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tabRatio="819" firstSheet="30" activeTab="31"/>
  </bookViews>
  <sheets>
    <sheet name="1-1玉溪市江川区一般公共预算收入情况表" sheetId="28" r:id="rId1"/>
    <sheet name="1-2玉溪市江川区一般公共预算支出情况表" sheetId="29" r:id="rId2"/>
    <sheet name="1-3区本级一般公共预算收入情况表" sheetId="31" r:id="rId3"/>
    <sheet name="1-4区本级一般公共预算支出情况表（公开到项级） " sheetId="135" r:id="rId4"/>
    <sheet name="1-5区本级一般公共预算基本支出情况表（公开到款级）" sheetId="132" r:id="rId5"/>
    <sheet name="1-6 一般公共预算支出表（区对下转移支付项目）" sheetId="35" r:id="rId6"/>
    <sheet name="1-7玉溪市江川区分地区税收返还和转移支付预算表" sheetId="36" r:id="rId7"/>
    <sheet name="1-8玉溪市江川区区本级“三公”经费预算财政拨款情况统计表" sheetId="131" r:id="rId8"/>
    <sheet name="2-1玉溪市江川区政府性基金预算收入情况表" sheetId="134" r:id="rId9"/>
    <sheet name="2-2玉溪市江川区政府性基金预算支出情况表" sheetId="55" r:id="rId10"/>
    <sheet name="2-3区本级政府性基金预算收入情况表" sheetId="56" r:id="rId11"/>
    <sheet name="2-4区本级政府性基金预算支出情况表（公开到项级）" sheetId="57" r:id="rId12"/>
    <sheet name="2-5 本级政府性基金支出表（区对下转移支付）" sheetId="58" r:id="rId13"/>
    <sheet name="3-1玉溪市江川区国有资本经营收入预算情况表" sheetId="108" r:id="rId14"/>
    <sheet name="3-2玉溪市江川区国有资本经营支出预算情况表" sheetId="109" r:id="rId15"/>
    <sheet name="3-3区本级国有资本经营收入预算情况表" sheetId="110" r:id="rId16"/>
    <sheet name="3-4区本级国有资本经营支出预算情况表（公开到项级）" sheetId="111" r:id="rId17"/>
    <sheet name="3-5 江川区国有资本经营预算转移支付表 （分地区）" sheetId="129" r:id="rId18"/>
    <sheet name="3-6 国有资本经营预算转移支付表（分项目）" sheetId="130" r:id="rId19"/>
    <sheet name="4-1玉溪市江川区社会保险基金收入预算情况表" sheetId="113" r:id="rId20"/>
    <sheet name="4-2玉溪市江川区社会保险基金支出预算情况表" sheetId="114" r:id="rId21"/>
    <sheet name="4-3区本级社会保险基金收入预算情况表" sheetId="117" r:id="rId22"/>
    <sheet name="4-4区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 2022年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 r:id="rId36"/>
  </externalReferences>
  <definedNames>
    <definedName name="_xlnm._FilterDatabase" localSheetId="0" hidden="1">'1-1玉溪市江川区一般公共预算收入情况表'!$A$4:$F$40</definedName>
    <definedName name="_xlnm._FilterDatabase" localSheetId="1" hidden="1">'1-2玉溪市江川区一般公共预算支出情况表'!$A$3:$F$39</definedName>
    <definedName name="_xlnm._FilterDatabase" localSheetId="3" hidden="1">'1-4区本级一般公共预算支出情况表（公开到项级） '!$A$3:$K$1330</definedName>
    <definedName name="_xlnm._FilterDatabase" localSheetId="4" hidden="1">'1-5区本级一般公共预算基本支出情况表（公开到款级）'!$A$3:$B$30</definedName>
    <definedName name="_xlnm._FilterDatabase" localSheetId="5" hidden="1">'1-6 一般公共预算支出表（区对下转移支付项目）'!$A$3:$E$42</definedName>
    <definedName name="_xlnm._FilterDatabase" localSheetId="9" hidden="1">'2-2玉溪市江川区政府性基金预算支出情况表'!$A$3:$G$276</definedName>
    <definedName name="_xlnm._FilterDatabase" localSheetId="10" hidden="1">'2-3区本级政府性基金预算收入情况表'!$A$3:$F$37</definedName>
    <definedName name="_xlnm._FilterDatabase" localSheetId="11" hidden="1">'2-4区本级政府性基金预算支出情况表（公开到项级）'!$A$3:$G$271</definedName>
    <definedName name="_xlnm._FilterDatabase" localSheetId="13" hidden="1">'3-1玉溪市江川区国有资本经营收入预算情况表'!$A$3:$E$41</definedName>
    <definedName name="_xlnm._FilterDatabase" localSheetId="14" hidden="1">'3-2玉溪市江川区国有资本经营支出预算情况表'!$A$3:$E$28</definedName>
    <definedName name="_xlnm._FilterDatabase" localSheetId="15" hidden="1">'3-3区本级国有资本经营收入预算情况表'!$A$3:$E$35</definedName>
    <definedName name="_xlnm._FilterDatabase" localSheetId="16" hidden="1">'3-4区本级国有资本经营支出预算情况表（公开到项级）'!$A$3:$E$21</definedName>
    <definedName name="_xlnm._FilterDatabase" localSheetId="19" hidden="1">'4-1玉溪市江川区社会保险基金收入预算情况表'!$A$3:$E$38</definedName>
    <definedName name="_xlnm._FilterDatabase" localSheetId="20" hidden="1">'4-2玉溪市江川区社会保险基金支出预算情况表'!$A$3:$E$22</definedName>
    <definedName name="_xlnm._FilterDatabase" localSheetId="21" hidden="1">'4-3区本级社会保险基金收入预算情况表'!$A$3:$E$38</definedName>
    <definedName name="_xlnm._FilterDatabase" localSheetId="22" hidden="1">'4-4区本级社会保险基金支出预算情况表'!$A$3:$F$22</definedName>
    <definedName name="_xlnm._FilterDatabase" localSheetId="2" hidden="1">'1-3区本级一般公共预算收入情况表'!$A$3:$F$40</definedName>
    <definedName name="_xlnm._FilterDatabase" localSheetId="12" hidden="1">'2-5 本级政府性基金支出表（区对下转移支付）'!$A$3:$E$18</definedName>
    <definedName name="_lst_r_地方财政预算表2015年全省汇总_10_科目编码名称">[2]_ESList!$A$1:$A$27</definedName>
    <definedName name="_xlnm.Print_Area" localSheetId="0">'1-1玉溪市江川区一般公共预算收入情况表'!$B$2:$E$40</definedName>
    <definedName name="_xlnm.Print_Area" localSheetId="1">'1-2玉溪市江川区一般公共预算支出情况表'!$B$1:$E$38</definedName>
    <definedName name="_xlnm.Print_Area" localSheetId="2">'1-3区本级一般公共预算收入情况表'!$B$1:$E$40</definedName>
    <definedName name="_xlnm.Print_Area" localSheetId="5">'1-6 一般公共预算支出表（区对下转移支付项目）'!$A$1:$C$42</definedName>
    <definedName name="_xlnm.Print_Area" localSheetId="6">'1-7玉溪市江川区分地区税收返还和转移支付预算表'!$A$1:$D$15</definedName>
    <definedName name="_xlnm.Print_Area" localSheetId="9">'2-2玉溪市江川区政府性基金预算支出情况表'!$B$1:$E$276</definedName>
    <definedName name="_xlnm.Print_Area" localSheetId="10">'2-3区本级政府性基金预算收入情况表'!$B$1:$E$37</definedName>
    <definedName name="_xlnm.Print_Area" localSheetId="11">'2-4区本级政府性基金预算支出情况表（公开到项级）'!$B$1:$E$271</definedName>
    <definedName name="_xlnm.Print_Area" localSheetId="12">'2-5 本级政府性基金支出表（区对下转移支付）'!$A$1:$D$15</definedName>
    <definedName name="_xlnm.Print_Titles" localSheetId="0">'1-1玉溪市江川区一般公共预算收入情况表'!$2:$4</definedName>
    <definedName name="_xlnm.Print_Titles" localSheetId="1">'1-2玉溪市江川区一般公共预算支出情况表'!$1:$3</definedName>
    <definedName name="_xlnm.Print_Titles" localSheetId="2">'1-3区本级一般公共预算收入情况表'!$1:$3</definedName>
    <definedName name="_xlnm.Print_Titles" localSheetId="5">'1-6 一般公共预算支出表（区对下转移支付项目）'!$1:$3</definedName>
    <definedName name="_xlnm.Print_Titles" localSheetId="6">'1-7玉溪市江川区分地区税收返还和转移支付预算表'!$1:$3</definedName>
    <definedName name="_xlnm.Print_Titles" localSheetId="9">'2-2玉溪市江川区政府性基金预算支出情况表'!$1:$3</definedName>
    <definedName name="_xlnm.Print_Titles" localSheetId="10">'2-3区本级政府性基金预算收入情况表'!$1:$3</definedName>
    <definedName name="_xlnm.Print_Titles" localSheetId="11">'2-4区本级政府性基金预算支出情况表（公开到项级）'!$1:$3</definedName>
    <definedName name="_xlnm.Print_Titles" localSheetId="12">'2-5 本级政府性基金支出表（区对下转移支付）'!$1:$3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'3-1玉溪市江川区国有资本经营收入预算情况表'!$A$1:$D$41</definedName>
    <definedName name="_xlnm.Print_Titles" localSheetId="13">'3-1玉溪市江川区国有资本经营收入预算情况表'!$1:$3</definedName>
    <definedName name="专项收入年初预算数" localSheetId="13">#REF!</definedName>
    <definedName name="专项收入全年预计数" localSheetId="13">#REF!</definedName>
    <definedName name="_xlnm.Print_Area" localSheetId="14">'3-2玉溪市江川区国有资本经营支出预算情况表'!$A$1:$D$28</definedName>
    <definedName name="_xlnm.Print_Titles" localSheetId="14">'3-2玉溪市江川区国有资本经营支出预算情况表'!$1:$3</definedName>
    <definedName name="专项收入年初预算数" localSheetId="14">#REF!</definedName>
    <definedName name="专项收入全年预计数" localSheetId="14">#REF!</definedName>
    <definedName name="_xlnm.Print_Area" localSheetId="15">'3-3区本级国有资本经营收入预算情况表'!$A$1:$D$35</definedName>
    <definedName name="_xlnm.Print_Titles" localSheetId="15">'3-3区本级国有资本经营收入预算情况表'!$1:$3</definedName>
    <definedName name="专项收入年初预算数" localSheetId="15">#REF!</definedName>
    <definedName name="专项收入全年预计数" localSheetId="15">#REF!</definedName>
    <definedName name="_xlnm.Print_Area" localSheetId="16">'3-4区本级国有资本经营支出预算情况表（公开到项级）'!$A$1:$D$21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'4-1玉溪市江川区社会保险基金收入预算情况表'!$A$1:$D$38</definedName>
    <definedName name="_xlnm.Print_Titles" localSheetId="19">'4-1玉溪市江川区社会保险基金收入预算情况表'!$1:$3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'4-2玉溪市江川区社会保险基金支出预算情况表'!$A$1:$D$22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'4-3区本级社会保险基金收入预算情况表'!$A$1:$D$38</definedName>
    <definedName name="_xlnm.Print_Titles" localSheetId="21">'4-3区本级社会保险基金收入预算情况表'!$1:$3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'4-4区本级社会保险基金支出预算情况表'!$A$1:$D$22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'6-1重大政策和重点项目绩效目标表'!$A$1:$J$3745</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'1-5区本级一般公共预算基本支出情况表（公开到款级）'!$A$1:$B$30</definedName>
    <definedName name="_xlnm.Print_Titles" localSheetId="4">'1-5区本级一般公共预算基本支出情况表（公开到款级）'!$1:$3</definedName>
    <definedName name="_xlnm.Print_Area" localSheetId="3">'1-4区本级一般公共预算支出情况表（公开到项级） '!$B$1:$I$1330</definedName>
    <definedName name="_xlnm.Print_Titles" localSheetId="3">'1-4区本级一般公共预算支出情况表（公开到项级） '!$1:$3</definedName>
    <definedName name="专项收入年初预算数" localSheetId="3">#REF!</definedName>
    <definedName name="专项收入全年预计数" localSheetId="3">#REF!</definedName>
    <definedName name="_xlnm.Print_Area" localSheetId="8">'2-1玉溪市江川区政府性基金预算收入情况表'!$B$1:$E$38</definedName>
    <definedName name="_xlnm.Print_Titles" localSheetId="8">'2-1玉溪市江川区政府性基金预算收入情况表'!$1:$3</definedName>
  </definedNames>
  <calcPr calcId="144525" fullPrecision="0"/>
</workbook>
</file>

<file path=xl/sharedStrings.xml><?xml version="1.0" encoding="utf-8"?>
<sst xmlns="http://schemas.openxmlformats.org/spreadsheetml/2006/main" count="30531" uniqueCount="4714">
  <si>
    <t>附件1</t>
  </si>
  <si>
    <t>1-1  2022年玉溪市江川区一般公共预算收入情况表</t>
  </si>
  <si>
    <t>单位：万元</t>
  </si>
  <si>
    <t>科目编码</t>
  </si>
  <si>
    <t>项目</t>
  </si>
  <si>
    <t>2021年执行数</t>
  </si>
  <si>
    <t>2022年预算数</t>
  </si>
  <si>
    <t>预算数比上年执行数增长%</t>
  </si>
  <si>
    <t>打印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</si>
  <si>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</si>
  <si>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</si>
  <si>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</si>
  <si>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</si>
  <si>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</si>
  <si>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</si>
  <si>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</si>
  <si>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</si>
  <si>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</si>
  <si>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</si>
  <si>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</si>
  <si>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</si>
  <si>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</si>
  <si>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</si>
  <si>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</si>
  <si>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</si>
  <si>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</si>
  <si>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</si>
  <si>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</si>
  <si>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</si>
  <si>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</si>
  <si>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</si>
  <si>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</si>
  <si>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</si>
  <si>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</si>
  <si>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</si>
  <si>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</si>
  <si>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</si>
  <si>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</si>
  <si>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</si>
  <si>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</si>
  <si>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</si>
  <si>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</si>
  <si>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t>
  </si>
  <si>
    <t xml:space="preserve">   动用预算稳定调节基金</t>
  </si>
  <si>
    <t>各项收入合计</t>
  </si>
  <si>
    <t>1-2  2022年玉溪市江川区一般公共预算支出情况表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</si>
  <si>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</si>
  <si>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</si>
  <si>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</si>
  <si>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</si>
  <si>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</si>
  <si>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</si>
  <si>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</si>
  <si>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</si>
  <si>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</si>
  <si>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</si>
  <si>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</si>
  <si>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</si>
  <si>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</si>
  <si>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</si>
  <si>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</si>
  <si>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</si>
  <si>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</si>
  <si>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</si>
  <si>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</si>
  <si>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</si>
  <si>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</si>
  <si>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</si>
  <si>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</si>
  <si>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</si>
  <si>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</si>
  <si>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</si>
  <si>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</si>
  <si>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</si>
  <si>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</si>
  <si>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</si>
  <si>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</si>
  <si>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</si>
  <si>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</si>
  <si>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</si>
  <si>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2022年玉溪市江川区区本级一般公共预算收入情况表</t>
  </si>
  <si>
    <t>2021年预算数</t>
  </si>
  <si>
    <t>比上年预算数增长%</t>
  </si>
  <si>
    <t>区本级一般公共预算收入</t>
  </si>
  <si>
    <t xml:space="preserve">   上解收入</t>
  </si>
  <si>
    <t>1-4  2022年玉溪市江川区区本级一般公共预算支出情况表</t>
  </si>
  <si>
    <t>2022年预算数(全区）</t>
  </si>
  <si>
    <t>2022年预算数（区本级）</t>
  </si>
  <si>
    <t>上年结余</t>
  </si>
  <si>
    <t>上级专款</t>
  </si>
  <si>
    <t>乡镇支出</t>
  </si>
  <si>
    <t>类-款-项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</si>
  <si>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</si>
  <si>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</si>
  <si>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</si>
  <si>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</si>
  <si>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</si>
  <si>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</si>
  <si>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</si>
  <si>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</si>
  <si>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</si>
  <si>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</si>
  <si>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</si>
  <si>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</si>
  <si>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</si>
  <si>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</si>
  <si>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</si>
  <si>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</si>
  <si>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</si>
  <si>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</si>
  <si>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</si>
  <si>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</si>
  <si>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</si>
  <si>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</si>
  <si>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</si>
  <si>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</si>
  <si>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</si>
  <si>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</si>
  <si>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</si>
  <si>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</si>
  <si>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</si>
  <si>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</si>
  <si>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</si>
  <si>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</si>
  <si>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</si>
  <si>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</si>
  <si>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</si>
  <si>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</si>
  <si>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</si>
  <si>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</si>
  <si>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</si>
  <si>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</si>
  <si>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</si>
  <si>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</si>
  <si>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</si>
  <si>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</si>
  <si>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</si>
  <si>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</si>
  <si>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</si>
  <si>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</si>
  <si>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</si>
  <si>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</si>
  <si>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</si>
  <si>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</si>
  <si>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</si>
  <si>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</si>
  <si>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</si>
  <si>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</si>
  <si>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</si>
  <si>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</si>
  <si>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</si>
  <si>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</si>
  <si>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</si>
  <si>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</si>
  <si>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</si>
  <si>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</si>
  <si>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</si>
  <si>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</si>
  <si>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行政运行▲</t>
  </si>
  <si>
    <t xml:space="preserve">     一般行政管理事务▲</t>
  </si>
  <si>
    <t xml:space="preserve">     机关服务▲</t>
  </si>
  <si>
    <t xml:space="preserve">     政府特殊津贴▲</t>
  </si>
  <si>
    <t xml:space="preserve">     资助留学回国人员▲</t>
  </si>
  <si>
    <t xml:space="preserve">     博士后日常经费▲</t>
  </si>
  <si>
    <t xml:space="preserve">     引进人才费用▲</t>
  </si>
  <si>
    <t xml:space="preserve">     事业运行▲</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</si>
  <si>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</si>
  <si>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</si>
  <si>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</si>
  <si>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</si>
  <si>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</si>
  <si>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</si>
  <si>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</si>
  <si>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</si>
  <si>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</si>
  <si>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</si>
  <si>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</si>
  <si>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</si>
  <si>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</si>
  <si>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</si>
  <si>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</si>
  <si>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</si>
  <si>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</si>
  <si>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</si>
  <si>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</si>
  <si>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</si>
  <si>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</si>
  <si>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</si>
  <si>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</si>
  <si>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</si>
  <si>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</si>
  <si>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</si>
  <si>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</si>
  <si>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</si>
  <si>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</si>
  <si>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</si>
  <si>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</si>
  <si>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</si>
  <si>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</si>
  <si>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</si>
  <si>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</si>
  <si>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</si>
  <si>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</si>
  <si>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</si>
  <si>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</si>
  <si>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</si>
  <si>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</si>
  <si>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</si>
  <si>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</si>
  <si>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</si>
  <si>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</si>
  <si>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</si>
  <si>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</si>
  <si>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</si>
  <si>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</si>
  <si>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</si>
  <si>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</si>
  <si>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</si>
  <si>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</si>
  <si>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</si>
  <si>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</si>
  <si>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</si>
  <si>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</si>
  <si>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</si>
  <si>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</si>
  <si>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</si>
  <si>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</si>
  <si>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</si>
  <si>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</si>
  <si>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</si>
  <si>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</si>
  <si>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</si>
  <si>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</si>
  <si>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</si>
  <si>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</si>
  <si>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</si>
  <si>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</si>
  <si>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</si>
  <si>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</si>
  <si>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</si>
  <si>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</si>
  <si>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</si>
  <si>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</si>
  <si>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</si>
  <si>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</si>
  <si>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</si>
  <si>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</si>
  <si>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</si>
  <si>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</si>
  <si>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</si>
  <si>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</si>
  <si>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</si>
  <si>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</si>
  <si>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</si>
  <si>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</si>
  <si>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</si>
  <si>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</si>
  <si>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</si>
  <si>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</si>
  <si>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</si>
  <si>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</si>
  <si>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</si>
  <si>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</si>
  <si>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</si>
  <si>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</si>
  <si>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</si>
  <si>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</si>
  <si>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</si>
  <si>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</si>
  <si>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</si>
  <si>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</si>
  <si>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</si>
  <si>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</si>
  <si>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</si>
  <si>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</si>
  <si>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</si>
  <si>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</si>
  <si>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</si>
  <si>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</si>
  <si>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</si>
  <si>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</si>
  <si>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</si>
  <si>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</si>
  <si>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</si>
  <si>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</si>
  <si>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</si>
  <si>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</si>
  <si>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</si>
  <si>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</si>
  <si>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</si>
  <si>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</si>
  <si>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</si>
  <si>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</si>
  <si>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</si>
  <si>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</si>
  <si>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</si>
  <si>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</si>
  <si>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</si>
  <si>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</si>
  <si>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</si>
  <si>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</si>
  <si>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</si>
  <si>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</si>
  <si>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</si>
  <si>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</si>
  <si>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</si>
  <si>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</si>
  <si>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</si>
  <si>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</si>
  <si>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</si>
  <si>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</si>
  <si>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</si>
  <si>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</si>
  <si>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</si>
  <si>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</si>
  <si>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</si>
  <si>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</si>
  <si>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</si>
  <si>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</si>
  <si>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</si>
  <si>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</si>
  <si>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</si>
  <si>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</si>
  <si>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</si>
  <si>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</si>
  <si>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</si>
  <si>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</si>
  <si>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</si>
  <si>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</si>
  <si>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</si>
  <si>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</si>
  <si>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</si>
  <si>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</si>
  <si>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</si>
  <si>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</si>
  <si>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</si>
  <si>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</si>
  <si>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</si>
  <si>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</si>
  <si>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</si>
  <si>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</si>
  <si>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</si>
  <si>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</si>
  <si>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</si>
  <si>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</si>
  <si>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</si>
  <si>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</si>
  <si>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</si>
  <si>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</si>
  <si>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</si>
  <si>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</si>
  <si>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</si>
  <si>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</si>
  <si>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</si>
  <si>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</si>
  <si>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</si>
  <si>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</si>
  <si>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</si>
  <si>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</si>
  <si>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</si>
  <si>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</si>
  <si>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</si>
  <si>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</si>
  <si>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</si>
  <si>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</si>
  <si>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</si>
  <si>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</si>
  <si>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</si>
  <si>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</si>
  <si>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</si>
  <si>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</si>
  <si>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</si>
  <si>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</si>
  <si>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</si>
  <si>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</si>
  <si>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</si>
  <si>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</si>
  <si>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</si>
  <si>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</si>
  <si>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</si>
  <si>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</si>
  <si>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</si>
  <si>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</si>
  <si>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</si>
  <si>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</si>
  <si>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</si>
  <si>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</si>
  <si>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</si>
  <si>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</si>
  <si>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</si>
  <si>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</si>
  <si>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</si>
  <si>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</si>
  <si>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</si>
  <si>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</si>
  <si>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</si>
  <si>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</si>
  <si>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</si>
  <si>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</si>
  <si>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</si>
  <si>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</si>
  <si>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</si>
  <si>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</si>
  <si>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</si>
  <si>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</si>
  <si>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</si>
  <si>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</si>
  <si>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</si>
  <si>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</si>
  <si>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</si>
  <si>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</si>
  <si>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</si>
  <si>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</si>
  <si>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</si>
  <si>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</si>
  <si>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</si>
  <si>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</si>
  <si>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</si>
  <si>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</si>
  <si>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</si>
  <si>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</si>
  <si>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</si>
  <si>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</si>
  <si>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</si>
  <si>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</si>
  <si>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</si>
  <si>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</si>
  <si>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</si>
  <si>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</si>
  <si>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</si>
  <si>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</si>
  <si>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</si>
  <si>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</si>
  <si>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</si>
  <si>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</si>
  <si>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</si>
  <si>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</si>
  <si>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</si>
  <si>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</si>
  <si>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</si>
  <si>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</si>
  <si>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</si>
  <si>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</si>
  <si>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</si>
  <si>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</si>
  <si>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</si>
  <si>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</si>
  <si>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</si>
  <si>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</si>
  <si>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</si>
  <si>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</si>
  <si>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</si>
  <si>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</si>
  <si>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</si>
  <si>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</si>
  <si>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</si>
  <si>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</si>
  <si>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</si>
  <si>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事业运行▼</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</si>
  <si>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</si>
  <si>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</si>
  <si>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</si>
  <si>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</si>
  <si>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</si>
  <si>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</si>
  <si>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</si>
  <si>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</si>
  <si>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</si>
  <si>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</si>
  <si>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</si>
  <si>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</si>
  <si>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</si>
  <si>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</si>
  <si>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</si>
  <si>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</si>
  <si>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</si>
  <si>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</si>
  <si>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</si>
  <si>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</si>
  <si>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</si>
  <si>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</si>
  <si>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</si>
  <si>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</si>
  <si>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</si>
  <si>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</si>
  <si>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</si>
  <si>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</si>
  <si>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</si>
  <si>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</si>
  <si>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</si>
  <si>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</si>
  <si>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</si>
  <si>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</si>
  <si>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</si>
  <si>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</si>
  <si>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</si>
  <si>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</si>
  <si>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</si>
  <si>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</si>
  <si>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</si>
  <si>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</si>
  <si>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</si>
  <si>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</si>
  <si>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</si>
  <si>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</si>
  <si>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</si>
  <si>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</si>
  <si>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</si>
  <si>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</si>
  <si>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</si>
  <si>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</si>
  <si>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</si>
  <si>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</si>
  <si>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</si>
  <si>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</si>
  <si>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</si>
  <si>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</si>
  <si>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</si>
  <si>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</si>
  <si>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</si>
  <si>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</si>
  <si>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</si>
  <si>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</si>
  <si>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</si>
  <si>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</si>
  <si>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</si>
  <si>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</si>
  <si>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</si>
  <si>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</si>
  <si>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</si>
  <si>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</si>
  <si>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</si>
  <si>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</si>
  <si>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</si>
  <si>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</si>
  <si>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</si>
  <si>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</si>
  <si>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</si>
  <si>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</si>
  <si>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</si>
  <si>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</si>
  <si>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</si>
  <si>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</si>
  <si>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</si>
  <si>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</si>
  <si>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</si>
  <si>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</si>
  <si>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</si>
  <si>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</si>
  <si>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</si>
  <si>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</si>
  <si>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</si>
  <si>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</si>
  <si>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</si>
  <si>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</si>
  <si>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</si>
  <si>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</si>
  <si>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</si>
  <si>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</si>
  <si>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</si>
  <si>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</si>
  <si>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</si>
  <si>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</si>
  <si>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</si>
  <si>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</si>
  <si>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</si>
  <si>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</si>
  <si>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</si>
  <si>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</si>
  <si>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</si>
  <si>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</si>
  <si>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</si>
  <si>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</si>
  <si>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</si>
  <si>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</si>
  <si>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</si>
  <si>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</si>
  <si>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</si>
  <si>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</si>
  <si>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</si>
  <si>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</si>
  <si>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</si>
  <si>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</si>
  <si>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</si>
  <si>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</si>
  <si>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</si>
  <si>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</si>
  <si>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</si>
  <si>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</si>
  <si>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</si>
  <si>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</si>
  <si>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</si>
  <si>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</si>
  <si>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</si>
  <si>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</si>
  <si>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</si>
  <si>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</si>
  <si>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</si>
  <si>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</si>
  <si>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</si>
  <si>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</si>
  <si>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</si>
  <si>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</si>
  <si>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</si>
  <si>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</si>
  <si>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</si>
  <si>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</si>
  <si>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</si>
  <si>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</si>
  <si>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</si>
  <si>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</si>
  <si>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</si>
  <si>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</si>
  <si>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</si>
  <si>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</si>
  <si>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</si>
  <si>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</si>
  <si>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</si>
  <si>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</si>
  <si>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</si>
  <si>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</si>
  <si>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</si>
  <si>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</si>
  <si>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</si>
  <si>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</si>
  <si>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</si>
  <si>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</si>
  <si>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</si>
  <si>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</si>
  <si>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</si>
  <si>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</si>
  <si>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</si>
  <si>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</si>
  <si>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</si>
  <si>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</si>
  <si>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</si>
  <si>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</si>
  <si>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</si>
  <si>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</si>
  <si>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</si>
  <si>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</si>
  <si>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</si>
  <si>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</si>
  <si>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</si>
  <si>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</si>
  <si>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</si>
  <si>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</si>
  <si>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</si>
  <si>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</si>
  <si>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</si>
  <si>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</si>
  <si>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</si>
  <si>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</si>
  <si>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</si>
  <si>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</si>
  <si>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</si>
  <si>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</si>
  <si>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</si>
  <si>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</si>
  <si>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</si>
  <si>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</si>
  <si>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</si>
  <si>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</si>
  <si>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</si>
  <si>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</si>
  <si>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</si>
  <si>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</si>
  <si>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</si>
  <si>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</si>
  <si>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</si>
  <si>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</si>
  <si>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</si>
  <si>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</si>
  <si>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</si>
  <si>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</si>
  <si>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</si>
  <si>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</si>
  <si>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</si>
  <si>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</si>
  <si>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</si>
  <si>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</si>
  <si>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</si>
  <si>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</si>
  <si>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</si>
  <si>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</si>
  <si>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</si>
  <si>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</si>
  <si>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</si>
  <si>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</si>
  <si>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</si>
  <si>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</si>
  <si>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</si>
  <si>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</si>
  <si>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</si>
  <si>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</si>
  <si>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</si>
  <si>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</si>
  <si>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</si>
  <si>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</si>
  <si>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</si>
  <si>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</si>
  <si>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</si>
  <si>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</si>
  <si>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</si>
  <si>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</si>
  <si>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</si>
  <si>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</si>
  <si>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</si>
  <si>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</si>
  <si>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</si>
  <si>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</si>
  <si>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</si>
  <si>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</si>
  <si>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</si>
  <si>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</si>
  <si>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</si>
  <si>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</si>
  <si>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</si>
  <si>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</si>
  <si>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</si>
  <si>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</si>
  <si>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</si>
  <si>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</si>
  <si>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</si>
  <si>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</si>
  <si>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</si>
  <si>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</si>
  <si>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</si>
  <si>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</si>
  <si>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</si>
  <si>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</si>
  <si>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</si>
  <si>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</si>
  <si>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</si>
  <si>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</si>
  <si>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</si>
  <si>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</si>
  <si>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</si>
  <si>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</si>
  <si>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</si>
  <si>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</si>
  <si>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</si>
  <si>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</si>
  <si>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</si>
  <si>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</si>
  <si>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</si>
  <si>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</si>
  <si>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</si>
  <si>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</si>
  <si>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</si>
  <si>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</si>
  <si>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</si>
  <si>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</si>
  <si>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</si>
  <si>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</si>
  <si>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</si>
  <si>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</si>
  <si>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</si>
  <si>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</si>
  <si>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</si>
  <si>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</si>
  <si>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</si>
  <si>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</si>
  <si>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</si>
  <si>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</si>
  <si>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</si>
  <si>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</si>
  <si>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</si>
  <si>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</si>
  <si>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</si>
  <si>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</si>
  <si>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</si>
  <si>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</si>
  <si>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</si>
  <si>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</si>
  <si>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</si>
  <si>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</si>
  <si>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</si>
  <si>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</si>
  <si>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</si>
  <si>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</si>
  <si>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</si>
  <si>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</si>
  <si>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</si>
  <si>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事业运行★</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</si>
  <si>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</si>
  <si>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</si>
  <si>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</si>
  <si>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</si>
  <si>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</si>
  <si>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</si>
  <si>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</si>
  <si>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</si>
  <si>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</si>
  <si>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</si>
  <si>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</si>
  <si>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</si>
  <si>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</si>
  <si>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</si>
  <si>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</si>
  <si>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</si>
  <si>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</si>
  <si>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</si>
  <si>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</si>
  <si>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</si>
  <si>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</si>
  <si>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</si>
  <si>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</si>
  <si>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</si>
  <si>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</si>
  <si>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</si>
  <si>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</si>
  <si>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</si>
  <si>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</si>
  <si>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</si>
  <si>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</si>
  <si>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</si>
  <si>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</si>
  <si>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</si>
  <si>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</si>
  <si>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</si>
  <si>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</si>
  <si>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</si>
  <si>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</si>
  <si>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</si>
  <si>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</si>
  <si>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</si>
  <si>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</si>
  <si>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</si>
  <si>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</si>
  <si>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</si>
  <si>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</si>
  <si>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</si>
  <si>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</si>
  <si>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</si>
  <si>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</si>
  <si>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</si>
  <si>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</si>
  <si>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</si>
  <si>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</si>
  <si>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</si>
  <si>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</si>
  <si>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</si>
  <si>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</si>
  <si>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</si>
  <si>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</si>
  <si>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</si>
  <si>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</si>
  <si>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</si>
  <si>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</si>
  <si>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</si>
  <si>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</si>
  <si>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</si>
  <si>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</si>
  <si>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</si>
  <si>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</si>
  <si>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</si>
  <si>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</si>
  <si>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</si>
  <si>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</si>
  <si>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</si>
  <si>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</si>
  <si>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</si>
  <si>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</si>
  <si>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</si>
  <si>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</si>
  <si>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</si>
  <si>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</si>
  <si>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</si>
  <si>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</si>
  <si>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</si>
  <si>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</si>
  <si>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</si>
  <si>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</si>
  <si>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</si>
  <si>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</si>
  <si>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</si>
  <si>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</si>
  <si>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</si>
  <si>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</si>
  <si>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</si>
  <si>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</si>
  <si>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</si>
  <si>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</si>
  <si>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</si>
  <si>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</si>
  <si>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行业监管▲</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</si>
  <si>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</si>
  <si>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</si>
  <si>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</si>
  <si>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</si>
  <si>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</si>
  <si>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</si>
  <si>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</si>
  <si>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</si>
  <si>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</si>
  <si>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</si>
  <si>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</si>
  <si>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</si>
  <si>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</si>
  <si>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</si>
  <si>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</si>
  <si>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</si>
  <si>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</si>
  <si>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</si>
  <si>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</si>
  <si>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</si>
  <si>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</si>
  <si>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</si>
  <si>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</si>
  <si>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</si>
  <si>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</si>
  <si>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</si>
  <si>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</si>
  <si>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</si>
  <si>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</si>
  <si>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</si>
  <si>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</si>
  <si>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</si>
  <si>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</si>
  <si>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</si>
  <si>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</si>
  <si>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</si>
  <si>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</si>
  <si>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</si>
  <si>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</si>
  <si>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</si>
  <si>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</si>
  <si>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</si>
  <si>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</si>
  <si>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</si>
  <si>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</si>
  <si>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</si>
  <si>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</si>
  <si>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</si>
  <si>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</si>
  <si>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</si>
  <si>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</si>
  <si>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</si>
  <si>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一般公共服务</t>
  </si>
  <si>
    <t xml:space="preserve">   教育</t>
  </si>
  <si>
    <t xml:space="preserve">   文化旅游体育与传媒★</t>
  </si>
  <si>
    <t xml:space="preserve">   卫生健康★</t>
  </si>
  <si>
    <t xml:space="preserve">   节能环保</t>
  </si>
  <si>
    <t xml:space="preserve">   农业农村★</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</si>
  <si>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</si>
  <si>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</si>
  <si>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</si>
  <si>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</si>
  <si>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</si>
  <si>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</si>
  <si>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</si>
  <si>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</si>
  <si>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</si>
  <si>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</si>
  <si>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</si>
  <si>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</si>
  <si>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</si>
  <si>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</si>
  <si>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</si>
  <si>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</si>
  <si>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</si>
  <si>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</si>
  <si>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</si>
  <si>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</si>
  <si>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</si>
  <si>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</si>
  <si>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</si>
  <si>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</si>
  <si>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</si>
  <si>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</si>
  <si>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</si>
  <si>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</si>
  <si>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</si>
  <si>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</si>
  <si>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</si>
  <si>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</si>
  <si>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</si>
  <si>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</si>
  <si>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</si>
  <si>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</si>
  <si>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</si>
  <si>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</si>
  <si>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</si>
  <si>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</si>
  <si>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</si>
  <si>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</si>
  <si>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</si>
  <si>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</si>
  <si>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</si>
  <si>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</si>
  <si>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</si>
  <si>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</si>
  <si>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</si>
  <si>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</si>
  <si>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</si>
  <si>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</si>
  <si>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</si>
  <si>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</si>
  <si>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</si>
  <si>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</si>
  <si>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</si>
  <si>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</si>
  <si>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</si>
  <si>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</si>
  <si>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</si>
  <si>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</si>
  <si>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</si>
  <si>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</si>
  <si>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</si>
  <si>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</si>
  <si>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</si>
  <si>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</si>
  <si>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</si>
  <si>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</si>
  <si>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</si>
  <si>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</si>
  <si>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</si>
  <si>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</si>
  <si>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</si>
  <si>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</si>
  <si>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</si>
  <si>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</si>
  <si>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</si>
  <si>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</si>
  <si>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</si>
  <si>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</si>
  <si>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</si>
  <si>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</si>
  <si>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</si>
  <si>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</si>
  <si>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</si>
  <si>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</si>
  <si>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</si>
  <si>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</si>
  <si>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</si>
  <si>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</si>
  <si>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</si>
  <si>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</si>
  <si>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</si>
  <si>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</si>
  <si>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</si>
  <si>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</si>
  <si>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</si>
  <si>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</si>
  <si>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</si>
  <si>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</si>
  <si>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</si>
  <si>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</si>
  <si>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</si>
  <si>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</si>
  <si>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</si>
  <si>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</si>
  <si>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</si>
  <si>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</si>
  <si>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</si>
  <si>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</si>
  <si>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</si>
  <si>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</si>
  <si>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</si>
  <si>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</si>
  <si>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</si>
  <si>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</si>
  <si>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</si>
  <si>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森林消防事务◆</t>
  </si>
  <si>
    <t xml:space="preserve">     行政运行◆</t>
  </si>
  <si>
    <t xml:space="preserve">     一般行政管理事务◆</t>
  </si>
  <si>
    <t xml:space="preserve">     机关服务◆</t>
  </si>
  <si>
    <t xml:space="preserve">     森林消防应急救援◆</t>
  </si>
  <si>
    <t xml:space="preserve">     其他森林消防事务支出◆</t>
  </si>
  <si>
    <t xml:space="preserve">   煤矿安全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</si>
  <si>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</si>
  <si>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</si>
  <si>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</si>
  <si>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</si>
  <si>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</si>
  <si>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</si>
  <si>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</si>
  <si>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</si>
  <si>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</si>
  <si>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</si>
  <si>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</si>
  <si>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</si>
  <si>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</si>
  <si>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</si>
  <si>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</si>
  <si>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</si>
  <si>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</si>
  <si>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</si>
  <si>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</si>
  <si>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</si>
  <si>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</si>
  <si>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</si>
  <si>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</si>
  <si>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</si>
  <si>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</si>
  <si>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</si>
  <si>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</si>
  <si>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</si>
  <si>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</si>
  <si>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</si>
  <si>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</si>
  <si>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</si>
  <si>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支出合计</t>
  </si>
  <si>
    <t>1-5  2022年玉溪市江川区区本级一般公共预算政府预算经济分类表（基本支出）</t>
  </si>
  <si>
    <t>经济科目名称</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</si>
  <si>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</si>
  <si>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</si>
  <si>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</si>
  <si>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</si>
  <si>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</si>
  <si>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</si>
  <si>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</si>
  <si>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</si>
  <si>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</si>
  <si>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</si>
  <si>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</si>
  <si>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</si>
  <si>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</si>
  <si>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</si>
  <si>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</si>
  <si>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</si>
  <si>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</si>
  <si>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设备购置</t>
  </si>
  <si>
    <t>对事业单位经常性补助</t>
  </si>
  <si>
    <t>工资福利支出</t>
  </si>
  <si>
    <t>商品和服务支出</t>
  </si>
  <si>
    <t>对个人和家庭的补助</t>
  </si>
  <si>
    <t>社会福利和救助</t>
  </si>
  <si>
    <t>离退休费</t>
  </si>
  <si>
    <t>助学金</t>
  </si>
  <si>
    <t>其他对个人和家庭补助</t>
  </si>
  <si>
    <t>支 出 合 计</t>
  </si>
  <si>
    <t>1-6  2022年玉溪市江川区一般公共预算支出表(区对下转移支付项目)</t>
  </si>
  <si>
    <t>项       目</t>
  </si>
  <si>
    <t>其中：延续项目</t>
  </si>
  <si>
    <t>其中：新增项目</t>
  </si>
  <si>
    <t>均衡性转移支付支出</t>
  </si>
  <si>
    <t>县级基本财力保障机制奖补资金支出</t>
  </si>
  <si>
    <t>固定数额补助支出</t>
  </si>
  <si>
    <t>合计</t>
  </si>
  <si>
    <t>1-7  2022年玉溪市江川区分地区税收返还和转移支付预算表</t>
  </si>
  <si>
    <t>乡（镇）</t>
  </si>
  <si>
    <t>税收返还</t>
  </si>
  <si>
    <t>转移支付</t>
  </si>
  <si>
    <t>一、提前下达数</t>
  </si>
  <si>
    <t>星云街道、宁海街道</t>
  </si>
  <si>
    <t>江城镇</t>
  </si>
  <si>
    <t>前卫镇</t>
  </si>
  <si>
    <t>九溪镇</t>
  </si>
  <si>
    <t>雄关乡</t>
  </si>
  <si>
    <t>安化乡</t>
  </si>
  <si>
    <t>二、预算数</t>
  </si>
  <si>
    <t>1-8  2022年玉溪市江川区“三公”经费预算财政拨款情况统计表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</si>
  <si>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</si>
  <si>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</si>
  <si>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</si>
  <si>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</si>
  <si>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</si>
  <si>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</si>
  <si>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</si>
  <si>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</si>
  <si>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一是严格按照中央八项规定，严控开支，促使费用下降；二是实行公务用车改革，严格控制经费支出。 </t>
  </si>
  <si>
    <t>2-1 2022年玉溪市江川区政府性基金预算收入情况表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</si>
  <si>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</si>
  <si>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</si>
  <si>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</si>
  <si>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</si>
  <si>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</si>
  <si>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</si>
  <si>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</si>
  <si>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</si>
  <si>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</si>
  <si>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</si>
  <si>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</si>
  <si>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</si>
  <si>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</si>
  <si>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</si>
  <si>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</si>
  <si>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</si>
  <si>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</si>
  <si>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</si>
  <si>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</si>
  <si>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</si>
  <si>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</si>
  <si>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</si>
  <si>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</si>
  <si>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十七、专项债务对应项目专项收入★</t>
  </si>
  <si>
    <t>政府性基金预算收入</t>
  </si>
  <si>
    <t>地方政府专项债务收入</t>
  </si>
  <si>
    <t xml:space="preserve">  政府性基金转移支付收入</t>
  </si>
  <si>
    <t xml:space="preserve">     政府性基金补助收入</t>
  </si>
  <si>
    <t xml:space="preserve">     抗疫特别国债转移支付收入▲</t>
  </si>
  <si>
    <t>注：▲为2021年删除科目，◆为2022年删除科目，★为科目名称变化</t>
  </si>
  <si>
    <t>2-2  2022年玉溪市江川区政府性基金预算支出情况表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</si>
  <si>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</si>
  <si>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</si>
  <si>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</si>
  <si>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</si>
  <si>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</si>
  <si>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</si>
  <si>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</si>
  <si>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</si>
  <si>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</si>
  <si>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</si>
  <si>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</si>
  <si>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</si>
  <si>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</si>
  <si>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</si>
  <si>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</si>
  <si>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</si>
  <si>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</si>
  <si>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</si>
  <si>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</si>
  <si>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</si>
  <si>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</si>
  <si>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</si>
  <si>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</si>
  <si>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</si>
  <si>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</si>
  <si>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</si>
  <si>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</si>
  <si>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</si>
  <si>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</si>
  <si>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</si>
  <si>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</si>
  <si>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</si>
  <si>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</si>
  <si>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</si>
  <si>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</si>
  <si>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</si>
  <si>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</si>
  <si>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</si>
  <si>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</si>
  <si>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</si>
  <si>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</si>
  <si>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</si>
  <si>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</si>
  <si>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</si>
  <si>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</si>
  <si>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</si>
  <si>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</si>
  <si>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</si>
  <si>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</si>
  <si>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</si>
  <si>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</si>
  <si>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</si>
  <si>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</si>
  <si>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</si>
  <si>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</si>
  <si>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</si>
  <si>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</si>
  <si>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</si>
  <si>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</si>
  <si>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</si>
  <si>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</si>
  <si>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</si>
  <si>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</si>
  <si>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</si>
  <si>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</si>
  <si>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</si>
  <si>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</si>
  <si>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</si>
  <si>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</si>
  <si>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</si>
  <si>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</si>
  <si>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</si>
  <si>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</si>
  <si>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</si>
  <si>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</si>
  <si>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</si>
  <si>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</si>
  <si>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</si>
  <si>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</si>
  <si>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</si>
  <si>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</si>
  <si>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</si>
  <si>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</si>
  <si>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</si>
  <si>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</si>
  <si>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</si>
  <si>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</si>
  <si>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</si>
  <si>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</si>
  <si>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</si>
  <si>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</si>
  <si>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</si>
  <si>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</si>
  <si>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</si>
  <si>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</si>
  <si>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</si>
  <si>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</si>
  <si>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</si>
  <si>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</si>
  <si>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</si>
  <si>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</si>
  <si>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</si>
  <si>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</si>
  <si>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</si>
  <si>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</si>
  <si>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</si>
  <si>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</si>
  <si>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</si>
  <si>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</si>
  <si>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</si>
  <si>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</si>
  <si>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</si>
  <si>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</si>
  <si>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</si>
  <si>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</si>
  <si>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</si>
  <si>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</si>
  <si>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</si>
  <si>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</si>
  <si>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</si>
  <si>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</si>
  <si>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</si>
  <si>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</si>
  <si>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</si>
  <si>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</si>
  <si>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</si>
  <si>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</si>
  <si>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</si>
  <si>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</si>
  <si>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</si>
  <si>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</si>
  <si>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</si>
  <si>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</si>
  <si>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</si>
  <si>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</si>
  <si>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</si>
  <si>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</si>
  <si>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</si>
  <si>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</si>
  <si>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</si>
  <si>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</si>
  <si>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</si>
  <si>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</si>
  <si>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</si>
  <si>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</si>
  <si>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</si>
  <si>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</si>
  <si>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</si>
  <si>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</si>
  <si>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</si>
  <si>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</si>
  <si>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</si>
  <si>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</si>
  <si>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</si>
  <si>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</si>
  <si>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</si>
  <si>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</si>
  <si>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</si>
  <si>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</si>
  <si>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</si>
  <si>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</si>
  <si>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</si>
  <si>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</si>
  <si>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</si>
  <si>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</si>
  <si>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</si>
  <si>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</si>
  <si>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</si>
  <si>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</si>
  <si>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</si>
  <si>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</si>
  <si>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</si>
  <si>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</si>
  <si>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</si>
  <si>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</si>
  <si>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</si>
  <si>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</si>
  <si>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</si>
  <si>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</si>
  <si>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</si>
  <si>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</si>
  <si>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</si>
  <si>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</si>
  <si>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</si>
  <si>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</si>
  <si>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</si>
  <si>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</si>
  <si>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</si>
  <si>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</si>
  <si>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</si>
  <si>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</si>
  <si>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</si>
  <si>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</si>
  <si>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</si>
  <si>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</si>
  <si>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</si>
  <si>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</si>
  <si>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</si>
  <si>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</si>
  <si>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</si>
  <si>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</si>
  <si>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</si>
  <si>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</si>
  <si>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</si>
  <si>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</si>
  <si>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</si>
  <si>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</si>
  <si>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</si>
  <si>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</si>
  <si>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</si>
  <si>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</si>
  <si>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</si>
  <si>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</si>
  <si>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</si>
  <si>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</si>
  <si>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</si>
  <si>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</si>
  <si>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</si>
  <si>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</si>
  <si>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</si>
  <si>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</si>
  <si>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</si>
  <si>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</si>
  <si>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</si>
  <si>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</si>
  <si>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</si>
  <si>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</si>
  <si>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</si>
  <si>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</si>
  <si>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t>
  </si>
  <si>
    <t xml:space="preserve">   政府性基金转移支付</t>
  </si>
  <si>
    <t xml:space="preserve">     政府性基金上解支出◆</t>
  </si>
  <si>
    <t xml:space="preserve">     抗疫特别国债转移支付支出</t>
  </si>
  <si>
    <t xml:space="preserve">   上解支出●</t>
  </si>
  <si>
    <t xml:space="preserve">   调出资金</t>
  </si>
  <si>
    <t xml:space="preserve">   年终结余</t>
  </si>
  <si>
    <t>地方政府专项债务还本支出</t>
  </si>
  <si>
    <t>注：◆为2022年删除科目</t>
  </si>
  <si>
    <t>2-3  2022年江川区区本级政府性基金预算收入情况表</t>
  </si>
  <si>
    <t>1030102</t>
  </si>
  <si>
    <t>1030112</t>
  </si>
  <si>
    <t>1030115</t>
  </si>
  <si>
    <t>三、港口建设费收入</t>
  </si>
  <si>
    <t>1030129</t>
  </si>
  <si>
    <t>1030146</t>
  </si>
  <si>
    <t>1030147</t>
  </si>
  <si>
    <t>1030148</t>
  </si>
  <si>
    <t>103014801</t>
  </si>
  <si>
    <t>103014802</t>
  </si>
  <si>
    <t>103014803</t>
  </si>
  <si>
    <t>103014898</t>
  </si>
  <si>
    <t>103014899</t>
  </si>
  <si>
    <t>1030150</t>
  </si>
  <si>
    <t>1030155</t>
  </si>
  <si>
    <t>103015501</t>
  </si>
  <si>
    <t>103015502</t>
  </si>
  <si>
    <t>1030156</t>
  </si>
  <si>
    <t>1030157</t>
  </si>
  <si>
    <t>1030158</t>
  </si>
  <si>
    <t>1030159</t>
  </si>
  <si>
    <t>1030178</t>
  </si>
  <si>
    <t>1030180</t>
  </si>
  <si>
    <t>1030199</t>
  </si>
  <si>
    <t>10310</t>
  </si>
  <si>
    <t>十七、专项债券对应项目专项收入</t>
  </si>
  <si>
    <t>区本级政府性基金预算收入</t>
  </si>
  <si>
    <t xml:space="preserve">   政府性基金补助收入</t>
  </si>
  <si>
    <t xml:space="preserve">     政府性基金上解收入</t>
  </si>
  <si>
    <t>2-4  2022年区本级政府性基金预算支出情况表</t>
  </si>
  <si>
    <t>类</t>
  </si>
  <si>
    <t>207</t>
  </si>
  <si>
    <t>20707</t>
  </si>
  <si>
    <t>2070701</t>
  </si>
  <si>
    <t>2070702</t>
  </si>
  <si>
    <t>2070703</t>
  </si>
  <si>
    <t>2070704</t>
  </si>
  <si>
    <t>2070799</t>
  </si>
  <si>
    <t>20709</t>
  </si>
  <si>
    <t>2070901</t>
  </si>
  <si>
    <t>2070902</t>
  </si>
  <si>
    <t>2070903</t>
  </si>
  <si>
    <t>2070904</t>
  </si>
  <si>
    <t>2070999</t>
  </si>
  <si>
    <t>20710</t>
  </si>
  <si>
    <t>2071001</t>
  </si>
  <si>
    <t>2071099</t>
  </si>
  <si>
    <t>208</t>
  </si>
  <si>
    <t>20822</t>
  </si>
  <si>
    <t>2082201</t>
  </si>
  <si>
    <t>2082202</t>
  </si>
  <si>
    <t>2082299</t>
  </si>
  <si>
    <t>20823</t>
  </si>
  <si>
    <t>2082301</t>
  </si>
  <si>
    <t>2082302</t>
  </si>
  <si>
    <t>2082399</t>
  </si>
  <si>
    <t>20829</t>
  </si>
  <si>
    <t>2082901</t>
  </si>
  <si>
    <t>2082999</t>
  </si>
  <si>
    <t>211</t>
  </si>
  <si>
    <t>21160</t>
  </si>
  <si>
    <t>212</t>
  </si>
  <si>
    <t>21208</t>
  </si>
  <si>
    <t>2120801</t>
  </si>
  <si>
    <t>2120802</t>
  </si>
  <si>
    <t>2120803</t>
  </si>
  <si>
    <t>2120804</t>
  </si>
  <si>
    <t>2120805</t>
  </si>
  <si>
    <t>2120806</t>
  </si>
  <si>
    <t>2120807</t>
  </si>
  <si>
    <t>2120809</t>
  </si>
  <si>
    <t>2120810</t>
  </si>
  <si>
    <t>2120811</t>
  </si>
  <si>
    <t>2120813</t>
  </si>
  <si>
    <t>2120899</t>
  </si>
  <si>
    <t>21210</t>
  </si>
  <si>
    <t>2121001</t>
  </si>
  <si>
    <t>2121002</t>
  </si>
  <si>
    <t>2121099</t>
  </si>
  <si>
    <t>21211</t>
  </si>
  <si>
    <t>21213</t>
  </si>
  <si>
    <t>2121301</t>
  </si>
  <si>
    <t>2121302</t>
  </si>
  <si>
    <t>2121303</t>
  </si>
  <si>
    <t>2121304</t>
  </si>
  <si>
    <t>2121399</t>
  </si>
  <si>
    <t>21214</t>
  </si>
  <si>
    <t>2121401</t>
  </si>
  <si>
    <t>2121402</t>
  </si>
  <si>
    <t>2121499</t>
  </si>
  <si>
    <t>21215</t>
  </si>
  <si>
    <t>2121501</t>
  </si>
  <si>
    <t>2121502</t>
  </si>
  <si>
    <t>2121599</t>
  </si>
  <si>
    <t>21216</t>
  </si>
  <si>
    <t>2121601</t>
  </si>
  <si>
    <t>2121602</t>
  </si>
  <si>
    <t>2121699</t>
  </si>
  <si>
    <t>21217</t>
  </si>
  <si>
    <t>2121701</t>
  </si>
  <si>
    <t>2121702</t>
  </si>
  <si>
    <t>2121703</t>
  </si>
  <si>
    <t>2121704</t>
  </si>
  <si>
    <t>2121799</t>
  </si>
  <si>
    <t>21218</t>
  </si>
  <si>
    <t>2121801</t>
  </si>
  <si>
    <t>2121899</t>
  </si>
  <si>
    <t>21219</t>
  </si>
  <si>
    <t>2121901</t>
  </si>
  <si>
    <t>2121902</t>
  </si>
  <si>
    <t>2121903</t>
  </si>
  <si>
    <t>2121904</t>
  </si>
  <si>
    <t>2121905</t>
  </si>
  <si>
    <t>2121906</t>
  </si>
  <si>
    <t>2121907</t>
  </si>
  <si>
    <t>2121999</t>
  </si>
  <si>
    <t>213</t>
  </si>
  <si>
    <t>21366</t>
  </si>
  <si>
    <t>2136601</t>
  </si>
  <si>
    <t>2136602</t>
  </si>
  <si>
    <t>2136603</t>
  </si>
  <si>
    <t>2136699</t>
  </si>
  <si>
    <t>21367</t>
  </si>
  <si>
    <t>2136701</t>
  </si>
  <si>
    <t>2136702</t>
  </si>
  <si>
    <t>2136703</t>
  </si>
  <si>
    <t>2136799</t>
  </si>
  <si>
    <t>21369</t>
  </si>
  <si>
    <t>2136901</t>
  </si>
  <si>
    <t>2136902</t>
  </si>
  <si>
    <t>2136903</t>
  </si>
  <si>
    <t>2136999</t>
  </si>
  <si>
    <t>214</t>
  </si>
  <si>
    <t>21460</t>
  </si>
  <si>
    <t>2146001</t>
  </si>
  <si>
    <t>2146002</t>
  </si>
  <si>
    <t>2146003</t>
  </si>
  <si>
    <t>2146099</t>
  </si>
  <si>
    <t>21462</t>
  </si>
  <si>
    <t>2146201</t>
  </si>
  <si>
    <t>2146202</t>
  </si>
  <si>
    <t>2146203</t>
  </si>
  <si>
    <t>2146299</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</si>
  <si>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</si>
  <si>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</si>
  <si>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</si>
  <si>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</si>
  <si>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</si>
  <si>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</si>
  <si>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</si>
  <si>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</si>
  <si>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</si>
  <si>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</si>
  <si>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</si>
  <si>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2146401</t>
  </si>
  <si>
    <t>2146402</t>
  </si>
  <si>
    <t>2146403</t>
  </si>
  <si>
    <t>2146404</t>
  </si>
  <si>
    <t>2146405</t>
  </si>
  <si>
    <t>2146406</t>
  </si>
  <si>
    <t>2146407</t>
  </si>
  <si>
    <t>2146499</t>
  </si>
  <si>
    <t>21468</t>
  </si>
  <si>
    <t>2146801</t>
  </si>
  <si>
    <t>2146802</t>
  </si>
  <si>
    <t>2146803</t>
  </si>
  <si>
    <t>2146804</t>
  </si>
  <si>
    <t>2146805</t>
  </si>
  <si>
    <t>2146899</t>
  </si>
  <si>
    <t>21469</t>
  </si>
  <si>
    <t>2146901</t>
  </si>
  <si>
    <t>2146902</t>
  </si>
  <si>
    <t>2146903</t>
  </si>
  <si>
    <t>2146904</t>
  </si>
  <si>
    <t>2146906</t>
  </si>
  <si>
    <t>2146907</t>
  </si>
  <si>
    <t>2146908</t>
  </si>
  <si>
    <t>2146999</t>
  </si>
  <si>
    <t>21470</t>
  </si>
  <si>
    <t>2147001</t>
  </si>
  <si>
    <t>2147099</t>
  </si>
  <si>
    <t>21471</t>
  </si>
  <si>
    <t>2147101</t>
  </si>
  <si>
    <t>2147199</t>
  </si>
  <si>
    <t>21472</t>
  </si>
  <si>
    <t>21473</t>
  </si>
  <si>
    <t xml:space="preserve">    港口建设费对应专项债务收入安排的支出</t>
  </si>
  <si>
    <t>2147301</t>
  </si>
  <si>
    <t>2147303</t>
  </si>
  <si>
    <t>2147399</t>
  </si>
  <si>
    <t xml:space="preserve">      其他港口建设费对应专项债务收入安排的支出</t>
  </si>
  <si>
    <t>215</t>
  </si>
  <si>
    <t>21562</t>
  </si>
  <si>
    <t>2156202</t>
  </si>
  <si>
    <t>2156299</t>
  </si>
  <si>
    <t>229</t>
  </si>
  <si>
    <t>22904</t>
  </si>
  <si>
    <t>2290401</t>
  </si>
  <si>
    <t>2290402</t>
  </si>
  <si>
    <t>2290403</t>
  </si>
  <si>
    <t>22908</t>
  </si>
  <si>
    <t>2290802</t>
  </si>
  <si>
    <t>2290803</t>
  </si>
  <si>
    <t>2290804</t>
  </si>
  <si>
    <t>2290805</t>
  </si>
  <si>
    <t>2290806</t>
  </si>
  <si>
    <t>2290807</t>
  </si>
  <si>
    <t>2290808</t>
  </si>
  <si>
    <t>2290899</t>
  </si>
  <si>
    <t>22960</t>
  </si>
  <si>
    <t>2296002</t>
  </si>
  <si>
    <t>2296003</t>
  </si>
  <si>
    <t>2296004</t>
  </si>
  <si>
    <t>2296005</t>
  </si>
  <si>
    <t>2296006</t>
  </si>
  <si>
    <t>2296010</t>
  </si>
  <si>
    <t>2296011</t>
  </si>
  <si>
    <t>2296012</t>
  </si>
  <si>
    <t>2296013</t>
  </si>
  <si>
    <t>2296099</t>
  </si>
  <si>
    <t>232</t>
  </si>
  <si>
    <t>2320401</t>
  </si>
  <si>
    <t>2320402</t>
  </si>
  <si>
    <t>2320405</t>
  </si>
  <si>
    <t>2320411</t>
  </si>
  <si>
    <t>2320413</t>
  </si>
  <si>
    <t>2320414</t>
  </si>
  <si>
    <t>2320416</t>
  </si>
  <si>
    <t>2320417</t>
  </si>
  <si>
    <t>2320418</t>
  </si>
  <si>
    <t>2320419</t>
  </si>
  <si>
    <t>2320420</t>
  </si>
  <si>
    <t>2320431</t>
  </si>
  <si>
    <t>2320432</t>
  </si>
  <si>
    <t>2320433</t>
  </si>
  <si>
    <t>2320498</t>
  </si>
  <si>
    <t>2320499</t>
  </si>
  <si>
    <t>233</t>
  </si>
  <si>
    <t>2330401</t>
  </si>
  <si>
    <t>2330402</t>
  </si>
  <si>
    <t xml:space="preserve">      港口建设费债务发行费用支出</t>
  </si>
  <si>
    <t>2330405</t>
  </si>
  <si>
    <t>2330411</t>
  </si>
  <si>
    <t>2330413</t>
  </si>
  <si>
    <t>2330414</t>
  </si>
  <si>
    <t>2330416</t>
  </si>
  <si>
    <t>2330417</t>
  </si>
  <si>
    <t>2330418</t>
  </si>
  <si>
    <t>2330419</t>
  </si>
  <si>
    <t>2330420</t>
  </si>
  <si>
    <t>2330431</t>
  </si>
  <si>
    <t>2330432</t>
  </si>
  <si>
    <t>2330433</t>
  </si>
  <si>
    <t>2330498</t>
  </si>
  <si>
    <t>2330499</t>
  </si>
  <si>
    <t>234</t>
  </si>
  <si>
    <t>23401</t>
  </si>
  <si>
    <t>2340101</t>
  </si>
  <si>
    <t>2340102</t>
  </si>
  <si>
    <t>2340103</t>
  </si>
  <si>
    <t>2340104</t>
  </si>
  <si>
    <t>2340105</t>
  </si>
  <si>
    <t>2340106</t>
  </si>
  <si>
    <t>2340107</t>
  </si>
  <si>
    <t>2340108</t>
  </si>
  <si>
    <t>2340109</t>
  </si>
  <si>
    <t>2340110</t>
  </si>
  <si>
    <t>2340111</t>
  </si>
  <si>
    <t>2340199</t>
  </si>
  <si>
    <t>23402</t>
  </si>
  <si>
    <t>2340201</t>
  </si>
  <si>
    <t>2340202</t>
  </si>
  <si>
    <t>2340203</t>
  </si>
  <si>
    <t>2340204</t>
  </si>
  <si>
    <t>2340205</t>
  </si>
  <si>
    <t>2340299</t>
  </si>
  <si>
    <t>区本级政府性基金支出</t>
  </si>
  <si>
    <t>230</t>
  </si>
  <si>
    <t>23004</t>
  </si>
  <si>
    <t>2300401</t>
  </si>
  <si>
    <t xml:space="preserve">     政府性基金补助支出</t>
  </si>
  <si>
    <t>2300402</t>
  </si>
  <si>
    <t xml:space="preserve">     政府性基金上解支出</t>
  </si>
  <si>
    <t>203308</t>
  </si>
  <si>
    <t>23009</t>
  </si>
  <si>
    <t>23011</t>
  </si>
  <si>
    <t xml:space="preserve">   地方政府专项债务转贷支出</t>
  </si>
  <si>
    <t>231</t>
  </si>
  <si>
    <t>上年结转对应安排支出</t>
  </si>
  <si>
    <t>2-5  2022年玉溪市江川区本级政府性基金支出表(区对下转移支付)</t>
  </si>
  <si>
    <t>本年支出小计</t>
  </si>
  <si>
    <t>3-1  2022年玉溪市江川区国有资本经营收入预算情况表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</si>
  <si>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</si>
  <si>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</si>
  <si>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</si>
  <si>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</si>
  <si>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</si>
  <si>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</si>
  <si>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</si>
  <si>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</si>
  <si>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</si>
  <si>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</si>
  <si>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</si>
  <si>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</si>
  <si>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</si>
  <si>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</si>
  <si>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</si>
  <si>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</si>
  <si>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</si>
  <si>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</si>
  <si>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</si>
  <si>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</si>
  <si>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</si>
  <si>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</si>
  <si>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</si>
  <si>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</si>
  <si>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</si>
  <si>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</si>
  <si>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</si>
  <si>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</si>
  <si>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</si>
  <si>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</si>
  <si>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</si>
  <si>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</si>
  <si>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</si>
  <si>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</si>
  <si>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</si>
  <si>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国有资本经营收入</t>
  </si>
  <si>
    <t>上年结转</t>
  </si>
  <si>
    <t>账务调整收入</t>
  </si>
  <si>
    <t>3-2  2022年玉溪市江川区国有资本经营支出预算情况表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</si>
  <si>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</si>
  <si>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</si>
  <si>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</si>
  <si>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</si>
  <si>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</si>
  <si>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</si>
  <si>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</si>
  <si>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</si>
  <si>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</si>
  <si>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</si>
  <si>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</si>
  <si>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</si>
  <si>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</si>
  <si>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</si>
  <si>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</si>
  <si>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</si>
  <si>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</si>
  <si>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</si>
  <si>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</si>
  <si>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国有资本经营支出</t>
  </si>
  <si>
    <t>国有资本经营预算转移支付</t>
  </si>
  <si>
    <t>调出资金</t>
  </si>
  <si>
    <t>结转下年</t>
  </si>
  <si>
    <t>3-3  2022年江川区区本级国有资本经营收入预算情况表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</si>
  <si>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</si>
  <si>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</si>
  <si>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</si>
  <si>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</si>
  <si>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</si>
  <si>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</si>
  <si>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</si>
  <si>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</si>
  <si>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</si>
  <si>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区本级国有资本经营收入</t>
  </si>
  <si>
    <t>3-4  2022年江川区区本级国有资本经营支出预算情况表</t>
  </si>
  <si>
    <t>项   目</t>
  </si>
  <si>
    <t xml:space="preserve">    "三供一业"移交补助支出</t>
  </si>
  <si>
    <t xml:space="preserve">   其他金融国有资本经营预算支出</t>
  </si>
  <si>
    <t>区本级国有资本经营支出</t>
  </si>
  <si>
    <t>3-5  2022年江川区区本级国有资本经营预算转移支付表（分地区）</t>
  </si>
  <si>
    <t>地  区</t>
  </si>
  <si>
    <t>预算数</t>
  </si>
  <si>
    <t>星云街道</t>
  </si>
  <si>
    <t>宁海街道</t>
  </si>
  <si>
    <t>合  计</t>
  </si>
  <si>
    <t>3-6  2022年江川区区本级国有资本经营预算转移支付表（分项目）</t>
  </si>
  <si>
    <t>项目名称</t>
  </si>
  <si>
    <t>4-1  2022年玉溪市江川区社会保险基金收入预算情况表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</si>
  <si>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</si>
  <si>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</si>
  <si>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</si>
  <si>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</si>
  <si>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</si>
  <si>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</si>
  <si>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</si>
  <si>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</si>
  <si>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</si>
  <si>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</si>
  <si>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</si>
  <si>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</si>
  <si>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</si>
  <si>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</si>
  <si>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</si>
  <si>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</si>
  <si>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</si>
  <si>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</si>
  <si>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2022年玉溪市江川区社会保险基金支出预算情况表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</si>
  <si>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</si>
  <si>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</si>
  <si>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</si>
  <si>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</si>
  <si>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</si>
  <si>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</si>
  <si>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</si>
  <si>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</si>
  <si>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</si>
  <si>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</si>
  <si>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</si>
  <si>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</si>
  <si>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</si>
  <si>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4-3  2022年区本级社会保险基金收入预算情况表</t>
  </si>
  <si>
    <t>4-4  2022年江川区区本级社会保险基金支出预算情况表</t>
  </si>
  <si>
    <t>没有数据，省级不经办</t>
  </si>
  <si>
    <t>5-1  玉溪市江川区2021年地方政府债务限额及余额预算情况表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</si>
  <si>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</si>
  <si>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</si>
  <si>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</si>
  <si>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</si>
  <si>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</si>
  <si>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</si>
  <si>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</si>
  <si>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</si>
  <si>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</si>
  <si>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</si>
  <si>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</si>
  <si>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</si>
  <si>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</si>
  <si>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江川区合计</t>
  </si>
  <si>
    <t xml:space="preserve">  一、江川区本级</t>
  </si>
  <si>
    <t xml:space="preserve"> 二、江川区下级合计</t>
  </si>
  <si>
    <t>（一）下级地区1</t>
  </si>
  <si>
    <t>（二）下级地区2</t>
  </si>
  <si>
    <t>……</t>
  </si>
  <si>
    <t>注：1.本表反映上一年度本地区、本级及分地区地方政府债务限额及余额预计执行数。</t>
  </si>
  <si>
    <t xml:space="preserve">    2.本表由县级以上地方各级财政部门在本级人民代表大会批准预算后二十日内公开。</t>
  </si>
  <si>
    <t>5-2  玉溪市江川区2021年地方政府一般债务余额情况表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</si>
  <si>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</si>
  <si>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</si>
  <si>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</si>
  <si>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</si>
  <si>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</si>
  <si>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</si>
  <si>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</si>
  <si>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</si>
  <si>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</si>
  <si>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</si>
  <si>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</si>
  <si>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</si>
  <si>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玉溪市江川区区本级2021年地方政府一般债务余额情况表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</si>
  <si>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</si>
  <si>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</si>
  <si>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</si>
  <si>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玉溪市江川区2021年地方政府专项债务余额情况表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</si>
  <si>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</si>
  <si>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</si>
  <si>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</si>
  <si>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</si>
  <si>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</si>
  <si>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</si>
  <si>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</si>
  <si>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</si>
  <si>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玉溪市江川区区本级2021年地方政府专项债务余额情况表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</si>
  <si>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</si>
  <si>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</si>
  <si>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</si>
  <si>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玉溪市江川区地方政府债券发行及还本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</si>
  <si>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</si>
  <si>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</si>
  <si>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</si>
  <si>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</si>
  <si>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</si>
  <si>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</si>
  <si>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</si>
  <si>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</si>
  <si>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</si>
  <si>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</si>
  <si>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</si>
  <si>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</si>
  <si>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</si>
  <si>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</si>
  <si>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</si>
  <si>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</si>
  <si>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</si>
  <si>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</si>
  <si>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</si>
  <si>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</si>
  <si>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</si>
  <si>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</si>
  <si>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</si>
  <si>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</si>
  <si>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</si>
  <si>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</si>
  <si>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</si>
  <si>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</si>
  <si>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</si>
  <si>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</si>
  <si>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</si>
  <si>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玉溪市江川区2022年本级地方政府债务限额提前下达情况表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</si>
  <si>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</si>
  <si>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</si>
  <si>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</si>
  <si>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</si>
  <si>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</si>
  <si>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</si>
  <si>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玉溪市江川区2021年年初新增地方政府债券资金安排表</t>
  </si>
  <si>
    <t>序号</t>
  </si>
  <si>
    <t>项目类型</t>
  </si>
  <si>
    <t>项目主管部门</t>
  </si>
  <si>
    <t>债券性质</t>
  </si>
  <si>
    <t>债券规模</t>
  </si>
  <si>
    <t>老旧小区改造项目</t>
  </si>
  <si>
    <t xml:space="preserve">
棚户区改造
</t>
  </si>
  <si>
    <t>江川区住房和城乡建设局</t>
  </si>
  <si>
    <t xml:space="preserve">
专项债券</t>
  </si>
  <si>
    <t>1亿元</t>
  </si>
  <si>
    <t>滇中绿色农产品冷链物流基础设施及配套项目</t>
  </si>
  <si>
    <t>冷链物流基础设施</t>
  </si>
  <si>
    <t>江川区工业和信息化局</t>
  </si>
  <si>
    <t>专项债券</t>
  </si>
  <si>
    <t>0.86亿元</t>
  </si>
  <si>
    <t xml:space="preserve">星云湖沿河村落综合治理及原位控藻水质提升工程。 </t>
  </si>
  <si>
    <t>生态环保</t>
  </si>
  <si>
    <t>江川区水利局</t>
  </si>
  <si>
    <t xml:space="preserve">3亿元 </t>
  </si>
  <si>
    <t>注：本表反映本级当年提前下达的新增地方政府债券资金使用安排，由县级以上地方各级财政部门在本级人民代表大会批准预算后二十日内公开。</t>
  </si>
  <si>
    <t>6-1   2022年区级重大政策和重点项目绩效目标表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</si>
  <si>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</si>
  <si>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</si>
  <si>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</si>
  <si>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</si>
  <si>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</si>
  <si>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</si>
  <si>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</si>
  <si>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</si>
  <si>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</si>
  <si>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</si>
  <si>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预算股</t>
  </si>
  <si>
    <t xml:space="preserve">  大街街道办事处</t>
  </si>
  <si>
    <t/>
  </si>
  <si>
    <t xml:space="preserve">    玉溪市江川区人民政府大街街道办事处</t>
  </si>
  <si>
    <t xml:space="preserve">      2022年政府采购专项资金</t>
  </si>
  <si>
    <t>（一）坚持示范引领，打造融合党建新高度
全面抓好党员干部教育管理、城市基层党建、党组织和党员作用发挥等各项重点工作，推动“智慧党建”三年行动各项任务落地落实，按照五个“基本标准化”继续加强支部建设，全面提升基层党建工作水平。着力构建“大党建”格局，全面推进党建引领社区治理、“三社联动”、红色物业、疫情防控、爱国卫生“7个专项”行动、乡村振兴等各项工作，发挥各级党组织战斗堡垒和党员先锋模范作用。围绕建党百年开展系列活动，通过专题学习、特色活动、主题党日活动、专题党课、红色电影、办民生实事“六个一”丰富活动形式，全力推动党史学习教育走深走实。筑牢意识形态阵地，强化理论武装，完善网宣队伍、舆情管控等意识形态工作。认真落实党风廉政建设主体责任和“一岗双责”，锲而不舍落实中央八项规定精神，防范“四风”问题隐形变异、反弹回潮。严肃执纪问责全力查办案件，保持反腐高压态势。
（二）转变发展思路，开创经济发展新局面
狠抓项目扩投资，紧盯项目包装，加大项目入库力度，做好专项债项目谋划申报，加强重点项目融资对接，确保固定资产投资工作圆满完成任务。鼓励引导磷化工、纸制品等传统产业提质升级，依托龙泉园区加快构建以新材料、新能源、新技术为龙头的新型工业集群；推进划行规市，疏堵结合，打造一批渔网具、建材、废旧物品交易等专业市场，挖掘消费潜力，促进产业健康发展。推进烤烟、蔬菜等产业由增产向提质转变，完成烤烟规划指导性种植面积1.04万亩，完成指令性收购烟叶162万公斤。依托河咀乡村振兴示范项目、星云湖东岸田园综合体项目，打造星云湖东南岸集滨水休闲娱乐、民俗文化体验、湿地生态观赏为一体的精品乡村休闲旅游基地，经济效益和生态效益相互融合，相互促进。
（三）统筹协调发展，提升城乡建设新水平
完成棚户区改造范围内房屋签约、兑付、拆除工作，加快推动房源点建设。盘活65宗低效利用土地，加快36个老旧小区改造进度，加大“红色物业”、文明小区建设力度，推进小区管理规范化。全面巩固提升国家卫生城市创建成果，全力争创全国文明城市，持续开展爱国卫生“7个专项”行动，确保2021年测评高分通过。围绕“一乡一业、一村一品”推进乡村振兴，推动沿湖周边农业种植结构调整。年内完成星云湖南岸乡村振兴示范区河咀社区土地212亩土地流转，实行规模经营，因地制宜发展市场实体经济，增加农民收入，构建现代农业经营体系。</t>
  </si>
  <si>
    <t>产出指标</t>
  </si>
  <si>
    <t>数量指标</t>
  </si>
  <si>
    <t>购置计划完成率</t>
  </si>
  <si>
    <t>=</t>
  </si>
  <si>
    <t>100</t>
  </si>
  <si>
    <t>%</t>
  </si>
  <si>
    <t>定性指标</t>
  </si>
  <si>
    <t>反映部门购置计划执行情况购置计划执行情况。
购置计划完成率=（实际购置交付装备数量/计划购置交付装备数量）*100%。</t>
  </si>
  <si>
    <t>质量指标</t>
  </si>
  <si>
    <t>验收通过率</t>
  </si>
  <si>
    <t>定量指标</t>
  </si>
  <si>
    <t>反映设备购置的产品质量情况。
验收通过率=（通过验收的购置数量/购置总数量）*100%。</t>
  </si>
  <si>
    <t>效益指标</t>
  </si>
  <si>
    <t>经济效益指标</t>
  </si>
  <si>
    <t>设备采购经济性</t>
  </si>
  <si>
    <t>60</t>
  </si>
  <si>
    <t>万元</t>
  </si>
  <si>
    <t>反映设备采购成本低于计划数所获得的经济效益。</t>
  </si>
  <si>
    <t>可持续影响指标</t>
  </si>
  <si>
    <t>设备使用年限</t>
  </si>
  <si>
    <t>&gt;=</t>
  </si>
  <si>
    <t>5</t>
  </si>
  <si>
    <t>年</t>
  </si>
  <si>
    <t>反映新投入设备使用年限情况。</t>
  </si>
  <si>
    <t>满意度指标</t>
  </si>
  <si>
    <t>服务对象满意度指标</t>
  </si>
  <si>
    <t>使用人员满意度</t>
  </si>
  <si>
    <t>&gt;</t>
  </si>
  <si>
    <t>90</t>
  </si>
  <si>
    <t>反映服务对象对购置设备的整体满意情况。
使用人员满意度=（对购置设备满意的人数/问卷调查人数）*100%。</t>
  </si>
  <si>
    <t xml:space="preserve">      农村党员教育培训经费</t>
  </si>
  <si>
    <t>农村建设的主战场在农村，农村广大党员干部和群众是农村建设的主体。加强农村党员教育培训工作，对提高农村党员素质和带头致富的能力，增强基层党组织的凝聚力、战斗力，加快农村经济发展，具有十分重要的意义。对农村党员进行教育，既要对党员进行党性教育，加强政治理论指导，强化党员干部的群众意识。也要对党员进行国际、国内的形势政策教育，帮助党员认清形势，提高辨别是非的能力，坚定不移地拥护贯彻党的路线、方针政策。还要开展科技、经济、法律等各种形式的教育，着力解决个别党员政策法律水平低，积极倡导健康向上的生活方式。把开展农村党员教育与解决党员生产生活实际问题相结合，尽可能地帮助他们解决实际困难，使他们感受到党组织的温暖。特别是要加强对困难党员在资金、技术等方面的帮扶，要做好正面灌输与自我教育的结合，激发农村党员自我教育的积极性、主动性。实践证明，科学、灵活、多样的教育培训形式，能有效增强教育培训效果。</t>
  </si>
  <si>
    <t>补助的农村党员数</t>
  </si>
  <si>
    <t>3314</t>
  </si>
  <si>
    <t>个</t>
  </si>
  <si>
    <t>提高农村党员素质和带头致富的能力，增强基层党组织的凝聚力、战斗力，加快农村经济发展，提升农村党员思想文化水平，提高农村党员政治觉悟。</t>
  </si>
  <si>
    <t>时效指标</t>
  </si>
  <si>
    <t>项目开展时间</t>
  </si>
  <si>
    <t>2022年2月至2022年10月</t>
  </si>
  <si>
    <t>月</t>
  </si>
  <si>
    <t>结合时代发展、农村工作实际、农民党员特点开展教育，加强政治理论指导，强化党员干部的群众意识，提高党员辨别是非的能力。</t>
  </si>
  <si>
    <t>成本指标</t>
  </si>
  <si>
    <t>项目建设总成本控制在预算申报数内</t>
  </si>
  <si>
    <t>&lt;=</t>
  </si>
  <si>
    <t>16.57</t>
  </si>
  <si>
    <t>优化支出，确保资金使用发挥最大效益；严格管理，严格按照党建工作经费使用原则进行经费的使用；提前谋划，减少不必要开支。</t>
  </si>
  <si>
    <t>社会效益指标</t>
  </si>
  <si>
    <t>加强农村党员教育培训工作，提高农村党员素质和带头致富的能力</t>
  </si>
  <si>
    <t>增强基层党组织的凝聚力、战斗力，加快农村经济发展</t>
  </si>
  <si>
    <t>对党员进行国际、国内的形势政策教育，帮助党员认清形势，提高辨别是非的能力，坚定不移地拥护贯彻党的路线、方针政策。</t>
  </si>
  <si>
    <t>解决个别党员政策法律水平低，积极倡导健康向上的生活方式</t>
  </si>
  <si>
    <t>把开展农村党员教育与解决党员生产生活实际问题相结合</t>
  </si>
  <si>
    <t>尽可能帮助农村党员解决实际困难，使他们感受到党组织的温暖，特别是要加强对困难党员在资金、技术等方面的帮扶，要做好正面灌输与自我教育的结合，激发农村党员自我教育的积极性、主动性。</t>
  </si>
  <si>
    <t>接受培训的农村党员满意度</t>
  </si>
  <si>
    <t>党员进行国际、国内的形势政策教育，帮助党员认清形势，提高辨别是非的能力，坚定不移地拥护贯彻党的路线、方针政策，尽可能帮助农村党员解决实际困难，使他们感受到党组织的温暖，特别是要加强对困难党员在资金、技术等方面的帮扶，要做好正面灌输与自我教育的结合，激发农村党员自我教育的积极性、主动性。</t>
  </si>
  <si>
    <t xml:space="preserve">      大街街道办事处工作经费</t>
  </si>
  <si>
    <t>在区委、区政府的坚强领导下，大街街道始终坚持以习近平新时代中国特色社会主义思想为指导，深入贯彻党的十九大和十九届二中、三中、四中、五中全会精神以及习近平总书记考察云南重要讲话精神，统筹推进街道经济、政治、文化、社会、生态和党的建设全面发展。</t>
  </si>
  <si>
    <t>烤烟种植面积</t>
  </si>
  <si>
    <t>10200</t>
  </si>
  <si>
    <t>亩</t>
  </si>
  <si>
    <t>工作总结</t>
  </si>
  <si>
    <t>改建城郊结合部公厕</t>
  </si>
  <si>
    <t>40</t>
  </si>
  <si>
    <t>座（处）</t>
  </si>
  <si>
    <t>清理农村生活垃圾</t>
  </si>
  <si>
    <t>10167.38</t>
  </si>
  <si>
    <t>吨</t>
  </si>
  <si>
    <t>办理扶贫小额信贷</t>
  </si>
  <si>
    <t>17</t>
  </si>
  <si>
    <t>户</t>
  </si>
  <si>
    <t>发放农村及城镇低保金、困难群众救助金</t>
  </si>
  <si>
    <t>258.7</t>
  </si>
  <si>
    <t>打造星云湖东南岸集滨水休闲娱乐、民俗文化体验、湿地生态观赏为一体的精品乡村休闲旅游基地</t>
  </si>
  <si>
    <t>1</t>
  </si>
  <si>
    <t>群众满意度</t>
  </si>
  <si>
    <t xml:space="preserve">      预备经费</t>
  </si>
  <si>
    <t>大街街道2022年一般公共预算支出额为4143万元，按1%计算，应计提预备费42万元，用于当年预算执行中的自然灾害等突发事件处理增加的支出及其他难以预见的开支。该项目的实施有利于保障人民群众生命财产安全和突发事件发生后恢复人民群众生产生活秩序。</t>
  </si>
  <si>
    <t>工作完成率</t>
  </si>
  <si>
    <t>实施方案</t>
  </si>
  <si>
    <t>预备费拨付及时率</t>
  </si>
  <si>
    <t>支出合规性</t>
  </si>
  <si>
    <t>合规</t>
  </si>
  <si>
    <t>突发事件发生后恢复人民群众生产生活秩序</t>
  </si>
  <si>
    <t>保障人民群众生命财产安全</t>
  </si>
  <si>
    <t>受益对象满意度</t>
  </si>
  <si>
    <t xml:space="preserve">  玉溪市江川区财政局（预算股）</t>
  </si>
  <si>
    <t xml:space="preserve">    重大项目工作经费</t>
  </si>
  <si>
    <t>保障全区重点工作、重大项目的正常开展</t>
  </si>
  <si>
    <t>重大项目经费</t>
  </si>
  <si>
    <t>55</t>
  </si>
  <si>
    <t>按照区委、区政府部署要求，安排重点项目工作经费</t>
  </si>
  <si>
    <t>重大项目覆盖率</t>
  </si>
  <si>
    <t>98</t>
  </si>
  <si>
    <t>反映重点工作覆盖面情况。
重点覆盖率=实际完成重点工作/重点工作计划覆盖面*100%</t>
  </si>
  <si>
    <t>重大项目的正常开展</t>
  </si>
  <si>
    <t>95</t>
  </si>
  <si>
    <t>反映重点工作、重大项目的正常开展情况。</t>
  </si>
  <si>
    <t>重大项目开展</t>
  </si>
  <si>
    <t>全区社会经济可持续发展</t>
  </si>
  <si>
    <t>社会公众满意度</t>
  </si>
  <si>
    <t>反映社会公众对工作开展的满意程度。</t>
  </si>
  <si>
    <t xml:space="preserve">    重点工作、重大项目经费</t>
  </si>
  <si>
    <t>重点项目经费</t>
  </si>
  <si>
    <t>500万</t>
  </si>
  <si>
    <t>元</t>
  </si>
  <si>
    <t>重点工作覆盖率</t>
  </si>
  <si>
    <t>重点工作、重大项目的正常开展</t>
  </si>
  <si>
    <t xml:space="preserve">    重点项目工作经费</t>
  </si>
  <si>
    <t>促进区级经济社会发展</t>
  </si>
  <si>
    <t>安排重点项目经费</t>
  </si>
  <si>
    <t>政府性基金安排重点项目经费</t>
  </si>
  <si>
    <t>重点项目开展</t>
  </si>
  <si>
    <t>重点项目正常开展</t>
  </si>
  <si>
    <t>促进经济发展</t>
  </si>
  <si>
    <t>促进区级经济社会全面发展</t>
  </si>
  <si>
    <t>影响全区经济发展</t>
  </si>
  <si>
    <t>服务对象满意</t>
  </si>
  <si>
    <t xml:space="preserve">    预备费</t>
  </si>
  <si>
    <t>保障全区工作的正常运行</t>
  </si>
  <si>
    <t>预备费按支出规模1%-3%预留</t>
  </si>
  <si>
    <t>99</t>
  </si>
  <si>
    <t>预算法</t>
  </si>
  <si>
    <t>保障工作的正常开展</t>
  </si>
  <si>
    <t>重大自然灾害救灾开支；突发事件的应急与抢险开支；其他难以预见的开支</t>
  </si>
  <si>
    <t>债务股</t>
  </si>
  <si>
    <t xml:space="preserve">  玉溪市江川区财政局（债务股）</t>
  </si>
  <si>
    <t xml:space="preserve">    2022年新增专项债券专项资金</t>
  </si>
  <si>
    <t>2022年新增专项债券专项资金</t>
  </si>
  <si>
    <t>新增专项债券发行数量</t>
  </si>
  <si>
    <t>新增专项债</t>
  </si>
  <si>
    <t>新增专项债券发行</t>
  </si>
  <si>
    <t>发挥经济效益带动作用</t>
  </si>
  <si>
    <t>影响巨大</t>
  </si>
  <si>
    <t>影响社会稳定</t>
  </si>
  <si>
    <t>群众安全满意度</t>
  </si>
  <si>
    <t>群众满意</t>
  </si>
  <si>
    <t xml:space="preserve">    一般债务付息专项资金</t>
  </si>
  <si>
    <t>确保完成债务付息</t>
  </si>
  <si>
    <t>受益人群满意度</t>
  </si>
  <si>
    <t xml:space="preserve">    一般债务发行费专项资金</t>
  </si>
  <si>
    <t>完成市级要求一般债务发行费支出</t>
  </si>
  <si>
    <t xml:space="preserve">    一般债务还本专项资金</t>
  </si>
  <si>
    <t>完成一般债务还本资金支出</t>
  </si>
  <si>
    <t>大于90%</t>
  </si>
  <si>
    <t xml:space="preserve">    专项债务还本专项资金</t>
  </si>
  <si>
    <t>完成专项债务还本专项资金支出</t>
  </si>
  <si>
    <t>大于95%</t>
  </si>
  <si>
    <t>专项债务还本专项资金支出</t>
  </si>
  <si>
    <t xml:space="preserve">    其他自平衡专项债务付息专项资金</t>
  </si>
  <si>
    <t>完成他自平衡专项债务付息</t>
  </si>
  <si>
    <t>完成其他自平衡专项债务付息</t>
  </si>
  <si>
    <t xml:space="preserve">    其他自平衡专项债务发行费专项资金</t>
  </si>
  <si>
    <t>完成其他自平衡专项债务发行费支出</t>
  </si>
  <si>
    <t xml:space="preserve">    普通专项债务付息专项资金</t>
  </si>
  <si>
    <t>完成市级普通专项债务付息目标任务</t>
  </si>
  <si>
    <t xml:space="preserve">    普通专项债务发行费专项资金</t>
  </si>
  <si>
    <t>完成普通专项债务发行费支出</t>
  </si>
  <si>
    <t>完成普通专项债务发行费支出空</t>
  </si>
  <si>
    <t xml:space="preserve">    污水处理厂PPP项目专项资金</t>
  </si>
  <si>
    <t>污水处理厂及管网的正常运营管理。本项目的建成，使县城污水收集率由70%增长到80%左右，江城镇污水收集率达到了30%。经统计，南北污水处理厂2013年处理污水吨，去除COD ，氨氮吨，日均处理污水吨，其中南片区污水处理厂2013年处理污水2656200吨，去除COD447.15吨 ，氨氮90.44吨，日均处理污水7589吨；北片区污水处理厂2013年处理污水398136吨，去除COD33.85吨 ，氨氮5.32吨，日均处理污水1105吨。对保护星云湖，不断减少入湖污染物总量做出了积极贡献。本项目的实施美化了县城、江城镇城市环境，改善了县城及江城镇卫生状况，保护了水资源，从而产生不可估量的社会效益。</t>
  </si>
  <si>
    <t>日均处理污水</t>
  </si>
  <si>
    <t>7589</t>
  </si>
  <si>
    <t>污水处理厂（厂网一体化）PPP项目运营补贴</t>
  </si>
  <si>
    <t>污水处理达标率</t>
  </si>
  <si>
    <t>拨付时效</t>
  </si>
  <si>
    <t>改善人居环境</t>
  </si>
  <si>
    <t>明显提高</t>
  </si>
  <si>
    <t>人民群众满意度</t>
  </si>
  <si>
    <t xml:space="preserve">    污水处理厂（厂网一体化）PPP项目运营补贴专项资金</t>
  </si>
  <si>
    <t>经济建设股</t>
  </si>
  <si>
    <t xml:space="preserve">  玉溪市江川区发展和改革局</t>
  </si>
  <si>
    <t xml:space="preserve">    玉溪市江川区发展和改革局</t>
  </si>
  <si>
    <t xml:space="preserve">      应急救灾物资管理专项经费</t>
  </si>
  <si>
    <t>根据《玉溪市江川区区级救灾物资储备和使用管理办法(试行)》我局负责全区救灾物资的收储、轮换和日常管理，根据区应急管理局的动用指令按救灾物资调运流程组织调出。区级救灾物资坚持定点储存、专项管理、无偿使用的原则，不得挪作他用，不得向受灾人员收取任何费用。区级救灾物资实行封闭式管理，专库存储，专账管理，专人负责。我局负责监督储备救灾物资入库、保管、出库等工作。为确保全区救灾物资及时供应，保障受灾群众救助及时到位，保障应急救灾物资有效管理，在突发情况时能及时发放。我局需要支付保管员2人工资，以及救灾物资入库和出库时产生的运输和人工费用。。</t>
  </si>
  <si>
    <t>完成冬春期间救灾困难群众救助数</t>
  </si>
  <si>
    <t>50</t>
  </si>
  <si>
    <t>人</t>
  </si>
  <si>
    <t>完成冬春期间救灾困难群众救</t>
  </si>
  <si>
    <t>应急救灾物资救助6个乡镇</t>
  </si>
  <si>
    <t>6</t>
  </si>
  <si>
    <t>应急救灾物资救助覆盖全区6个乡镇</t>
  </si>
  <si>
    <t>应急救灾物资质量合格率</t>
  </si>
  <si>
    <t>应急救灾物资质量合格率在90%以上</t>
  </si>
  <si>
    <t>帮助受灾群众克服生活困难，社会安定，受灾群众救助数量</t>
  </si>
  <si>
    <t>20</t>
  </si>
  <si>
    <t>帮助受灾群众克服生活困难，社会安定</t>
  </si>
  <si>
    <t>受灾群众满意度</t>
  </si>
  <si>
    <t xml:space="preserve">      粮食流通统计监督检查专项经费</t>
  </si>
  <si>
    <t>本项目的目标是开展粮食流通市场监督检查，维护粮食流通市场秩序，确保粮油市场稳定，民生安定;开展粮食安全宣传，向广大群众宣传普及国家粮食政策、粮食安全和健康消费饮食知识，倡导引领爱粮节粮社会新风尚，牢固树立粮食安全人人有责的意识;开展政策性粮食库存检查，准确掌握我区粮食库存情况，守住数量真实、质量良好和储存安全的底线。对粮食经营者从事粮食收购、储存、运输活动和政策性用粮的购销活动，以及执行国家粮食流通统计制度的情况进行监督检查，保障全区粮食安全。</t>
  </si>
  <si>
    <t>政策性粮食库存原粮</t>
  </si>
  <si>
    <t>400</t>
  </si>
  <si>
    <t>万公斤</t>
  </si>
  <si>
    <t>政策性粮食库存原粮检查</t>
  </si>
  <si>
    <t>应急供应网点</t>
  </si>
  <si>
    <t>10</t>
  </si>
  <si>
    <t>人(户)</t>
  </si>
  <si>
    <t>应急供应网点数量</t>
  </si>
  <si>
    <t>政策性粮食库存原粮合格率</t>
  </si>
  <si>
    <t>政策性粮食库存原粮质量合格率</t>
  </si>
  <si>
    <t>粮油市场价格浮动率</t>
  </si>
  <si>
    <t>30</t>
  </si>
  <si>
    <t>公众满意度</t>
  </si>
  <si>
    <t xml:space="preserve">  玉溪市江川区住房和城乡建设局</t>
  </si>
  <si>
    <t xml:space="preserve">    玉溪市江川区建设工程质量安全监督管理站</t>
  </si>
  <si>
    <t xml:space="preserve">      玉溪市江川区建设工程质量检测中心非税收入安排人员及工作经费</t>
  </si>
  <si>
    <t>按时完成检测中心的人员工资福利支出，保障办公必要支出,多余部分主要用于设备保养维护及行政办公。</t>
  </si>
  <si>
    <t>按工资花名册人数发放</t>
  </si>
  <si>
    <t>不拖欠工资</t>
  </si>
  <si>
    <t>保障正常提供检测服务</t>
  </si>
  <si>
    <t>单位职工对保障感到满意</t>
  </si>
  <si>
    <t>送检单位对服务感到满意</t>
  </si>
  <si>
    <t xml:space="preserve">    玉溪市江川区房地产管理所</t>
  </si>
  <si>
    <t xml:space="preserve">      住房合同网上签约备案系统及维修基金核算软件相关购买维护费用专项资金</t>
  </si>
  <si>
    <t>住房合同网上签约备案系统及维修基金核算软件相关购买维护费。网上签约备案查询的相关购买维护，如无法支付会严重影响江川区网签网备工作，无法网签网备案。维修基金管理急需核算软件进行单独财务核算，巨额资金长期挂在经费账往来核算，影响资产统计。按维修基金制度要求，需单独建账。</t>
  </si>
  <si>
    <t>完成采购计划</t>
  </si>
  <si>
    <t>2</t>
  </si>
  <si>
    <t>购买网签网备、维修基金财务软件</t>
  </si>
  <si>
    <t>购置设备利用率</t>
  </si>
  <si>
    <t>反映设备利用情况。
设备利用率=（投入使用设备数/购置设备总数）*100%。</t>
  </si>
  <si>
    <t>设备部署及时</t>
  </si>
  <si>
    <t>反映新购设备按时部署情况。
设备部署及时率=（及时部署设备数量/新购设备总数）*100%。</t>
  </si>
  <si>
    <t>购房者能正常及时备案登记</t>
  </si>
  <si>
    <t>备案正常</t>
  </si>
  <si>
    <t>次</t>
  </si>
  <si>
    <t xml:space="preserve">  玉溪市江川区自然资源局</t>
  </si>
  <si>
    <t xml:space="preserve">    玉溪市江川区自然资源局</t>
  </si>
  <si>
    <t xml:space="preserve">      不动产登记信息平台运行维护服务（非税安排）补助资金</t>
  </si>
  <si>
    <t>完成江川区不动产登记信息平台系统（含不动产登记信息系统、权籍管理系统、数据接入与上报系统、协同共享系统、查询共享系统、社会公众查询系统）的运行维护、本地化升级改造以及新增功能的上线使用和维护；为“互联网+不动产抵押登记”和“一窗受理、并行办理”工作开展提供必要的技术保障；为不动产登记信息接入、上报、统计和不动产登记数据梳理、提取、导出等工作开展提供必要的技术保障；为政务服务数据共享工作开展提供必要的技术保障，按需求对不动产登记信息平台进行升级和数据推送、检验日常运行维护、数据库管理维护、数据接入上报、日常数据提取、协助解决本地化业务需求、协助开展信息协同共享工作、协助开展其它不动产临时工作等。江川区不动产登记信息平台2020-2022年运行维护服务费，由市局统一招标，费用各县区自行承担。按2020年至2022年信息平台运维合同每年应支付90740元，2020-2021年合计181480元。</t>
  </si>
  <si>
    <t>定期开展巡检服务</t>
  </si>
  <si>
    <t>每季度至少巡检一次</t>
  </si>
  <si>
    <t>依据合同规定执行</t>
  </si>
  <si>
    <t>完成日常的统计分析报表</t>
  </si>
  <si>
    <t>指导完成日常的统计分析报表</t>
  </si>
  <si>
    <t>达标</t>
  </si>
  <si>
    <t>解决系统问题</t>
  </si>
  <si>
    <t>及时解决工作中遇到呢系统问题</t>
  </si>
  <si>
    <t>及时</t>
  </si>
  <si>
    <t>提供必要的技术保障</t>
  </si>
  <si>
    <t>为不动产登记信息工作的开展提供必要的技术保障</t>
  </si>
  <si>
    <t>有效维护</t>
  </si>
  <si>
    <t>用户满意度</t>
  </si>
  <si>
    <t>用户满意度问卷调查</t>
  </si>
  <si>
    <t xml:space="preserve">      临聘人员工资（非税安排）补助经费</t>
  </si>
  <si>
    <t>根据《中华人民共和国劳动法》、《中华人民共和国劳动合同法》、劳动和社会保障部及云南省的有关规定，由玉溪市江川区自然资源局与聘用人员签订劳动合同，招聘的临时人员负责自然资源和不动产统一确权登记、国土空间生态修复、地质灾害预防和治理、矿产资源管理、责测绘地理信息管理、查处自然资源开发利用和国土空间规划及测绘违法案件工作，不但提高工作效率，而且增加就业岗位。工资支付实行按月发放（非税安排）。</t>
  </si>
  <si>
    <t>发放人数</t>
  </si>
  <si>
    <t>16</t>
  </si>
  <si>
    <t>临聘人员工资测算</t>
  </si>
  <si>
    <t>发放金额</t>
  </si>
  <si>
    <t>58.87</t>
  </si>
  <si>
    <t>及时足额发放</t>
  </si>
  <si>
    <t>每月及时发放临时人员工资，确保工作顺利开展</t>
  </si>
  <si>
    <t>有效推进自然资源工作有序开展</t>
  </si>
  <si>
    <t>提高职工工作效率</t>
  </si>
  <si>
    <t>提高职工工作效率，有效推进自然资源工作有序开展</t>
  </si>
  <si>
    <t>临聘人员满意度</t>
  </si>
  <si>
    <t xml:space="preserve">      办公设备采购（非税安排）补助经费</t>
  </si>
  <si>
    <t>单位2021年新增人员7名无办公设备，乡镇所及局机关相关股室部份办公设备老化需更换设备，单位进行无纸化会议室的建设，都是为了提高单位的工作效率.（非税安排）</t>
  </si>
  <si>
    <t>采购金额</t>
  </si>
  <si>
    <t>35.6720</t>
  </si>
  <si>
    <t>办公设备采购计划表</t>
  </si>
  <si>
    <t>采购复印纸</t>
  </si>
  <si>
    <t>120</t>
  </si>
  <si>
    <t>件（卷）</t>
  </si>
  <si>
    <t>采购台式电脑</t>
  </si>
  <si>
    <t>15</t>
  </si>
  <si>
    <t>台</t>
  </si>
  <si>
    <t>提升单位办公效率</t>
  </si>
  <si>
    <t>上升</t>
  </si>
  <si>
    <t>职工满意度</t>
  </si>
  <si>
    <t>职工满意度测评</t>
  </si>
  <si>
    <t xml:space="preserve">      地质灾害防治专项资金</t>
  </si>
  <si>
    <t>开展辖区内地质灾害群测群防体系建设、地质灾害宣传与培训、地质灾害调查与监测、地质灾害应急演练、地质灾害应急抢险、地质灾害科技支撑与气象预警预报、5个以上小型地质灾害治理工程项目经费。
一是组织开展地质灾害群测群防；
二是小型地质灾害治理项目3个;
三是开展对大型、中型地质灾害治理项目的前期工作。评价、监测预警等</t>
  </si>
  <si>
    <t>监测人员补助经费</t>
  </si>
  <si>
    <t>2.8</t>
  </si>
  <si>
    <t>全区58名监测员，纳入补助56名，500元/人</t>
  </si>
  <si>
    <t>治理小型地质灾害治理项目</t>
  </si>
  <si>
    <t>3</t>
  </si>
  <si>
    <t>按方案执行</t>
  </si>
  <si>
    <t>可避免滑坡灾害造成巨大的经济损失</t>
  </si>
  <si>
    <t>确保区内基础设施等固定资产约565万元的安全</t>
  </si>
  <si>
    <t>可避免滑坡灾害造成巨大的经济损失，能确保区内基础设施等固定资产约565万元的安全，治理后可带动地方经济的可持续发展，空</t>
  </si>
  <si>
    <t>生态效益指标</t>
  </si>
  <si>
    <t>消减灾害点数量</t>
  </si>
  <si>
    <t>完成小型地质灾害治理项目5个</t>
  </si>
  <si>
    <t>随机走访调查</t>
  </si>
  <si>
    <t xml:space="preserve">      安保服务（非税安排）补助资金</t>
  </si>
  <si>
    <t>安保服务，完成门岗值守，形象执勤。对出入办事车辆进行礼貌指引、规范停放；负责公院内夜间值守及适时巡逻，有效保护职工财产安全按照合同，防止治安刑事案件的发生。资金分两次支付，每半年支付一次（非税安排）</t>
  </si>
  <si>
    <t>服务物业面积</t>
  </si>
  <si>
    <t>2348.59</t>
  </si>
  <si>
    <t>平方米</t>
  </si>
  <si>
    <t>服务物业面积:2348.59</t>
  </si>
  <si>
    <t>履职尽责</t>
  </si>
  <si>
    <t>在办公院内门岗执勤，负责夜间值守及适时巡逻</t>
  </si>
  <si>
    <t>安保服务合同</t>
  </si>
  <si>
    <t>服务期限</t>
  </si>
  <si>
    <t>1年</t>
  </si>
  <si>
    <t>有效保护职工财产安全</t>
  </si>
  <si>
    <t>门岗执勤，负责夜间值守及适时巡逻</t>
  </si>
  <si>
    <t>有效防止治安刑事案件的发生</t>
  </si>
  <si>
    <t>服务满意度</t>
  </si>
  <si>
    <t>服务满意度调查</t>
  </si>
  <si>
    <t xml:space="preserve">  玉溪市江川区交通运输局</t>
  </si>
  <si>
    <t xml:space="preserve">    玉溪市江川区交通运输局</t>
  </si>
  <si>
    <t xml:space="preserve">      公路两侧绿化土地专项资金</t>
  </si>
  <si>
    <t>公路两侧绿化土地租金，保障了栽树有土地，贯彻节约利用资源的理念，统筹利用土地资源、通道线位资源、运输枢纽资源；推广应用绿色循环技术，强化生态保护与修复，全面开展污染综合防治；完善绿色交通管理体制机制，建立绿色交通规划体系，健全绿色交通统计监测考核体系。为确保我区境内公路沿线路域环境得到已发整治，在专项治理的基础上，各乡镇（街道）、各有关部门要监理长效机制，常态化管理，继续保持、巩固和扩大专项整治的成果。明确职责，监理管护责任制。落实路域环境整治工作资金，监理目标责任督查考核机制。做好公路及公路两侧绿化物的养护管理，及时修剪枯枝，清除杂草，清除公路及公路两侧的堆砌物，保持公路整洁美观，在拆临拆违的基础上，对公路两侧土地进行植树绿化。绿化的土地有乡镇政府、街道办事处提供，植物栽种及后期管护责任人由各乡镇（街道）明确。树种选择经济适用、易成活、易生长的树木。在公路两侧的一定范围内，事宜中暑绿化的，原则上因地制宜整治绿化。监督各乡镇（街道）按标准将土地租金兑付至农户，并及时掌握资金的兑付情况，资金流入方向。</t>
  </si>
  <si>
    <t>工程总量</t>
  </si>
  <si>
    <t>9260000</t>
  </si>
  <si>
    <t>反映新建、改造、修缮工程量完成情况。</t>
  </si>
  <si>
    <t>主体工程完成率</t>
  </si>
  <si>
    <t>反映主体工程完成情况。
主体工程完成率=（按计划完成主体工程的工程量/计划完成主体工程量）*100%。</t>
  </si>
  <si>
    <t>土地租金总价</t>
  </si>
  <si>
    <t>按木亩数测定完成拨付</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</si>
  <si>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</si>
  <si>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</si>
  <si>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</si>
  <si>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</si>
  <si>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</si>
  <si>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</si>
  <si>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使用年限</t>
  </si>
  <si>
    <t>通过工程设计使用年限反映可持续的效果。</t>
  </si>
  <si>
    <t>85</t>
  </si>
  <si>
    <t>调查人群中对设施建设或设施运行的满意度。
受益人群覆盖率=（调查人群中对设施建设或设施运行的人数/问卷调查人数）*100%</t>
  </si>
  <si>
    <t xml:space="preserve">    玉溪市江川区地方公路管理段</t>
  </si>
  <si>
    <t xml:space="preserve">      农村公路养护区级配套补助资金</t>
  </si>
  <si>
    <t>一、做好我区715.629公里农村公路的日常养护，小修保养及大中修工程。
二、农村公路治理能力明显提高,治理体系初步形成.农村公路 通行条件和路域环境明显提升,交通保障能力显著增强.农村公 路列养率达到100％,年均养护工程比例不低于8５％,中等及以 上农村公路占比不低于75％. 
三、按照 “有路必养、养必到位”的要求,将农村公路养护资金及管理机 构运行经费和人员支出纳入一般公共财政预算,加大履职能力建 设和管理养护投入力度.
四、全面开展 “美丽公路”创建工作,打造绿色生态、安全畅通、美丽舒适的 路域环境,为广大人民群众提供良好的公路出行条件。</t>
  </si>
  <si>
    <t>地方管养省道</t>
  </si>
  <si>
    <t>25.896</t>
  </si>
  <si>
    <t>公里</t>
  </si>
  <si>
    <t>完成全区地方管养省道25.896公里日常养护小修保养大中修小修保养大中修工程水毁修复</t>
  </si>
  <si>
    <t>县道</t>
  </si>
  <si>
    <t>99.633</t>
  </si>
  <si>
    <t>完成全区县道99.633公里日常养护小修保养大中修小修保养大中修工程水毁修复</t>
  </si>
  <si>
    <t>乡道</t>
  </si>
  <si>
    <t>529.85</t>
  </si>
  <si>
    <t>完成全区乡道529.85公里日常养护小修保养大中修小修保养大中修工程水毁修复</t>
  </si>
  <si>
    <t>村道</t>
  </si>
  <si>
    <t>31.915</t>
  </si>
  <si>
    <t>完成全区村道31.915公里日常养护小修保养大中修小修保养大中修工程水毁修复</t>
  </si>
  <si>
    <t>我区农村公路列养率</t>
  </si>
  <si>
    <t>705.187</t>
  </si>
  <si>
    <t>完成我区农村公路优良中等路率81%、优良路率71%、绿化率74%。</t>
  </si>
  <si>
    <t>资金使用合规性</t>
  </si>
  <si>
    <t>按照2021年农村公路日常养护补助资金计划的通知完成资金使用合规</t>
  </si>
  <si>
    <t>按期完成投资</t>
  </si>
  <si>
    <t>12月底完成全区农村公路日常养护、大中小修工程、水毁修复工作等</t>
  </si>
  <si>
    <t>按农村公路日常养护区级配套资金计划完成</t>
  </si>
  <si>
    <t>对经济发展促进作用</t>
  </si>
  <si>
    <t>对经济发展促进作用明显</t>
  </si>
  <si>
    <t>基本公共服务水平</t>
  </si>
  <si>
    <t>90%</t>
  </si>
  <si>
    <t>基本公共服务水平提升</t>
  </si>
  <si>
    <t>公路安全水平</t>
  </si>
  <si>
    <t>96%</t>
  </si>
  <si>
    <t>公路安全水平提升</t>
  </si>
  <si>
    <t>交通建设符合环评审批要求</t>
  </si>
  <si>
    <t>100%</t>
  </si>
  <si>
    <t>新改建公路项目适应未来一定时期内交通需求</t>
  </si>
  <si>
    <t>改善通行服务水平群众水平满意度</t>
  </si>
  <si>
    <t>80%</t>
  </si>
  <si>
    <t>保障公路畅通、行车安全</t>
  </si>
  <si>
    <t xml:space="preserve">    玉溪市江川区路政大队</t>
  </si>
  <si>
    <t xml:space="preserve">      治超站执法经费</t>
  </si>
  <si>
    <t>1、加强公路路政队伍建设，进一步巩固和完善公路管理运行体制机制，充分发挥乡镇人民政府、村民委员会作用，在（乡）街道的指导下，制爱路护路村规民约，完善乡镇农村公路管理和建制村村道管理议事机制，全面推行“路长制”管理，充分调动沿线群众积极性，同时充实路政大队人员，建立健全乡有监管员、村有护路员的路产路权管理队伍。按照依法治路的要求，加强农村公路法制宣传教育，强化县区统一执法、乡协助执法工作方式，切实防止、及时制止和严肃查处违法超限运输以及其它各类破坏、损坏农村公路的行为，保障农村公路安全、畅通。
2、为保证2022年治超工作正常开展，计划投入经费33.10万元，购置设备10台、设备采购费用12万元，投入执法车辆2辆、车辆维护成本6.7万元，治超协管人员服装25套，采购费用7.5万元；购置计划完成率&gt;=90%，验收通过率=100%。</t>
  </si>
  <si>
    <t>购置设备数量</t>
  </si>
  <si>
    <t>反映购置数量。</t>
  </si>
  <si>
    <t>反映部门购置计划执行情况购置计划执行情况。
购置计划完成率=（实际购置交付数量/计划购置交付装备数量）*100%。</t>
  </si>
  <si>
    <t>投入执法车辆</t>
  </si>
  <si>
    <t>辆</t>
  </si>
  <si>
    <t>反映执法车辆的投入数量</t>
  </si>
  <si>
    <t>购置服装数量</t>
  </si>
  <si>
    <t>25</t>
  </si>
  <si>
    <t>套</t>
  </si>
  <si>
    <t>反映购置服装数量。</t>
  </si>
  <si>
    <t>安全事故发生率</t>
  </si>
  <si>
    <t>安全事故发生率明显下降</t>
  </si>
  <si>
    <t>车辆维护成本</t>
  </si>
  <si>
    <t>6.7</t>
  </si>
  <si>
    <t>反映执法车辆成本</t>
  </si>
  <si>
    <t>设备、服装采购经济性</t>
  </si>
  <si>
    <t>20.4</t>
  </si>
  <si>
    <t>对经济发展的促进作用</t>
  </si>
  <si>
    <t>明显</t>
  </si>
  <si>
    <t>对经济的发展促进作用明显</t>
  </si>
  <si>
    <t>公路沿线群众满意度</t>
  </si>
  <si>
    <t>严厉打击货车超限超载，提升人民群众道路出行满意度</t>
  </si>
  <si>
    <t xml:space="preserve">  玉溪市江川区应急管理局</t>
  </si>
  <si>
    <t xml:space="preserve">    玉溪市江川区应急管理局</t>
  </si>
  <si>
    <t xml:space="preserve">      关闭矿山补偿奖励补助资金</t>
  </si>
  <si>
    <t>根据区委区政府的要求及区应急管理局职能职责，非煤矿山关闭工作由应急管理局牵头，完成6座非煤矿山关闭工作，其中：4座关闭矿山已签订协议，2座关闭矿山待谈判签订协议。确保江川区非煤矿山转型升级工作在区委、政府的领导下有序圆满的完成任务，达到关闭退出的预期总体目标效果，并进一步加速推进关闭退出矿山的恢复治理工作，还矿区面貌青山绿水，绿水青山，为江川区生态环境创造出一片美丽的天地。</t>
  </si>
  <si>
    <t>非煤矿山关闭矿山数量</t>
  </si>
  <si>
    <t>座</t>
  </si>
  <si>
    <t>市、区验收合格</t>
  </si>
  <si>
    <t>非煤矿山关闭矿山验收合格率</t>
  </si>
  <si>
    <t>非煤矿山关闭矿山补偿奖励资金</t>
  </si>
  <si>
    <t>14040000</t>
  </si>
  <si>
    <t>拨付非煤矿山关闭矿山补偿奖励资金</t>
  </si>
  <si>
    <t>淘汰关闭非煤矿山矿山</t>
  </si>
  <si>
    <t>保护生态环境</t>
  </si>
  <si>
    <t>满意度调查</t>
  </si>
  <si>
    <t xml:space="preserve">      农村农房保险补助资金</t>
  </si>
  <si>
    <t>1、引导和支持农户参加农业保险；
2、确保6万户农村农房保险工作的顺利开展；
3、减少参保房主受灾损失。</t>
  </si>
  <si>
    <t>投保农户6万户</t>
  </si>
  <si>
    <t>60000</t>
  </si>
  <si>
    <t>投保农户户数</t>
  </si>
  <si>
    <t>农房保险财政补助</t>
  </si>
  <si>
    <t>8</t>
  </si>
  <si>
    <t>户、元</t>
  </si>
  <si>
    <t>农房保险财政补助每户补助8元</t>
  </si>
  <si>
    <t>绝对免赔额</t>
  </si>
  <si>
    <t>0</t>
  </si>
  <si>
    <t>以实际损失金额为准赔偿</t>
  </si>
  <si>
    <t>财政保费补贴资金拨付率</t>
  </si>
  <si>
    <t>及时拨付资金</t>
  </si>
  <si>
    <t>年度保费结案率</t>
  </si>
  <si>
    <t>投保住房农户理赔结案率</t>
  </si>
  <si>
    <t>风险保障总额</t>
  </si>
  <si>
    <t>'600000000</t>
  </si>
  <si>
    <t>受灾房主获得赔偿比例</t>
  </si>
  <si>
    <t>参保农户满意度</t>
  </si>
  <si>
    <t xml:space="preserve">      开展第一次全国自然灾害综合风险普查工作经费</t>
  </si>
  <si>
    <t>本次普查对象包括与自然灾害相关的自然和人文地理要素，区级人民政府及有关部门，乡镇人民政府和街道办事处，村民委员会和居民委员会，重点企事业单位和社会组织，部分居民等。根据我国自然灾害种类的分布、影响程度和特征，本次普查涉及的自然灾害类型主要有地震灾害、地质灾害、气象灾害、水旱灾害、森林和草原火灾等。普查内容包括主要自然灾害致灾调查与评估，人口、房屋、基础设施、公共服务系统、三次产业、资源和环境等承灾体调查与评估，历史灾害调查与评估，综合减灾资源（能力）调查与评估，重点隐患调查与评估，主要灾害风险评估与区划以及灾害综合风险评估与区划。
全国自然灾害综合风险普查涉及范围广、参与部门多、协同任务重、工作难度大。为加强组织领导，成立了江川区第一次全国自然灾害综合风险普查领导小组，负责普查组织实施中重大问题的研究和决策。领导小组办公室设在区应急局，承担领导小组的日常工作，负责普查业务指导和监督检查。普查工作按照“全国统一领导、部门分工协作、地方分级负责、各方共同参与”的原则组织实施。领导小组各成员单位要各司其职、各负其责、通力协作、密切配合，共同做好普查工作。</t>
  </si>
  <si>
    <t>调查自然承灾体和综合减灾能力共两大类</t>
  </si>
  <si>
    <t>312</t>
  </si>
  <si>
    <t>普查对象包括与自然灾害有关的自然和人文地理要素，区级政府及有关部门，乡镇人民政府和街道办事处，村（居）民委员会，重点企事业单位和社会组织，部分居民等</t>
  </si>
  <si>
    <t>调查对象数据质检通过率</t>
  </si>
  <si>
    <t>风险普查通过专家验收</t>
  </si>
  <si>
    <t>预计年底完成风险普查工作</t>
  </si>
  <si>
    <t>2022年12月31日</t>
  </si>
  <si>
    <t>风险普查完成时间</t>
  </si>
  <si>
    <t>通过风险普查，提升我区自然灾害防治能力的基础性工作</t>
  </si>
  <si>
    <t>进一步提升防灾减灾能力</t>
  </si>
  <si>
    <t xml:space="preserve">      江川区三个应急指挥部工作经费</t>
  </si>
  <si>
    <t>根据应急管理领域改革以来及据省市文件要求，自2022年开始区防汛抗旱指挥部办公室工作、区森林草原防灭火指挥部办公室工作、区抗震救灾指挥部办公室工作3个涉灾的指挥部日常工作将由区应急管理局开展，2022年开展本级自然灾害的检查、督查、培训、演练、预案修订、装备器材购置、应急救援等工作的保障等工作，将由区应急管理局牵头组织。预计每个指挥部每年的日常运行支出需要20万元，合计60万元。</t>
  </si>
  <si>
    <t>保障专项指挥部及办公室工作的正常运转</t>
  </si>
  <si>
    <t>保障3个专项指挥部及办公室工作的正常运转</t>
  </si>
  <si>
    <t>保障机构正常运转时间</t>
  </si>
  <si>
    <t>资金使用时间为1个预算年度，到2022年12月31日前支付完。结余资金上交财政。</t>
  </si>
  <si>
    <t>3个专项指挥部工作支出</t>
  </si>
  <si>
    <t>保障3个专项指挥部及办公室工作的正常运转支出</t>
  </si>
  <si>
    <t>最大限度保障国家财产与群众生命财产的安全</t>
  </si>
  <si>
    <t>保障国家财产与群众生命财产的安全</t>
  </si>
  <si>
    <t>群众对防灾减灾救灾工作的满意度</t>
  </si>
  <si>
    <t xml:space="preserve">      税收共治补助经费</t>
  </si>
  <si>
    <t>建设江川区非煤矿山及建筑原材料等相关行业信息监控平台，主要由计量准运征税监控系统、安全监控及过磅站管理系统、数据传输系统和数据监控中心四部分构成，对辖区内非煤矿山及建筑原材料等相关行业企业统一安装称重设备、监控设备。信息监控平台监控类及遥感类设备由具有国家准入网络干线相关资质的运营商自行建设，产权归属承建方所有，政府租赁使用；过磅类设备由非煤矿山及建筑原材料等相关行业企业自建，产权归属企业所有，对纳入监控平台的企业由区级财政按每户5万元的标准进行补助，每新增一户补助一户。经初步排查，目前条件成熟可以安装信息监控平台的企业共有12户，其中：非金属矿采选企业3户、制砖企业3户、商品混凝土生产企业5户、水泥生产企业1户（见附表）。目前条件成熟可以安装信息监控平台的12户企业2020年实际缴纳税收为3349万元，根据其他县区上线成效分析，结合我区实际，12户企业上线后预计实现税收4317万元，同比增加968万元。</t>
  </si>
  <si>
    <t>监控企业</t>
  </si>
  <si>
    <t>12</t>
  </si>
  <si>
    <t>监控企业户数</t>
  </si>
  <si>
    <t>信息监控平台支出</t>
  </si>
  <si>
    <t>250</t>
  </si>
  <si>
    <t>万</t>
  </si>
  <si>
    <t>信息监控平台建设支出及聘请人员和正常运转支出</t>
  </si>
  <si>
    <t>加税源，为地方财政增加收入</t>
  </si>
  <si>
    <t>968</t>
  </si>
  <si>
    <t>监控企业增加税收金额</t>
  </si>
  <si>
    <t>通过监控平台，进一步规范企业安全生产经营活动</t>
  </si>
  <si>
    <t>及时发现隐患，整治安全生产隐患，保护生命财产安全</t>
  </si>
  <si>
    <t>安全生产事故发生起数</t>
  </si>
  <si>
    <t>公众满意度指标</t>
  </si>
  <si>
    <t xml:space="preserve">      购买应急救援装备物资项目经费</t>
  </si>
  <si>
    <t>根据上级文件要求及机构改革职能职责的要求，为保障森林防灭火、应对应急救援工作及时有效，保护森林覆盖面积；应对预防各类突发事件（泥石流、山体滑坡）等应急救援工作及应对预防发生突发事件的通信保障及对各乡、镇卫星电话日常使用调度工作。需购买的物资购买的油锯3台、灭火风机10台、砍刀10把、对讲机16部、锄头、铁锹、铁镐各30把，购买应急卫星电话2部。</t>
  </si>
  <si>
    <t>油锯3台</t>
  </si>
  <si>
    <t>购买油锯数量</t>
  </si>
  <si>
    <t>灭火风机</t>
  </si>
  <si>
    <t>购买灭火风机数量</t>
  </si>
  <si>
    <t>对讲机</t>
  </si>
  <si>
    <t>16部</t>
  </si>
  <si>
    <t>部</t>
  </si>
  <si>
    <t>购买对讲机数量</t>
  </si>
  <si>
    <t>应急卫星电话</t>
  </si>
  <si>
    <t>购买应急卫星电话数量</t>
  </si>
  <si>
    <t>验收合格率100%</t>
  </si>
  <si>
    <t>验收合格率</t>
  </si>
  <si>
    <t>购买支出</t>
  </si>
  <si>
    <t>13.6</t>
  </si>
  <si>
    <t>购买应急物资支出</t>
  </si>
  <si>
    <t>加强应急队伍能力建设</t>
  </si>
  <si>
    <t>提高应急救援能力，保护生命财产安全及森林覆盖面积</t>
  </si>
  <si>
    <t>加强应急队伍能力建设，提高应急救援能力，保护生命财产安全及森林覆盖面积</t>
  </si>
  <si>
    <t>服务对象满意度</t>
  </si>
  <si>
    <t xml:space="preserve">  玉溪市江川区供销合作社联合社</t>
  </si>
  <si>
    <t xml:space="preserve">    玉溪市江川区供销合作社联合社</t>
  </si>
  <si>
    <t xml:space="preserve">      2022年培育发展新型农业经营主体项目专项资金</t>
  </si>
  <si>
    <t>培育5户具有带动性示范效应的新型农业经营主体（合作社），对区供销社领班（创办）的，经区有关部门核准（备案）成立的农民专业合作社，验收合格后，一次性给予1万元/户补助（含经营主体匾牌、章程制作、购置办公用品、生产资料等费用）。农业龙头企业、农民专业合作社、家庭农场等现代农业经营主体是推进农业转型升级、建设现代农业的主力军，是带动农民增收致富的重要力量。而培育新型农业经营主体是实现乡村振兴工作的“牛鼻子”，是巩固拓展脱贫攻坚成果、农民实现共同富裕的重要途径。有利于提高了农民收入、便于新品种、新技术的运用和推广，调整产业结构和提高农业社会化服务水平。</t>
  </si>
  <si>
    <t>新型农业经营主体完成数</t>
  </si>
  <si>
    <t>培育新型农业经营主体5户</t>
  </si>
  <si>
    <t>新型农业经营主体质量达标率</t>
  </si>
  <si>
    <t>新培育的新型农业经营主体共5户完成质量达标率100%</t>
  </si>
  <si>
    <t>社会效益率</t>
  </si>
  <si>
    <t>社会效益率达90%</t>
  </si>
  <si>
    <t>可持续影响度</t>
  </si>
  <si>
    <t>可持续影响度95%</t>
  </si>
  <si>
    <t>农民满意度指标达95%</t>
  </si>
  <si>
    <t xml:space="preserve">  玉溪市江川区城市管理局</t>
  </si>
  <si>
    <t xml:space="preserve">    玉溪市江川区城市管理局</t>
  </si>
  <si>
    <t xml:space="preserve">      江川区城市路灯维修经费</t>
  </si>
  <si>
    <t>为满足双创及七个专项行动的亮灯率能达标，路灯也是城市的“眼睛”，是城市繁荣文明的象征，是城市物质文明与精神文明建设的一个窗口。路灯不仅反映着一个城市面貌，同时还反映着一个城市科学、技术、经济、文化和政治上发达程度。项目的建设，将完善城市基础设施，极大的方便市民生活。</t>
  </si>
  <si>
    <t>亮灯率</t>
  </si>
  <si>
    <t>完成时间</t>
  </si>
  <si>
    <t>方便居民夜间出行，保障夜间交通安全</t>
  </si>
  <si>
    <t>美化城市夜景，提高城市品位</t>
  </si>
  <si>
    <t xml:space="preserve">      江川城区路灯电费专项资金</t>
  </si>
  <si>
    <t>保障江川城区路灯亮灯率达到90%，光照度达到国家标准要求，方便居民夜间出行，保障夜间交通安全。美化城市夜景，提高城市品味。</t>
  </si>
  <si>
    <t>按时缴纳电费。</t>
  </si>
  <si>
    <t>方便居民夜间出行，保障夜间交通安全。</t>
  </si>
  <si>
    <t>夜间交通安全路灯照明。</t>
  </si>
  <si>
    <t>美化城市夜景，提高城市品味。</t>
  </si>
  <si>
    <t>城市品位明显提高。</t>
  </si>
  <si>
    <t xml:space="preserve">    玉溪市江川区环境卫生管理站</t>
  </si>
  <si>
    <t xml:space="preserve">      江川区城区市政公厕免费开放管护项目经费</t>
  </si>
  <si>
    <t>一是市政公厕的环境卫生，给全区人民一个干净整洁的入厕环境，做到日产日清日处理。
二是市政公厕达到干净整洁无粪便、无臭味、地面无水渍，有手纸、有洗手液、有香薰的“三无三有”标准。</t>
  </si>
  <si>
    <t>厕所管理数量</t>
  </si>
  <si>
    <t>9</t>
  </si>
  <si>
    <t>厕所管理数量不少于9座</t>
  </si>
  <si>
    <t>日清洁次数</t>
  </si>
  <si>
    <t>日清洁次数不少于2次</t>
  </si>
  <si>
    <t>周检查管理次数</t>
  </si>
  <si>
    <t>周检查管理次数不少于2次</t>
  </si>
  <si>
    <t>项目完成合格率</t>
  </si>
  <si>
    <t>项目完成合格率不低于95%</t>
  </si>
  <si>
    <t>服务时限</t>
  </si>
  <si>
    <t>7</t>
  </si>
  <si>
    <t>服务时限不低于7个月</t>
  </si>
  <si>
    <t>成本控制率</t>
  </si>
  <si>
    <t>成本控制率小于等于100%</t>
  </si>
  <si>
    <t>管理覆盖率</t>
  </si>
  <si>
    <t>管理覆盖率等于100%</t>
  </si>
  <si>
    <t>满意度</t>
  </si>
  <si>
    <t>满意度不低于95%</t>
  </si>
  <si>
    <t xml:space="preserve">      江川区城区环卫设施采购经费</t>
  </si>
  <si>
    <t>根据《玉溪市江川区人民政府办公室 关于印发玉溪市江川区推进爱国卫生 “7 个专项行动”方案的通知》（玉江政办发〔2020〕20 号）提出：以习近平新时代中国特色社会主义思想为指导，全面深入贯彻党的十九大精神，以改善城乡人居环境、提高人民健康水平为核心，本着纵向到底、横向到边、条块结合、不留空档的原则精心组织、广泛动员，扎扎实实着力解决影响城乡环境的重点、难点问题，确保顺利推进我区爱国卫生专项行动，促进我区经济社会健康发展。
通过集中开展为期一年半的“清垃圾、扫厕所、勤洗手、净餐馆、常消毒、管集市、众参与”爱国卫生“7 个专项行动”，全面消除城乡裸露垃圾，消除城镇旱厕，完善公众洗手配套设施，改善餐饮服务环境卫生，大力推进公共场所常态化清洁消毒，彻底改变农贸市场“脏、乱、差”现状，引导全社会形成健康文明新风尚，全面巩固我区全国卫生城市创建成效、推进文明城市创建达标，坚持长短结合，注重长效，建立健全爱国卫生专项行动长效机制，推动从环境卫生治理向全面社会健康管理转变，为疫情防控常态化奠定坚实基础。采购高压冲洗车2辆、购置垃圾桶1000只、购置果皮箱600只。</t>
  </si>
  <si>
    <t>购置高压冲洗车</t>
  </si>
  <si>
    <t>购置高压冲洗车2辆</t>
  </si>
  <si>
    <t>购置垃圾桶</t>
  </si>
  <si>
    <t>1000</t>
  </si>
  <si>
    <t>购置垃圾桶1000个</t>
  </si>
  <si>
    <t>购置果皮箱</t>
  </si>
  <si>
    <t>600</t>
  </si>
  <si>
    <t>购置果皮箱600个</t>
  </si>
  <si>
    <t>设备验收合格率</t>
  </si>
  <si>
    <t>购置完成时间</t>
  </si>
  <si>
    <t>购置完成时间小于2022年12月31日</t>
  </si>
  <si>
    <t>高压冲洗车单价</t>
  </si>
  <si>
    <t>500000</t>
  </si>
  <si>
    <t>高压冲洗车单价不超过50万元</t>
  </si>
  <si>
    <t>垃圾桶单价</t>
  </si>
  <si>
    <t>220</t>
  </si>
  <si>
    <t>垃圾桶单价不超过220元</t>
  </si>
  <si>
    <t>果皮箱单价</t>
  </si>
  <si>
    <t>980</t>
  </si>
  <si>
    <t>果皮箱单价不超过980元</t>
  </si>
  <si>
    <t>城市环境</t>
  </si>
  <si>
    <t>提升</t>
  </si>
  <si>
    <t>城市环境提升</t>
  </si>
  <si>
    <t>受益人群满意度不低于90%</t>
  </si>
  <si>
    <t xml:space="preserve">      江川区城区生活垃圾收转运处置项目经费</t>
  </si>
  <si>
    <t>一是维护好城区环境卫生，给全区人民一个干净整洁的生活环境，做到日产日清日处理，每天处理生活垃圾≥40吨。
二是江川区生活垃圾运至玉溪市焚烧发电厂处置，确保城区生活垃圾无害化处理率持续保持90%。生活垃圾收转完成率</t>
  </si>
  <si>
    <t>日处理垃圾</t>
  </si>
  <si>
    <t>日处理垃圾40吨以上</t>
  </si>
  <si>
    <t>生活垃圾收转完成率</t>
  </si>
  <si>
    <t>收集处理时限</t>
  </si>
  <si>
    <t>收集处理7个月以上</t>
  </si>
  <si>
    <t>生活垃圾每吨收集成本</t>
  </si>
  <si>
    <t>177</t>
  </si>
  <si>
    <t>生活垃圾每吨收集成本不超过177元</t>
  </si>
  <si>
    <t>生活垃圾焚烧每吨处理成本</t>
  </si>
  <si>
    <t>106</t>
  </si>
  <si>
    <t>生活垃圾焚烧每吨处理成本不超过106元</t>
  </si>
  <si>
    <t>垃圾每吨每千米转运成本</t>
  </si>
  <si>
    <t>1.8</t>
  </si>
  <si>
    <t>垃圾每吨每千米转运成本不超过1.8元</t>
  </si>
  <si>
    <t>生活垃圾无害化处理率</t>
  </si>
  <si>
    <t>生活垃圾无害化处理率大于等于90%</t>
  </si>
  <si>
    <t>满意度大于等于90%</t>
  </si>
  <si>
    <t xml:space="preserve">      江川区城区街道清扫保洁项目经费</t>
  </si>
  <si>
    <t>一是改善城市道路的环境卫生，给全区人民一个干净整洁的城市居住环境。
二是做到街道裸露垃圾及时处理，清除道路散落垃圾，做到全日保洁，彻底清除脏乱差现象。</t>
  </si>
  <si>
    <t>清扫面积</t>
  </si>
  <si>
    <t>100万</t>
  </si>
  <si>
    <t>清扫面积大于100万平方米</t>
  </si>
  <si>
    <t>项目完成合格率大于等于95%</t>
  </si>
  <si>
    <t>实际服务时限</t>
  </si>
  <si>
    <t>成本控制率低于100%</t>
  </si>
  <si>
    <t>满意度大于95%</t>
  </si>
  <si>
    <t xml:space="preserve">      江川区城区餐厨垃圾收转运处置项目经费</t>
  </si>
  <si>
    <t>一是做到每天到单位收集、日产日清，不得堆积、滞留污染城区环境，日收集处理厨余垃圾≥5吨；二是垃圾收集桶摆放整齐，设置点及周围整洁，无散落、存留垃圾和污水，无满溢和散落，并定时清洗收集桶；三是餐厨垃圾及时运送至指定处置地点处置，不将其它生活垃圾混入餐厨垃圾运输，不擅自处置餐厨垃圾，资源化处理率≥90%。</t>
  </si>
  <si>
    <t>日处理餐厨垃圾量大于等于5吨</t>
  </si>
  <si>
    <t>厨余垃圾收转完成率</t>
  </si>
  <si>
    <t>餐厨垃圾处理时限</t>
  </si>
  <si>
    <t>餐厨垃圾处理时限不低于7个月</t>
  </si>
  <si>
    <t>厨余垃圾每吨收集成本</t>
  </si>
  <si>
    <t>厨余垃圾每吨收集成本不超过177元</t>
  </si>
  <si>
    <t>厨余垃圾资源化每吨处理成本</t>
  </si>
  <si>
    <t>175</t>
  </si>
  <si>
    <t>厨余垃圾资源化每吨处理成本不超过175元</t>
  </si>
  <si>
    <t>厨余垃圾每吨每千米转运成本</t>
  </si>
  <si>
    <t>厨余垃圾每吨每千米转运成本不超过1.8元</t>
  </si>
  <si>
    <t>厨余垃圾资源化处理率</t>
  </si>
  <si>
    <t>厨余垃圾资源化处理率大于等于90%</t>
  </si>
  <si>
    <t xml:space="preserve">      江川区城市生活垃圾填埋场运营管护项目经费</t>
  </si>
  <si>
    <t>场区工作人员每日对场区进行巡查，有问题早发现早处理，确保场区设施安全运行，确保无重大安全事故发生。</t>
  </si>
  <si>
    <t>垃圾填埋场每日巡查次数</t>
  </si>
  <si>
    <t>垃圾填埋场每日巡查次数不少于3次</t>
  </si>
  <si>
    <t>每日值守时间</t>
  </si>
  <si>
    <t>24</t>
  </si>
  <si>
    <t>小时</t>
  </si>
  <si>
    <t>填埋场实行轮班制，24小时全天候值守</t>
  </si>
  <si>
    <t>安全事故发生次数</t>
  </si>
  <si>
    <t>安全事故发生次数为0</t>
  </si>
  <si>
    <t>填埋场周边环境</t>
  </si>
  <si>
    <t>明显改善</t>
  </si>
  <si>
    <t>填埋场周边环境明显改善</t>
  </si>
  <si>
    <t xml:space="preserve">    玉溪市江川区园林绿化管理站</t>
  </si>
  <si>
    <t xml:space="preserve">      玉溪市江川城区绿化养护工程经费</t>
  </si>
  <si>
    <t>1、对养护范围内所有绿地植物适时浇水、松土、施肥、修剪、整形、病虫害防治及清除杂草杂物等；
2、水域面积保洁；
3、巡视、查缺补漏，排除安全隐患，制止毁绿行为；
4、养护数量：乔木31798株，灌木（地被、草花） 101869.92㎡，草坪69420.21㎡，水域面积13565㎡，花箱377个，树池面积1484.3㎡，花柱128个。
5、完成主管部门交办的其他工作任务。</t>
  </si>
  <si>
    <t>养护质量达标率</t>
  </si>
  <si>
    <t>养护质量达标率大于等于90%</t>
  </si>
  <si>
    <t>一年内完成资金的拨付</t>
  </si>
  <si>
    <t>改善城市空气质量，提升城市居住质量</t>
  </si>
  <si>
    <t>改善城市空气质量，提升城市居住质量≥90%</t>
  </si>
  <si>
    <t>环境质量明显改善</t>
  </si>
  <si>
    <t>环境质量明显改善≥90%</t>
  </si>
  <si>
    <t>电话询问或问卷调查群众满意率</t>
  </si>
  <si>
    <t>电话询问或问卷调查群众满意率≥90%</t>
  </si>
  <si>
    <t xml:space="preserve">  玉溪市江川区财政局（经济建设股）</t>
  </si>
  <si>
    <t xml:space="preserve">    “湖泊革命”经费</t>
  </si>
  <si>
    <t>保障“湖泊革命”相关工作顺利开展、保障环保项目土地流转租金。</t>
  </si>
  <si>
    <t>及时拨付</t>
  </si>
  <si>
    <t>玉江办通〔2021〕32号关于印发《玉溪市江川区星云湖“湖泊革命”实施方案》的通知</t>
  </si>
  <si>
    <t>保障星云湖保护投入</t>
  </si>
  <si>
    <t>保障</t>
  </si>
  <si>
    <t>改善生态环境</t>
  </si>
  <si>
    <t>改善</t>
  </si>
  <si>
    <t>提升星云湖水质</t>
  </si>
  <si>
    <t>项目单位满意度</t>
  </si>
  <si>
    <t xml:space="preserve">    区级产业发展引导专项资金</t>
  </si>
  <si>
    <t>促进产业发展</t>
  </si>
  <si>
    <t>支持区级重点产业</t>
  </si>
  <si>
    <t>支持</t>
  </si>
  <si>
    <t>资金文件</t>
  </si>
  <si>
    <t>资金下达及时性</t>
  </si>
  <si>
    <t>项目单位申请</t>
  </si>
  <si>
    <t>支持产业发展</t>
  </si>
  <si>
    <t>支持重点企业发展</t>
  </si>
  <si>
    <t>企业满意度</t>
  </si>
  <si>
    <t>80</t>
  </si>
  <si>
    <t xml:space="preserve">    区级项目前期工作经费</t>
  </si>
  <si>
    <t>保障项目前期工作顺利开展</t>
  </si>
  <si>
    <t>保障项目前期工作开展</t>
  </si>
  <si>
    <t>玉政发〔2021〕7号玉溪市人民政府关于落实云南省人民政府促进经济平稳健康发展22条措施的实施意见</t>
  </si>
  <si>
    <t>及时下达</t>
  </si>
  <si>
    <t>前期工作款项足额支付</t>
  </si>
  <si>
    <t>促进项目资金申报</t>
  </si>
  <si>
    <t xml:space="preserve">    国企改革（煤业集团）补助经费</t>
  </si>
  <si>
    <t>1、支付公司职工工资及缴纳职工五险一金；
2、缴纳退休职工及有职职工大病医疗保险；
3、支付退休死亡职工配偶生活补助；
4、维持公司正常运转所需经费。</t>
  </si>
  <si>
    <t>发放在职职工工资人数</t>
  </si>
  <si>
    <t>2015年江川县人民政府常务会议纪要（第11期）</t>
  </si>
  <si>
    <t>及时下达资金</t>
  </si>
  <si>
    <t>保障企业经济运行平稳</t>
  </si>
  <si>
    <t>平稳</t>
  </si>
  <si>
    <t>　 确保煤业集团运行稳定</t>
  </si>
  <si>
    <t>煤业集团满意度</t>
  </si>
  <si>
    <t xml:space="preserve">    城市更新维护三年行动专项经费</t>
  </si>
  <si>
    <t>城市更新维护三年行动</t>
  </si>
  <si>
    <t>下达资金金额</t>
  </si>
  <si>
    <t>3000</t>
  </si>
  <si>
    <t>资金下达金额</t>
  </si>
  <si>
    <t>资金拨付及时率</t>
  </si>
  <si>
    <t>资金拨付及时性</t>
  </si>
  <si>
    <t>改善基础设施，提升城市能力</t>
  </si>
  <si>
    <t>逐步提升</t>
  </si>
  <si>
    <t>城区环境卫生</t>
  </si>
  <si>
    <t>稳步提升</t>
  </si>
  <si>
    <t xml:space="preserve">    征地拆迁补偿支出专项资金</t>
  </si>
  <si>
    <t>严格按照土地储备及供地计划进行土地收储和供给，确保2020 年各重点项目土地供应，同时做好发展用地的储</t>
  </si>
  <si>
    <t>储备土地面积</t>
  </si>
  <si>
    <t>市级收储面积</t>
  </si>
  <si>
    <t>公顷</t>
  </si>
  <si>
    <t>玉江政复〔2020〕83号玉溪市江川区人民政府关于2021-2023三年滚动计划和2021年度土地储备及工地计划的批复</t>
  </si>
  <si>
    <t>按照收储成本拨付</t>
  </si>
  <si>
    <t>储备资金使用规范性</t>
  </si>
  <si>
    <t>保障土地收储成本兑付</t>
  </si>
  <si>
    <t>用地单位满意度</t>
  </si>
  <si>
    <t xml:space="preserve">    爱国卫生“七个专项行动”经费</t>
  </si>
  <si>
    <t>爱国卫生“七个专项行动”</t>
  </si>
  <si>
    <t>300</t>
  </si>
  <si>
    <t>提升江川环境卫生品质，提高江川群众健康水平</t>
  </si>
  <si>
    <t>逐步提高</t>
  </si>
  <si>
    <t>环境卫生</t>
  </si>
  <si>
    <t xml:space="preserve">    粮食风险基金专项资金</t>
  </si>
  <si>
    <t>足额保障粮食风险基金，保障粮食安全，储备粮的轮换保管</t>
  </si>
  <si>
    <t>　 储备粮食轮换</t>
  </si>
  <si>
    <t>1/3</t>
  </si>
  <si>
    <t>公斤</t>
  </si>
  <si>
    <t>玉江政发〔2020〕_19号关于印发玉溪市江川区区级储备粮管理办法（修订）的通知</t>
  </si>
  <si>
    <t>　 保障粮食安全</t>
  </si>
  <si>
    <t>保障储备粮稳定</t>
  </si>
  <si>
    <t>全区粮食安全满意度</t>
  </si>
  <si>
    <t xml:space="preserve">    规划编制专项经费</t>
  </si>
  <si>
    <t>规划编制</t>
  </si>
  <si>
    <t>区级安排资金</t>
  </si>
  <si>
    <t>资金安排情况</t>
  </si>
  <si>
    <t>资金下达及时率</t>
  </si>
  <si>
    <t>经济发展</t>
  </si>
  <si>
    <t>促进</t>
  </si>
  <si>
    <t>促进经济发展情况</t>
  </si>
  <si>
    <t>改善国土空间规划</t>
  </si>
  <si>
    <t>国土空间规划改善情况</t>
  </si>
  <si>
    <t>行政政法股</t>
  </si>
  <si>
    <t xml:space="preserve">  玉溪市江川区人民政府办公室</t>
  </si>
  <si>
    <t xml:space="preserve">    玉溪市江川区人民政府办公室</t>
  </si>
  <si>
    <t xml:space="preserve">      区政府全会经费</t>
  </si>
  <si>
    <t>统筹推进会议活动安排，主要目的是以习近平新时代中国特色社会主义思想为指导，深入贯彻党的十九大和十九届二中、三中、四中、五中、六中全会精神，全面落实习近平总书记考察云南重要讲话和省委、市委全会精神，审议通过区委重大决策部署，动员全区上下聚焦“十四五”任务和二〇三五年远景目标，攻坚克难、砥砺奋进，紧紧围绕会议精神，聚焦“三区一城”建设，以真抓的实劲、敢抓的狠劲、善抓的巧劲、常抓的韧劲，凝心聚力、攻坚克难，为江川奋力开启社会主义现代化建设作出新的更大贡献，谱写全面建设社会主义现代化国家的江川新篇章。</t>
  </si>
  <si>
    <t>会议次数</t>
  </si>
  <si>
    <t>反映召开会议的次数。</t>
  </si>
  <si>
    <t>会议天数</t>
  </si>
  <si>
    <t>天</t>
  </si>
  <si>
    <t>反映召开会议的时间。</t>
  </si>
  <si>
    <t>是否纳入年度计划</t>
  </si>
  <si>
    <t>是</t>
  </si>
  <si>
    <t>是/否</t>
  </si>
  <si>
    <t>会议是否纳入部门的年度计划。</t>
  </si>
  <si>
    <t>会议召开的效果</t>
  </si>
  <si>
    <t>反映会议召开对江川经济、社会发展产生的效果。</t>
  </si>
  <si>
    <t>参会人员满意度</t>
  </si>
  <si>
    <t>参会人员对会议开展的满意度。</t>
  </si>
  <si>
    <t xml:space="preserve">      区政府办2022年综合业务经费</t>
  </si>
  <si>
    <t>在区委、区政府的坚强领导下，以习近平新时代中国特色社会主义思想为指导，深入贯彻落实习近平考察云南重要讲话精神和市第六次党代会、区第三次党代会精神，将思想和行动统一到区委、区政府的决策部署上来，坚决扛实服务“三区一城”建设政治责任，牢固树立大局意识、全局观念和系统思维，聚焦区委、区政府中心工作，结合部门职能，加强战略谋划，正确处理远和近、标和本、发展与保护等关系，统筹推进会议活动安排、信息文稿起草、督检考等各项工作，着力提高“三服务”能力和水平，保证机构高效运转，为有力推动江川经济社会跨越式发展贡献应有力量。</t>
  </si>
  <si>
    <t>经费情况</t>
  </si>
  <si>
    <t>严格执行预算，提高资金使用效益。</t>
  </si>
  <si>
    <t>是否纳入部门资金预算年度计划</t>
  </si>
  <si>
    <t>反映部门年度计划经费预算情况。</t>
  </si>
  <si>
    <t>经费使用效益</t>
  </si>
  <si>
    <t>反映经费使用对本部门机构运转的保证和推动作用。</t>
  </si>
  <si>
    <t>部门人员满意度</t>
  </si>
  <si>
    <t>经费使用满意度。</t>
  </si>
  <si>
    <t xml:space="preserve">  玉溪市公安局江川分局</t>
  </si>
  <si>
    <t xml:space="preserve">    玉溪市公安局江川分局</t>
  </si>
  <si>
    <t xml:space="preserve">      公安基础建设信息化建设项目经费</t>
  </si>
  <si>
    <t>本项目实施，主要为还清自2016年以来分局信息化建设项目欠债，以促进分局各以建设完成系统的运维活动正常开展，保障分局公安工作正常开展。增强打击犯罪服务人民的能力水平，推进完善社会治理现代化，不断提高人民群众获得感幸福感。</t>
  </si>
  <si>
    <t>系统维护次数</t>
  </si>
  <si>
    <t>4</t>
  </si>
  <si>
    <t>次/年</t>
  </si>
  <si>
    <t>反映一年内系统维护次数</t>
  </si>
  <si>
    <t>产品质量合格率</t>
  </si>
  <si>
    <t>反映产品质量合格率</t>
  </si>
  <si>
    <t>系统维护响应情况</t>
  </si>
  <si>
    <t>&lt;</t>
  </si>
  <si>
    <t>反映系统维护响应情况</t>
  </si>
  <si>
    <t>产品使用年限</t>
  </si>
  <si>
    <t>反映产品使用年限</t>
  </si>
  <si>
    <t>民警满意度</t>
  </si>
  <si>
    <t>反映民警满意度</t>
  </si>
  <si>
    <t xml:space="preserve">    玉溪市公安局江川分局交通警察大队</t>
  </si>
  <si>
    <t xml:space="preserve">      ”放管服“机动车驾驶员”两个教育“场地改造专项经费</t>
  </si>
  <si>
    <t>结合交通秩序综合整治及创建文明城市工作职责，加大道路交通管理力度，改善城市交通秩序，预防和减少道路交通事故，巩固全国国家卫生城市创建成果。</t>
  </si>
  <si>
    <t>交通违法处理次数</t>
  </si>
  <si>
    <t>2600</t>
  </si>
  <si>
    <t>反应交警部门全年办理各类交通事故案件情况次数</t>
  </si>
  <si>
    <t>办理交通事故案件数</t>
  </si>
  <si>
    <t>件</t>
  </si>
  <si>
    <t>反应交警部门全年办理各类交通事故案件情况</t>
  </si>
  <si>
    <t>交通事故案件结案率</t>
  </si>
  <si>
    <t>交通事故处置及时性</t>
  </si>
  <si>
    <t>反应交警部门对交通事故处置及时性</t>
  </si>
  <si>
    <t>预算控制数</t>
  </si>
  <si>
    <t>27</t>
  </si>
  <si>
    <t>反应实施项目按预算执行</t>
  </si>
  <si>
    <t>交通事故下降率</t>
  </si>
  <si>
    <t>反应交警部门执法行动次数及交通事故发生数下降</t>
  </si>
  <si>
    <t>交通监控系统群众满意度</t>
  </si>
  <si>
    <t>人民群众对全区各个路口、道路、设置交通监控系统对人民群众出行交通安全满意度提升</t>
  </si>
  <si>
    <t>服务群众满意度</t>
  </si>
  <si>
    <t>人民群众对全区道路交通安全出行满意度提升</t>
  </si>
  <si>
    <t xml:space="preserve">      五岔路口交通改造项目专项经费</t>
  </si>
  <si>
    <t>执法行动次数</t>
  </si>
  <si>
    <t>办理交通案件数</t>
  </si>
  <si>
    <t>交通案件结案率</t>
  </si>
  <si>
    <t>750</t>
  </si>
  <si>
    <t>反应实施项目是否按预算执行</t>
  </si>
  <si>
    <t>反应交警部门执法行动次数及交通事故发生数是否下降</t>
  </si>
  <si>
    <t>事故财产损失下降率</t>
  </si>
  <si>
    <t>反应交通事故发生时，导致的事故财产损失下降比例</t>
  </si>
  <si>
    <t>交通事故处理群众满意度</t>
  </si>
  <si>
    <t>反应人民群众对发生交通事故及时处理满意度，表示满意的人数/参加调查的人数*100%</t>
  </si>
  <si>
    <t xml:space="preserve">      建设科目一驾驶员考试人脸识别系统经费</t>
  </si>
  <si>
    <t>执法办案行为投诉率</t>
  </si>
  <si>
    <t>反应交警部门执法办案窗口形象、道路交通严格执法、文明执法形象</t>
  </si>
  <si>
    <t xml:space="preserve">      执法办案补助专项经费</t>
  </si>
  <si>
    <t>办理案件数</t>
  </si>
  <si>
    <t>案件结案率</t>
  </si>
  <si>
    <t>突发事故处置及时性</t>
  </si>
  <si>
    <t>反应交警部门对突发事故处置及时性</t>
  </si>
  <si>
    <t>挽回经济损失</t>
  </si>
  <si>
    <t>2-5</t>
  </si>
  <si>
    <t>反应发生交通事故所挽回的直接经济损失</t>
  </si>
  <si>
    <t>执法办案投诉率</t>
  </si>
  <si>
    <t xml:space="preserve">      摩托车科目二、科目三社会购买服务专项经费</t>
  </si>
  <si>
    <t xml:space="preserve">      江川区智慧交通管控系统专项经费</t>
  </si>
  <si>
    <t>200万元</t>
  </si>
  <si>
    <t xml:space="preserve">      电子数据勘查取证分析实验室专项经费</t>
  </si>
  <si>
    <t>通过建立国家认可的电子数据勘查取证分析实验室，可以满足业务需求跟实战需要，通过符合司法规范、严格、科学、专业的电子数据勘查取证分析程序，来保证检验过程、鉴定技术和证据保存等环节的规范性，减少由于不规范鉴定带来的争议，以科学、公正、真实的态度对电子数据进行鉴定并做出鉴定结论，作为诉讼中认定事实的依据，有效地保证司法的公正性、维护法律的尊严、保证国家和人民的安全与利益。</t>
  </si>
  <si>
    <t>实验室建设场地面积</t>
  </si>
  <si>
    <t>102</t>
  </si>
  <si>
    <t>反映实验室建设场地面积</t>
  </si>
  <si>
    <t>硬件采购数量</t>
  </si>
  <si>
    <t>18</t>
  </si>
  <si>
    <t>台/套</t>
  </si>
  <si>
    <t>反映电子数据勘查取证分析实验室硬件采购数量</t>
  </si>
  <si>
    <t>系统正常使用年限</t>
  </si>
  <si>
    <t>反映设备使用年限</t>
  </si>
  <si>
    <t>支撑办案效率</t>
  </si>
  <si>
    <t>有所提升</t>
  </si>
  <si>
    <t>反映建设电子数据勘查取证分析实验室的办案效率</t>
  </si>
  <si>
    <t>反映建设电子数据勘查取证分析实验室后使用人员的满意度</t>
  </si>
  <si>
    <t xml:space="preserve">      雄关派出所业务用房建设项目专项资金</t>
  </si>
  <si>
    <t>玉溪市公安局江川分局安化派出所和雄关派出所业务用房建成以后，首先解决了办公条件拥挤、业务用房不规范、备勤室严重不足的矛盾；其次符合安化镇的城镇发展规划；第三是为工作人员和办案人员提供了良好的环境，可以大大提高办案和工作效率。从以人为本的原则出发，通过研究该项目的社会影响、项目与所在地区的互适性 分析等方面的内容，该项目的建设可以创造良好的社会效益，是必要的、可行的。</t>
  </si>
  <si>
    <t>雄关派出所建筑面积</t>
  </si>
  <si>
    <t>1558</t>
  </si>
  <si>
    <t>反映雄关派出所的建筑面积</t>
  </si>
  <si>
    <t>雄关计划完工率</t>
  </si>
  <si>
    <t>反映雄关派出所建设工程按计划完工</t>
  </si>
  <si>
    <t>雄关派出所综合使用率</t>
  </si>
  <si>
    <t>反映雄关建成后的利用、使用的情况。</t>
  </si>
  <si>
    <t>通过工程设计使用年限反映可持续的效果</t>
  </si>
  <si>
    <t>调查人群中对设施建设或设施运行的满意度</t>
  </si>
  <si>
    <t xml:space="preserve">  玉溪市江川区司法局</t>
  </si>
  <si>
    <t xml:space="preserve">    玉溪市江川区司法局</t>
  </si>
  <si>
    <t xml:space="preserve">      江川区以案定补专项经费</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</si>
  <si>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</si>
  <si>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补贴案件</t>
  </si>
  <si>
    <t>150</t>
  </si>
  <si>
    <t>预计补贴案件150件</t>
  </si>
  <si>
    <t>按办案要求完成</t>
  </si>
  <si>
    <t>完成</t>
  </si>
  <si>
    <t>2022年内按时完成</t>
  </si>
  <si>
    <t>综治维稳各项工作的正常开展</t>
  </si>
  <si>
    <t>有序开展</t>
  </si>
  <si>
    <t>补贴对象满意率</t>
  </si>
  <si>
    <t>补贴对象满意率90%以上</t>
  </si>
  <si>
    <t xml:space="preserve">      江川区法律顾问费专项经费</t>
  </si>
  <si>
    <t>5家法律服务所服务全区行政事业单位</t>
  </si>
  <si>
    <t>按合同要求5家法律服务所共同服务全区行政事业单位</t>
  </si>
  <si>
    <t>按合同完成</t>
  </si>
  <si>
    <t>服务时间</t>
  </si>
  <si>
    <t>2022年一年</t>
  </si>
  <si>
    <t>建设社会主义法治政府</t>
  </si>
  <si>
    <t>有所提高</t>
  </si>
  <si>
    <t>项</t>
  </si>
  <si>
    <t>法律服务等各项工作有所提高</t>
  </si>
  <si>
    <t>江川区各单位满意率</t>
  </si>
  <si>
    <t>90%以上</t>
  </si>
  <si>
    <t>各单位的报务满意率</t>
  </si>
  <si>
    <t xml:space="preserve">      江川区法治政府建设专项经费</t>
  </si>
  <si>
    <t>完成2022法治政府建设目标</t>
  </si>
  <si>
    <t>考核任务</t>
  </si>
  <si>
    <t>按合同要求完成</t>
  </si>
  <si>
    <t>按合同</t>
  </si>
  <si>
    <t>资金年度</t>
  </si>
  <si>
    <t>2022年内完成</t>
  </si>
  <si>
    <t>法治政府建设有效提高</t>
  </si>
  <si>
    <t>有效得高</t>
  </si>
  <si>
    <t>有利于节约财政资金，提高工作效率</t>
  </si>
  <si>
    <t>各单位满意率</t>
  </si>
  <si>
    <t>90% 以上</t>
  </si>
  <si>
    <t>各单位满意率90%以上</t>
  </si>
  <si>
    <t xml:space="preserve">  玉溪市江川区财政局</t>
  </si>
  <si>
    <t xml:space="preserve">    玉溪市江川区财政局</t>
  </si>
  <si>
    <t xml:space="preserve">      玉溪市江川区区属国有企业改革项目经费</t>
  </si>
  <si>
    <t>咨询服务：江川区国资国企现状调研与诊断；江川区国企改革实施方案优化设计；梳理运营公司战略及资产配置；设计运营公司组织体系及市场化经营机制；运营公司核心制度流程梳理。
资产评估：对将参与玉溪市江川区区属国企改革的各主体单位的资产、股权进行评估，并出具资产评估报告。具体以委托方填报的《资产评估申报表》为准；企业信用评级有关的评估服务；配合完成国企改革的相关工作。
资产清查：对玉溪市江川区区属国企资产负债状况进行全面清查，并出具审计报告；协助完成区属国企改革资产配置方案；提供国企改革期间的财税咨询、企业信用评级服务；指导企业规范会计基础工作。</t>
  </si>
  <si>
    <t>资产清查审计报告</t>
  </si>
  <si>
    <t>26</t>
  </si>
  <si>
    <t>按要求完成国企改革资产清查审计报告</t>
  </si>
  <si>
    <t>指导完善制度建设</t>
  </si>
  <si>
    <t>按要求指导完善企业制度建设</t>
  </si>
  <si>
    <t>资产评估报告</t>
  </si>
  <si>
    <t>按要求出具企业资产评估报告至少2份</t>
  </si>
  <si>
    <t>出具的报告符合项目要求和部门要求以及相关法律</t>
  </si>
  <si>
    <t>服务指导的时间</t>
  </si>
  <si>
    <t>成本控制在预算内，不超支，不挪用。</t>
  </si>
  <si>
    <t>国有资产保值增值率</t>
  </si>
  <si>
    <t>保障国有企业资产保值增值。</t>
  </si>
  <si>
    <t>按时按质完成合同要求，保证企业权益，提高企业满意度。</t>
  </si>
  <si>
    <t xml:space="preserve">      玉溪市江川区财政局项目入库评审及相关绩效管理工作服务项目经费</t>
  </si>
  <si>
    <t>组织集中培训</t>
  </si>
  <si>
    <t>主要是组织项目入库，编审的培训</t>
  </si>
  <si>
    <t>指导完善内控制度，财务制度，绩效管理制度。</t>
  </si>
  <si>
    <t>事前评估报告</t>
  </si>
  <si>
    <t>按财政局要求完成至少两家单位项目事前评估报告</t>
  </si>
  <si>
    <t>重点项目绩效评价</t>
  </si>
  <si>
    <t>按财政局要求完成至少4家单位项目绩效评估报告</t>
  </si>
  <si>
    <t>部门整体绩效评价</t>
  </si>
  <si>
    <t>按财政局要求完成至少1家单位项目部门整体支出绩效报告</t>
  </si>
  <si>
    <t>绩效自评核查</t>
  </si>
  <si>
    <t>按财政局要求完成至少30家单位项目自评核查</t>
  </si>
  <si>
    <t>绩效运行监控核查</t>
  </si>
  <si>
    <t>按财政局要求进行绩效监控</t>
  </si>
  <si>
    <t>预决算公开材料检查</t>
  </si>
  <si>
    <t>按财政局要求时间完成</t>
  </si>
  <si>
    <t>按要求完成合同内容</t>
  </si>
  <si>
    <t>1年内完成合同规定内容</t>
  </si>
  <si>
    <t>严格控制成本，不超预算。</t>
  </si>
  <si>
    <t>单位覆盖率</t>
  </si>
  <si>
    <t>覆盖合同要求的所有单位</t>
  </si>
  <si>
    <t xml:space="preserve">      系统网络运行维护项目经费</t>
  </si>
  <si>
    <t>坚持目标引领，按照建立现代财税体制的要求，坚持目标导向和问题导向相结合，完善管理手段，创新管理技术，以信息化推进预算管理现代化，加强预算管理各项制度的系统集成、协同高效，提高预算管理规范化、科学化、标准化水平和预算透明度空维持预算管理、会计核算、政府采购云平台、地方政府债务管理等网络系统正常运行，完善使用过程中发现的各项问题，保障各项工作顺利开展。完成支付国库股会计核算系统，国库股预算管理一体化系统等8套应用软件使用费。</t>
  </si>
  <si>
    <t>维护正常使用系统数量</t>
  </si>
  <si>
    <t>反映网络系统正常运行得情况。正常运行指系统能够达到使用要求，各项功能齐全。</t>
  </si>
  <si>
    <t>系统信息数据安全</t>
  </si>
  <si>
    <t>反映数据安全的保障情况</t>
  </si>
  <si>
    <t>反映系统维护的时间</t>
  </si>
  <si>
    <t>每次处理问题响应及时率</t>
  </si>
  <si>
    <t>分钟</t>
  </si>
  <si>
    <t>反映运营维护商对使用过程中问题处理的及时性。</t>
  </si>
  <si>
    <t>系统全年维护成本</t>
  </si>
  <si>
    <t>37.89</t>
  </si>
  <si>
    <t>反映项目的成本控制情况</t>
  </si>
  <si>
    <t>系统全年运行正常时长</t>
  </si>
  <si>
    <t>7200</t>
  </si>
  <si>
    <t>反映系统运行得正常情况，不耽误工作完成情况。</t>
  </si>
  <si>
    <t>反映使用人员的满意程度</t>
  </si>
  <si>
    <t xml:space="preserve">  玉溪市江川区审计局</t>
  </si>
  <si>
    <t xml:space="preserve">    玉溪市江川区审计局</t>
  </si>
  <si>
    <t xml:space="preserve">      经济责任审计经费</t>
  </si>
  <si>
    <t>通过审计监督促进经济高质量发展，促进权力规范运行及促进反腐倡廉，维护人民群众额根本利益，监督和评价被审计单位财政财务收支的真实性、合法性、效益性。
2021年我局将认真组织开展领导干部经济责任任前、任中、离任经济责任审计工作，出具审计报告和调查报告数量在6个以上，遵守审计纪律情况满意率在95%以上，审计建议被采纳率在90%以上，审计单位不少于6个，。通过设定以上项目绩效目标，促进审计发现问题的能力，提高审计执行力，提高工作效率和质量，节约审计成本，提升审计能力，使提出的审计建议更合理可行，使审计监督作用有效发挥。</t>
  </si>
  <si>
    <t>审计单位</t>
  </si>
  <si>
    <t>审计单位数量</t>
  </si>
  <si>
    <t>出具审计报告数</t>
  </si>
  <si>
    <t>反映出具经济责任审计报告数量。</t>
  </si>
  <si>
    <t>审计促进整改落实有关问题金额</t>
  </si>
  <si>
    <t>180</t>
  </si>
  <si>
    <t>包含实际增收节支、已调账、审计促进拨付资金到位、审计后挽回（避免）损失金额</t>
  </si>
  <si>
    <t>审计建议被采纳率</t>
  </si>
  <si>
    <t>遵守审计纪律情况满意率</t>
  </si>
  <si>
    <t xml:space="preserve">  玉溪市江川区机关事务服务中心</t>
  </si>
  <si>
    <t xml:space="preserve">    玉溪市江川区机关事务服务中心</t>
  </si>
  <si>
    <t xml:space="preserve">      怡景园领导干部周转房租金经费</t>
  </si>
  <si>
    <t>为易地交流区级领导干部提供临时周转住房，可保障其履职和居住需要。因组织需要易地调动至江川区，并按照组织程序办理调动手续的区级领导干部，应为其提供临时周转住房。由于目前易地交流县处级领导干部人员增加，原有怡景园周转住房不能满足需要，需在小区内另行租赁2套住房提供给新任职区级领导干部。</t>
  </si>
  <si>
    <t>房屋租赁数量</t>
  </si>
  <si>
    <t>房屋入住人员数量</t>
  </si>
  <si>
    <t>人数</t>
  </si>
  <si>
    <t>房屋租赁成本</t>
  </si>
  <si>
    <t>房屋租赁年限</t>
  </si>
  <si>
    <t>住房人员满意度</t>
  </si>
  <si>
    <t xml:space="preserve">      更新购置5辆公务车经费</t>
  </si>
  <si>
    <t>更新购置5辆公务用车，保证区级公务用车管理运行保障工作更加规范，加强公务用车监督管理，提高公务出行保障效率。进一步规范党政机关公务用车管理，有效保障公务活动，促进党风廉政建设和节约型机关建设，新购置公务用车项目必须加强领导，精心筹划。</t>
  </si>
  <si>
    <t>公务用车派车次数</t>
  </si>
  <si>
    <t>3600</t>
  </si>
  <si>
    <t>购置总成本</t>
  </si>
  <si>
    <t>130</t>
  </si>
  <si>
    <t>公务车使用收费</t>
  </si>
  <si>
    <t>乘车人员满意度</t>
  </si>
  <si>
    <t>驾驶员满意度</t>
  </si>
  <si>
    <t xml:space="preserve">      江川区公务用车综合保障服务管理信息化平台运行经费</t>
  </si>
  <si>
    <t>1.服务期内提供平台数据维护、公务用车专有云服务平台；终端巡检、故障排除、设备修复；软件升级服务、系统恢复、性能优化和功能完善服务；远程客服等服务；2.提供全网短信发送服务。3.完成上级对保留公务车信息化建设管理要求。</t>
  </si>
  <si>
    <t>信息数据安全</t>
  </si>
  <si>
    <t>反映信息系统相关数据安全的保障情况。</t>
  </si>
  <si>
    <t>成交价</t>
  </si>
  <si>
    <t>反映信息系统建设及运维成本的控制情况。</t>
  </si>
  <si>
    <t>系统全年正常运行时长</t>
  </si>
  <si>
    <t>反映信息系统全年正常运行时间情况。</t>
  </si>
  <si>
    <t>反映系统正常使用期限。</t>
  </si>
  <si>
    <t>使用人员满意度度</t>
  </si>
  <si>
    <t>反映使用对象对信息系统使用的满意度。
使用人员满意度=（对信息系统满意的使用人员/问卷调查人数）*100%</t>
  </si>
  <si>
    <t xml:space="preserve">      玉溪市江川区电子政务网络统一互联网出口租用项目经费</t>
  </si>
  <si>
    <t>中国移动通信集团云南有限公司玉溪分公司提供电子政务互联网1600M出口租用服务，中国联合网络通信有限公司玉溪市分公司提供租用中国联通宽带1800Mbps带宽互联网接入服务，并提供4个固定IP，保障全区电子政务网联通使用，主要满足中央和各级地方对口政务部门之间信息纵向传输、汇聚及各级政务部门之间、政务部门与公众、企业之间信息交换与共享的需求，与互联网安全联结，支持各级政务部门面向社会的门户网站。</t>
  </si>
  <si>
    <t xml:space="preserve">      玉溪市江川区行政机关集中办公区安保服务项目经费</t>
  </si>
  <si>
    <t>按照“凝神聚力抓服务、担当作为强保障、争先创优促提高”这一要求，不断优化后勤服务环境，推进后勤治理体系和治理能力建设，提升后勤科学化、制度化、精细化服务水平。保障机关正常有序运行。做好综合办公区安全保卫、运行保障、管理维护、绿化卫生、物业管理等后勤服务保障工作。</t>
  </si>
  <si>
    <t>会务保障完成率</t>
  </si>
  <si>
    <t>反映会务保障完成情况。会务保障完成率=保障会务数/会务数*100%</t>
  </si>
  <si>
    <t>绿化存活率</t>
  </si>
  <si>
    <t>反映绿化存活的情况。绿化存活率=存活绿化数（面积）/总绿化数（面积）*100%</t>
  </si>
  <si>
    <t>安保人员在岗率</t>
  </si>
  <si>
    <t>反映安保、消防服务人员等物管人员在岗的情况。物管人员在岗率=实际在岗工时/应在岗工时*100%</t>
  </si>
  <si>
    <t>视频、电话会议占比</t>
  </si>
  <si>
    <t>35</t>
  </si>
  <si>
    <t>反映通过视频、电话等现代信息技术手段，组织开展会议的次数。预算年度计划采用视频、电话方式召开会议的次数。</t>
  </si>
  <si>
    <t>服务受益人员满意度</t>
  </si>
  <si>
    <t>反映保安、保洁、餐饮服务、绿化养护服务受益人员满意程度。</t>
  </si>
  <si>
    <t xml:space="preserve">      玉溪市江川区行政机关集中办公区管理维护经费</t>
  </si>
  <si>
    <t>建立集中办公区物业统一管理。以“安全、方便、高效”为目标，深入推进资产集约化管理监督体系建设，统筹做好办公用房调配、维修管理、处置利用，推进资源供给与机关运行合理需求相匹配；细化集中办公区物业服务内容，规范有关标准，为集中统管办公区提供优质服务；定期组织开展集中办公区安全检查和办公用房使用情况检查，及时发现存在问题，迅速处理解决，形成监控检查、动态管理、考核评估常态化的长效工作机制，确保集中办公区高效运转。结合单位工作实际，定期对集中办公区公共区域、会议室的水、电、设施设备进行检查、更换，确保各家单位正常开展工作，为各级会议提供保障。及时响应各部门的零星维修需求，完成办公区电器电路维修、门锁更换等零星维修。根据各级部门的要求，对集中办公区的环境进行改造，营造良好的办公环境。结合位实际情况，规划建设“智慧食堂”，切实提高了集中办公区后勤服务水平。</t>
  </si>
  <si>
    <t>保障集中办公区单位数</t>
  </si>
  <si>
    <t>反映集中办公区单位数。</t>
  </si>
  <si>
    <t>全年成本</t>
  </si>
  <si>
    <t>反映全年维修成本。</t>
  </si>
  <si>
    <t>保障办公区全年正常运行时长</t>
  </si>
  <si>
    <t>反映保障办公区全年正常运行时长。</t>
  </si>
  <si>
    <t>办公区正常运转年限</t>
  </si>
  <si>
    <t>反映办公区正常运转年限。</t>
  </si>
  <si>
    <t xml:space="preserve">      玉溪市江川区财政管理信息系统及公务卡综合应用采购项目经费</t>
  </si>
  <si>
    <t>财政大平台及公务卡报帐系统：用光纤连接的区委、区政府、人大、政协、公检法各县级部门共计32个信息点；用光纤专线连接的7个乡镇、23个工作部门共计30个信息点，用FTTH连接129个所属部门单位。搭建财政管理信息系统及公务卡，在确保其正常使用下，保障云南财政管理信息系统以及公务卡报账系统在电子政务网上正常运行。</t>
  </si>
  <si>
    <t xml:space="preserve">  玉溪市江川区统计局</t>
  </si>
  <si>
    <t xml:space="preserve">    玉溪市江川区统计局</t>
  </si>
  <si>
    <t xml:space="preserve">      城乡住户调查补助资金</t>
  </si>
  <si>
    <t>"目标1：全面、准确、及时了解全国和各地区城乡居民收入、消费及其他生活状况，客观监测居民收入分配格局和不同收入层次居民的生活质量。
目标2：生产并发布以居民收入和生活支出为核心的数据产品，满足研究制定城乡统筹政策和民生政策的需要。
目标3：为国民经济核算和居民消费价格指数权重制定提供基础数据。"</t>
  </si>
  <si>
    <t>获补对象</t>
  </si>
  <si>
    <t>200</t>
  </si>
  <si>
    <t>江川区共有调查户200户</t>
  </si>
  <si>
    <t>发放及时率</t>
  </si>
  <si>
    <t>江川区共有调查户200户，一次性按时发放调查补贴</t>
  </si>
  <si>
    <t>政策宣传次数</t>
  </si>
  <si>
    <t>期</t>
  </si>
  <si>
    <t>每年对住户调查工作宣传2次</t>
  </si>
  <si>
    <t>调查对象政策知晓率</t>
  </si>
  <si>
    <t>调查对象知晓情况</t>
  </si>
  <si>
    <t>调查对象满意指标</t>
  </si>
  <si>
    <t>调查对象满意情况</t>
  </si>
  <si>
    <t xml:space="preserve">      编印全国第四次经济普查年鉴经费</t>
  </si>
  <si>
    <t>普查年鉴全面、准确、及时反映玉溪市江川区第四次全国经济普查第二产业和第三产业活动的全部法人单位、产业活动单位和个体经营户发展经济状况，资料开发是普查阶段的延续和重要一环，是用数据反映国民经济和社会发展历程的重要资料，是各级党委政府重大科学决策部署及分析研究经济提供数据依据，是各级各部门各类材料数据的重要文献资料来源。编印后发放至各乡镇（街道）、各部门供查询分析研究。</t>
  </si>
  <si>
    <t>研究报告数量</t>
  </si>
  <si>
    <t>形成最终研究报告个数。</t>
  </si>
  <si>
    <t>成果转化率</t>
  </si>
  <si>
    <t>反映研究成果转化情况。
成果转化率=形成正式文件或咨询成果数量/研究报告总数量。</t>
  </si>
  <si>
    <t>间接经费核定率</t>
  </si>
  <si>
    <t>反映预算核定的间接经费比例。
间接经费核定率=（间接经费/项目经费）*100%。</t>
  </si>
  <si>
    <t>成果信息发布或报道次数</t>
  </si>
  <si>
    <t>反映信息发布或报道的次数。</t>
  </si>
  <si>
    <t>反映服务对象对政策研究工作的整体满意情况。
服务对象满意度=（对政策研究工作的整体满意的人数/问卷调查人数）*100%</t>
  </si>
  <si>
    <t xml:space="preserve">      联网直报企业统计调查补贴经费</t>
  </si>
  <si>
    <t>联网直报企业承担了大部分统计数据报送工作，是国民经济行业的重要数据来源，为全面推进统计工作制度化、规范化、系统化建设，提高企业对统计工作的重视度与配合度，确保统计数据准确、及时和全面反映我区经济社会发展状况，实现统计工作健康发展，需要发放联网直报企业统计调查补贴。</t>
  </si>
  <si>
    <t>获补对象数</t>
  </si>
  <si>
    <t>人(人次、家)</t>
  </si>
  <si>
    <t>反映获补助人员、企业的数量情况，也适用补贴、资助等形式的补助。</t>
  </si>
  <si>
    <t>反映补助政策的宣传力度情况。即通过门户网站、报刊、通信、电视、户外广告等对补助政策进行宣传的次数。</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</si>
  <si>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</si>
  <si>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</si>
  <si>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</si>
  <si>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</si>
  <si>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 xml:space="preserve">  玉溪市江川区市场监督管理局</t>
  </si>
  <si>
    <t xml:space="preserve">    玉溪市江川区市场监督管理局</t>
  </si>
  <si>
    <t xml:space="preserve">      市场监管专项工作经费</t>
  </si>
  <si>
    <t>以习近平新时代中国特色社会主义思想为指导，全面贯彻党的十九大和十九届三中、四中、五中、六中全会精神，坚持和加强党的全面领导，坚持以人民为中心的发展思想，紧紧围绕统筹推进“五位一体”总体布局和协调推进“四个全面”战略布局，坚持稳中求进工作总基调，坚持新发展理念，以深化“放管服”改革为着力点，重点优化市场准入、竞争和消费环境，实施质量强区、知识产权、标准化和食品安全战略，提升食品、药品、特种设备和重点工业产品安全保障水平，改革监管体制机制，创新监管方法手段，加快推进市场监管治理体系和治理能力现代化建设，以市场监管高质量推动全区经济社会高质量发展，严格按照全省推进爱国卫生“7个专项行动”的目标任务要求，有力有序推进专项行动，如期全面完成“净餐馆”“管集市”专项行动目标任务，不断增强人民群众获得感、幸福感和安全感。</t>
  </si>
  <si>
    <t>完成市场监管任务</t>
  </si>
  <si>
    <t>保证市场监管质量</t>
  </si>
  <si>
    <t>保证监管质量</t>
  </si>
  <si>
    <t>按期完成</t>
  </si>
  <si>
    <t>不断增强人民群众获得感、幸福感和安全感</t>
  </si>
  <si>
    <t>全区人民</t>
  </si>
  <si>
    <t>群众对市场监管工作满意度</t>
  </si>
  <si>
    <t xml:space="preserve">      执法执勤车辆采购经费</t>
  </si>
  <si>
    <t>一、围绕优化营商环境，持续深化商事制度促改革。推进落实 “一网通办”等改革措施，积极稳妥推进简易注销登记。二、围绕严防重大风险，狠抓“四大安全”监管守底线。以民生关切为重点，巩固和深化已有的治理成果，让人民群众吃得放心、买得舒心、用得安心。三、围绕满足人民美好生活需要，强化执法打假保民生。　继续牢固树立消费者至上的理念，把保护消费者合法权益作为市场监管工作的出发点和落脚点，大力净化市场环境，有效维护民生权益。  四、围绕推动高质量发展，实施质量发展战略促提升。一要全面加强质量管理。二要开展质量提升行动。三要夯实计量技术基础。要强化标准技术支撑。五要提高认证认可有效性。 五、围绕营造公平竞争市场环境，完善市场规则增活力。一要全面实施公平竞争审查。二要大力开展反垄断和反不正当竞争执法。三要抓好价格监督检查。四要加大知识产权促进和保护力度。六、围绕提升市场监管水平，创新监管机制提效能。一是完善信用监管机制。二是建立新型监管制度。三是严格落实执法责任。  　　</t>
  </si>
  <si>
    <t>采购数量</t>
  </si>
  <si>
    <t>1辆</t>
  </si>
  <si>
    <t>购置执法执勤车辆1辆</t>
  </si>
  <si>
    <t>车辆质量</t>
  </si>
  <si>
    <t>合格、完好</t>
  </si>
  <si>
    <t>质量合格、完好</t>
  </si>
  <si>
    <t>完成采购时间</t>
  </si>
  <si>
    <t>2022年3月31日前</t>
  </si>
  <si>
    <t>2022年3月31日前完成采购</t>
  </si>
  <si>
    <t>保证市场监管执法执勤工作的正常开展</t>
  </si>
  <si>
    <t xml:space="preserve">      消费者权益保护工作经费</t>
  </si>
  <si>
    <t>发放宣传资料</t>
  </si>
  <si>
    <t>10000</t>
  </si>
  <si>
    <t>份</t>
  </si>
  <si>
    <t>消费投诉解决成功率</t>
  </si>
  <si>
    <t>96</t>
  </si>
  <si>
    <t>按法定时间解决消费投诉</t>
  </si>
  <si>
    <t>按法定时间解决投诉</t>
  </si>
  <si>
    <t>为消费者挽回损失</t>
  </si>
  <si>
    <t>消费者购买价格</t>
  </si>
  <si>
    <t>消费者满意</t>
  </si>
  <si>
    <t>消费者满意度</t>
  </si>
  <si>
    <t xml:space="preserve">  中国共产党玉溪市江川区委员会组织部</t>
  </si>
  <si>
    <t xml:space="preserve">    中国共产党玉溪市江川区委员会组织部</t>
  </si>
  <si>
    <t xml:space="preserve">      2022年度党（工）委党建工作经费</t>
  </si>
  <si>
    <t>《中共江川县委关于进一步加强和改进新形势下党的建设的意见》和《中共江川县委关于进一步加强农村（社区）基层组织建设的意见》要求，乡镇（街道）党（工）委每个10万元，区直党工委每个3万元。乡镇、街道党（工）委7个×10万=70万
区直党（工）委 8个×3万=24万。</t>
  </si>
  <si>
    <t>资金拨付率</t>
  </si>
  <si>
    <t>70</t>
  </si>
  <si>
    <t>资金拨付率大于70%，否则不得分。</t>
  </si>
  <si>
    <t>拨付实效</t>
  </si>
  <si>
    <t>2022年12月</t>
  </si>
  <si>
    <t>拨付资金数</t>
  </si>
  <si>
    <t>84万元</t>
  </si>
  <si>
    <t>拨付金额</t>
  </si>
  <si>
    <t>党建工作有效提升</t>
  </si>
  <si>
    <t>党组织和党员满意度</t>
  </si>
  <si>
    <t xml:space="preserve">      “智慧党建”可视化调度中心建设维护经费</t>
  </si>
  <si>
    <t>做好我区“智慧党建”可视化调度中心建设暨随机调研系统经费项目做好我区“智慧党建”可视化调度中心建设暨随机调研系统经费项目
（一）“智慧党建”随机调研系统服务费10.512万元；
（二）100MFTTH“智慧党建”随机调研系统网络服务费1.752万元；
（三）50M互联网专线网络服务费每年1.8万元；
（四）可视化调度中心建设所需其他音频、机柜等硬件设备采购及会议室改造费用3万元。
年度服务资费全额付款，确保可视化调度中心暨随机调研系统正常使用，供省、市级随机调度。</t>
  </si>
  <si>
    <t>信息系统建设变更率</t>
  </si>
  <si>
    <t>反映信息系统建设过程中对质量的控制情况。
信息系统建设变更率=（建设过程中变更内容/计划建设内容）*100%。</t>
  </si>
  <si>
    <t>信息系统运维成本占比</t>
  </si>
  <si>
    <t>反映信息系统运维成本的控制情况，信息系统运维成本占信息系统建设的比例。</t>
  </si>
  <si>
    <t>成交价包含运维年数</t>
  </si>
  <si>
    <t>4800</t>
  </si>
  <si>
    <t xml:space="preserve">      “智慧党建”综合服务平台运行维护及技术支持服务经费</t>
  </si>
  <si>
    <t>做好我区2022年“智慧党建”综合服务平台运行维护：
依据2020年运维费用预算：平台运行维护及技术支持服务费：60000.00元；运行监控与管理系统软件使用授权服务费：3000.00元；CA证书共97个，50元/个，CA证书的应用维护服务费：4850.00元。共计67850元。
年度维护费用一次性全额付款，确保“网上党支部”、云岭先锋app、综合服务平台、党建大数据平台等正常使用。</t>
  </si>
  <si>
    <t>ca证书正常使用数量</t>
  </si>
  <si>
    <t>97</t>
  </si>
  <si>
    <t>2022年12月前完成</t>
  </si>
  <si>
    <t>信息系统运维成本</t>
  </si>
  <si>
    <t>67850</t>
  </si>
  <si>
    <t xml:space="preserve">      人才发展专项资金</t>
  </si>
  <si>
    <t>2022年度预算资金100万元，均为本级财政承担。资金估算明细具体如下：
（一）区委联系专家工作经费（3.6万元）
（二）区委联系专家体检工作经费（4.1万元）
（三）区委联系专家休假工作经费（12万元）
（四）专家人才培训工作经费（1.68万元）
（五）专家人才代表慰问工作经费（2.16万元）
（六）人才工作宣传工作经费（11万元）
（七）人才工作领导小组会议经费（1.1万元）
（八）“星云英才”行动计划的人才奖励经费（61.66万元）。
通过项目实施，为大力实施人才强区战略，加快我区人才发展和人才队伍建设步伐提供坚强保障，鼓励引导各类人才为全面建设富裕文明生态和谐江川、实现全面建成小康社会目标提供智力支持，营造良好的人才成长环境。</t>
  </si>
  <si>
    <t>引进100名人才</t>
  </si>
  <si>
    <t>2022全年</t>
  </si>
  <si>
    <t>拨付100万元</t>
  </si>
  <si>
    <t>打造具有江川特色的聚才用才制度</t>
  </si>
  <si>
    <t>全区人才满意度</t>
  </si>
  <si>
    <t xml:space="preserve">      全区党员干部教育主题班次培训经费</t>
  </si>
  <si>
    <t>持续加强全区党员干部教育培训
（一）巩固脱贫攻坚成果与乡村振兴有效衔接培训班经费，培训人员250人，预计费用10万元；
（二）万名党员进党校1期、万名党组织书记大轮训1期，预计费用10万元；
（三）领导干部党性教育暨能力素质提升班（全国知名高校或培训机构），20人5天，预计费用35万元；
（四）领导干部综合能力素质提升暨学习贯彻党的十九届六中全会精神研讨班，560人3天，预计费用5万元；
（五）党务干部能力素质提升班（老山干部教育学院），50人，培训5天（外出2天），培训费用25万元；
（六）实施新时代基层干部主题培训行动计划，举办培训班2期，预计培训费用15万元。
贯彻落实新时代党的建设总要求和新时代党的组织路线，培养造就忠诚干净担当的高素质、专业化干部队伍，保证改革发展稳定各项任务落实，推动江川经济社区高质量发展。</t>
  </si>
  <si>
    <t>开设课程门数</t>
  </si>
  <si>
    <t>门</t>
  </si>
  <si>
    <t>反映预算部门（单位）组织开展各类培训开设课程的数量。</t>
  </si>
  <si>
    <t>组织培训期数</t>
  </si>
  <si>
    <t>反映预算部门（单位）组织开展各类培训的期数。</t>
  </si>
  <si>
    <t>培训人员合格率</t>
  </si>
  <si>
    <t>反映预算部门（单位）组织开展各类培训的质量。
培训人员合格率=（合格的学员数量/培训总学员数量）*100%。</t>
  </si>
  <si>
    <t>培训师资费标准</t>
  </si>
  <si>
    <t>元/人</t>
  </si>
  <si>
    <t>反映预算部门（单位）组织开展各类培训中平均师资费用控制情况。</t>
  </si>
  <si>
    <t>社会影响力</t>
  </si>
  <si>
    <t>社会影响力增加</t>
  </si>
  <si>
    <t>参训人员满意度</t>
  </si>
  <si>
    <t>反映参训人员对培训内容、讲师授课、课程设置和培训效果等的满意度。
参训人员满意度=（对培训整体满意的参训人数/参训总人数）*100%</t>
  </si>
  <si>
    <t xml:space="preserve">      城市基层党建工作基本保障经费</t>
  </si>
  <si>
    <t>（一）区党群服务中心“每周一主题、每月一活动”及运行维护，预计费用6万元；
（二）开展“扶老济困”“团团小课桌”和“邻里情·一家亲”等“党群同心·共建美好家园”项目，预计费用5万元；
（三）推进社区工作者职业体系建设，开展社区工作者集中培训等，预计费用3.5万元。
（四）健全完善全区党建引领“多网合一”工作激励保障机制，开展网格管理人员培训和工作补助等，预计费用5万元。
（五）对古滇国城小区、星云铭城小区和煤业小区等“红色物业”示范小区进行提升打造，预计费用10万元。
通过开展丰富活动，突出党建引领，不断扩大党组织的影响力和号召力，进一步提升党组织设置和工作水平，建立起党组织统一领导、政府依法履职、各类组织积极协同、群众广泛参与，自治、德治、法治相结合的基层治理体系，不断提高人民群众安全感、满意度，为江川区“三区一城”创建提供有力保障。</t>
  </si>
  <si>
    <t>活动期数</t>
  </si>
  <si>
    <t>活动字数大于10个</t>
  </si>
  <si>
    <t>活动圆满结束</t>
  </si>
  <si>
    <t>总成本</t>
  </si>
  <si>
    <t>50000</t>
  </si>
  <si>
    <t>成本控制</t>
  </si>
  <si>
    <t>党员群众满意度</t>
  </si>
  <si>
    <t xml:space="preserve">      老年大学办学经费</t>
  </si>
  <si>
    <t>发挥好老年大学(老干部活动中心)的阵地作用，积极引导离退休干部参加丰富多彩的文体健身活动。
（一）教学活动开展，现老年大学共有15个教学班，学员500余人次，每节课课时费50元，教师授课补贴预计72000元；
（二）租用老体协教室3间及办公室4间，每年水电费预计6000元；
（三）每年“七一”建党节期间召开文艺汇演，活动费预计11000元；
（四）老年大学办公室电脑、打印机、复印件维修及办公用品采购，教学用具更新。预计教勤费12000元。
（五）校园文化建设经费预计10000元。
认真贯彻执行党和国家的路线、方针、政策、法律和法规；全面落实老年教育各项方针政策；保障学校教育教学正常进行。</t>
  </si>
  <si>
    <t>上课学员数</t>
  </si>
  <si>
    <t>500</t>
  </si>
  <si>
    <t>活动时间</t>
  </si>
  <si>
    <t>教学活动时间</t>
  </si>
  <si>
    <t>教学费用</t>
  </si>
  <si>
    <t>实现老年人“老有所学、老有所乐、老有所教”</t>
  </si>
  <si>
    <t>老干部满意度</t>
  </si>
  <si>
    <t xml:space="preserve">  中国共产党玉溪市江川区委员会宣传部</t>
  </si>
  <si>
    <t xml:space="preserve">    中国共产党玉溪市江川区委员会宣传部</t>
  </si>
  <si>
    <t xml:space="preserve">      “扫黄打非”工作经费</t>
  </si>
  <si>
    <t>根据《玉溪市江川区2022年“扫黄打非”工作方案》及全国“扫黄打非”办公室关于“新风、正道”集中行动和“五大专项行动”工作要求，需执法检查经费、宣传资料经费2万元。二是根据《云南省“扫黄打非”工作举报奖励办法》，“扫黄打非”工作举报奖励经费8万元。三是根据中宣部、中综治办、全国“扫黄打非”办等联发《关于深入推进“扫黄打非”进基层的指导意见》（扫黄打非办联〔2016〕1号）、全国“扫黄打非”办《关于推进“扫黄打非”基层站点规范化标准化建设的意见》（扫黄打非办发〔2018〕3号要求，2022年在乡镇（街道）、景区、学校等打造10个示范点，每个示范点1万元，需要补助资金10万。</t>
  </si>
  <si>
    <t>宣传活动举办次数</t>
  </si>
  <si>
    <t>反映组织宣传活动次数的情况。</t>
  </si>
  <si>
    <t>及时率</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</si>
  <si>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</si>
  <si>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</si>
  <si>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</si>
  <si>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</si>
  <si>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</si>
  <si>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反映社会公众对宣传的满意程度。</t>
  </si>
  <si>
    <t xml:space="preserve">      中央省市媒体合作平台版面费、省市媒体江川行活动专项补助资金</t>
  </si>
  <si>
    <t>为深入贯彻习近平总书记关于“重塑外宣业务、重整外宣流程、重构外宣格局”的重要批示精神，为进一步做好和扩大对外宣传工作，大力宣介我区各项工作重点，全方位展示江川区经济社会发展的成绩、亮点和成效，弘扬先进文化，唱响主旋律，传播江川好声音，讲好江川故事。与中央省市媒体加强合作借助平台做好宣传。与玉溪电视台合作共同拍摄制作《玉溪此刻》栏目。全年共开展省市媒体江川行4次，每季度一次。</t>
  </si>
  <si>
    <t>发布稿件数量</t>
  </si>
  <si>
    <t>篇</t>
  </si>
  <si>
    <t>反映通过相关媒体、网络等发布或推送稿件的篇数情况。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</si>
  <si>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</si>
  <si>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</si>
  <si>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 xml:space="preserve">      中心组理论学习工作经费</t>
  </si>
  <si>
    <t>根据《中共玉溪市江川区委理论学习中心组学习制度》（玉江发〔2018〕14号）和《中共玉溪市江川区委理论学习中心组实施细则》的规定，区委宣传部负责区委理论学习中心组通知起草、印发学习参阅材料，组织不少于12次中心组学习，每次约需经费2万元，共需经费24万元。</t>
  </si>
  <si>
    <t>人均培训标准</t>
  </si>
  <si>
    <t>反映预算部门（单位）组织开展各类培训中除师资费以外的人均培训费控制情况。</t>
  </si>
  <si>
    <t xml:space="preserve">      创建全国文明城市专项资金</t>
  </si>
  <si>
    <t>大力宣传我区创建全省全国文明城市每个创建阶段的工作重点、特点和亮点。重点围绕廉洁高效的政务环境、民主公正的法治环境、公平诚信的市场环境、健康向上的人文环境、有利于青少年健康成长的社会文化环境、舒适便利的生活环境、安全稳定的社会环境、可持续发展的生态环境等方面取得的成效进行宣传。</t>
  </si>
  <si>
    <t>公开发放的宣传材料数量</t>
  </si>
  <si>
    <t>份（部、个、幅、条）</t>
  </si>
  <si>
    <t>反映制作宣传横幅、宣传册等的数量情况。</t>
  </si>
  <si>
    <t xml:space="preserve">      县乡直通车工作经费</t>
  </si>
  <si>
    <t>为深入贯彻习近平总书记关于“重塑外宣业务、重整外宣流程、重构外宣格局”的重要批示精神，为进一步做好和扩大对外宣传工作，大力宣介我区各项工作重点，全方位展示江川区经济社会发展的成绩、亮点和成效，弘扬先进文化，唱响主旋律，传播江川好声音，讲好江川故事。</t>
  </si>
  <si>
    <t xml:space="preserve">      宣传思想工作项目经费</t>
  </si>
  <si>
    <t>以学习宣传贯彻习近平新时代中国特色社会主义思想为首要政治任务，不断强化责任意识，突出问题导向，适应新常态，树立新理念，拓展新思路，采取新举措，守正创新，争先进位。践行新时代党的建设总要求，凝心聚力、心无旁骛、真抓实干，全力发挥宣传思想战线干部队伍团结凝聚力、核心竞争力和顽强战斗力，自觉承担起“举旗帜、聚民心、育新人、兴文化、展形象”的使命任务。</t>
  </si>
  <si>
    <t>宣传活动参与人次</t>
  </si>
  <si>
    <t>2000</t>
  </si>
  <si>
    <t>人次</t>
  </si>
  <si>
    <t>反映宣传活动参与人次情况。</t>
  </si>
  <si>
    <t xml:space="preserve">      意识形态工作经费</t>
  </si>
  <si>
    <t>确保《区意识形态工作十二项制度》落地见效，以项目化形式抓牢意识形态工作，建好管好意识形态领域阵地，加强指导培训。</t>
  </si>
  <si>
    <t>开展检查（核查）次数</t>
  </si>
  <si>
    <t>反映检查核查的次数情况。</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</si>
  <si>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</si>
  <si>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</si>
  <si>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</si>
  <si>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</si>
  <si>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</si>
  <si>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</si>
  <si>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</si>
  <si>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</si>
  <si>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</si>
  <si>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</si>
  <si>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 xml:space="preserve">      玉溪日报江川专版经费</t>
  </si>
  <si>
    <t xml:space="preserve">      社科联工作项目经费</t>
  </si>
  <si>
    <t>全面贯彻党的十九大和十九届二中、三中、四中、五中全会，以及市第六次党代会精神，繁荣、发展江川哲学社会科学，服务区委、区政府中心工作，为实现江川区高质量发展、谱写玉溪“一极两区”新篇章，根据玉江通办〔2019〕11号，中共玉溪市江川区委办公室关于转发《玉溪市江川区社会科学界联合会关于召开玉溪市江川区社会科学界联合会成立暨第一次代表大会的方案》的通知，社科联举办第一次代表大会，进行大会筹备、专题研究以及社科人员培训交流学习，需要一定的经费支撑。</t>
  </si>
  <si>
    <t>反映预算部门（单位）组织开展各类会议的总次数。</t>
  </si>
  <si>
    <t>反映会议是否纳入部门的年度计划。</t>
  </si>
  <si>
    <t>人均会议标准</t>
  </si>
  <si>
    <t>元/人·天</t>
  </si>
  <si>
    <t>反映预算部门（单位）组织开展各类会议的人均会议费标准控制情况，会议费包括住宿费、伙食费、会议室租金、交通费、文件印刷费、医药费等。</t>
  </si>
  <si>
    <t>反映参会人员对会议开展的满意度。参会人员满意度=（参会满意人数/问卷调查人数）*100%</t>
  </si>
  <si>
    <t xml:space="preserve">      舆情及舆论引导专项资金</t>
  </si>
  <si>
    <t>习近平总书记要求各级党政机关和领导干部要走网络群众路线，回应网民关切，引导和纠正网络上的错误看法等，使互联网成为发扬人民民主、接受人民监督的新渠道。为切实做好网络舆论引导工作，牢牢把握网络话语权和主动权，防范化解负面网络舆论风险，切实抓好源头预防、监测研判、正面引导和舆情处置，着力营造平稳有序、正面向上的舆论环境。需要8万元资金。</t>
  </si>
  <si>
    <t xml:space="preserve">      领导干部促学项目经费</t>
  </si>
  <si>
    <t>让党的理论、路线、方针走出大门，打通服务基层群众最后“一公里”，让党的创新理论飞入寻常百姓家，推进习近平新时代中国特色社会主义思想深入人心、落地生根</t>
  </si>
  <si>
    <t xml:space="preserve">  中国共产党玉溪市江川区委员会统一战线工作部</t>
  </si>
  <si>
    <t xml:space="preserve">    中国共产党玉溪市江川区委员会统一战线工作部</t>
  </si>
  <si>
    <t xml:space="preserve">      创建全国民族团结进步示范区工作经费</t>
  </si>
  <si>
    <t>开展“进机关、进企业、进乡镇、进社区、进学校、进宗教活动场所、进军（警）营、进家庭”“八进”活动，创建一批示范单位，推进民族工作法治化，推动民族宗教关系和谐，维护社会稳定等工作。加大财政金融支持力度。建立健全民族地区转移支付制度，加大对民族乡的支持力度。区财政每年安排50万元以上的示范创建专项资金，重点支持民族地区经济社会发展，民生改善，繁荣发展少数民族文化，协调民族关系和做好民族代表人士工作，加快推进示范区建设。</t>
  </si>
  <si>
    <t>民族团结进步创建示范单位创建并命名数</t>
  </si>
  <si>
    <t>完成示范单位命名数15个</t>
  </si>
  <si>
    <t>拍摄向国家民委汇报专题片1部</t>
  </si>
  <si>
    <t>1月底向各创建单位预拨创建经费2万元，6月底完成创建项目并通过验收后，拨付剩余创建经费6万元；10月底完成汇报片的拍摄后，支付拍摄经费10万元</t>
  </si>
  <si>
    <t>1月、6月、10月</t>
  </si>
  <si>
    <t>助推少数民族地区经济社会发展</t>
  </si>
  <si>
    <t>有效提升民族地区经济社会发展水平</t>
  </si>
  <si>
    <t>全区群众满意</t>
  </si>
  <si>
    <t>90以上</t>
  </si>
  <si>
    <t xml:space="preserve">      宗教团体工作经费</t>
  </si>
  <si>
    <t>以服务区委、区政府中心工作为重点，以促进政党关系、民族关系、宗教关系、阶层关系和海内外同胞关系和谐为目标，着力在争取人心、凝聚力量、服务发展、维护稳定上下功夫，努力做好创建全国民族团结进步示范区工作，切实做好宗教工作，确保宗教和顺，为推动全区经济社会发展作出了积极贡献。</t>
  </si>
  <si>
    <t>拨付佛教协会3万元，基督教协会3.5万元</t>
  </si>
  <si>
    <t>每年6月底前拨付两个宗教团体工作经费（2022-2024年）</t>
  </si>
  <si>
    <t>每年6月底前拨付两个宗教团体工作经费</t>
  </si>
  <si>
    <t>各宗教团体严格控制，将工作经费运行效益最大化</t>
  </si>
  <si>
    <t>切实做好宗教工作，确保宗教和顺。</t>
  </si>
  <si>
    <t>服务对象满意度（2022-2024年）</t>
  </si>
  <si>
    <t xml:space="preserve">      少数民族机动金专项资金</t>
  </si>
  <si>
    <t>以服务区委、区政府中心工作为重点，以促进政党关系、民族关系、宗教关系、阶层关系和海内外同胞关系和谐为目标，着力在争取人心、凝聚力量、服务发展、维护稳定上下功夫，努力做好创建全国民族团结进步示范区工作，解决民族地区急、难、小困难，为推动全区经济社会发展作出了积极贡献。</t>
  </si>
  <si>
    <t>加固沟渠500米，维修村庄道路1000平方</t>
  </si>
  <si>
    <t>米</t>
  </si>
  <si>
    <t>资金就位、工程完工后及时进行资金拨付。</t>
  </si>
  <si>
    <t>解决民族地区急、难、小困难。</t>
  </si>
  <si>
    <t>少数民族地区健康稳定发展</t>
  </si>
  <si>
    <t>促进民族地区经济社会持续发展</t>
  </si>
  <si>
    <t xml:space="preserve">      统战民族工作特需经费</t>
  </si>
  <si>
    <t>切实做好新形势下的统战工作，推动统战工作再上新台阶，充分调动各阶层、各社会团体的积极性、主动性，在服务江川经济社会发展上发挥更大的作用.</t>
  </si>
  <si>
    <t>解决50名统战对象、30户少数民族家庭生活困难、解决20名少数民族学生住宿困难</t>
  </si>
  <si>
    <t>50名统战对象、30户少数民族家庭、20名少数民族学生</t>
  </si>
  <si>
    <t>分别于1月底和8月底9月初</t>
  </si>
  <si>
    <t>1月底前完成50名统战对象、30户少数民族家庭生活困难的调查及补助，8月底9月初完成20名少数民族学生住宿困难的调查及补助</t>
  </si>
  <si>
    <t>切实做好新形势下的统战工作，推动统战工作再上新台阶，充分调动各阶层、各社会团体的积极性、主动性，在服务江川经济社会发展上发挥更大的作用，</t>
  </si>
  <si>
    <t>切实做好新形势下的统战工作，推动统战工作再上新台阶，充分调动</t>
  </si>
  <si>
    <t xml:space="preserve">  中国共产主义青年团玉溪市江川区委员会</t>
  </si>
  <si>
    <t xml:space="preserve">    中国共产主义青年团玉溪市江川区委员会</t>
  </si>
  <si>
    <t xml:space="preserve">      共青团2022年换届选举工作经费</t>
  </si>
  <si>
    <t>1.青年联合会、少工委换届选举项目开展时间：2022年10—12月，第一阶段全县各中小学起草方案；第二阶段实施方案；第三阶段为活动所起得的成绩总结阶段，预算经费3万元。
2.2022年区乡两级团委换届选举项目开展时间：各乡镇团委须于2022年10月中旬前完成团员身份核查登记工作，并分别向同级党委和团区委报送换届实施方案，经同意后启动换届工作，11月上旬完成换届。共青团玉溪市江川区第三次代表大会须在2022年11月底前完成，预算经费3万元。</t>
  </si>
  <si>
    <t>培训参加人次</t>
  </si>
  <si>
    <t>380</t>
  </si>
  <si>
    <t>反映预算部门（单位）组织开展各类培训的人次。</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</si>
  <si>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</si>
  <si>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</si>
  <si>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</si>
  <si>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</si>
  <si>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98%</t>
  </si>
  <si>
    <t xml:space="preserve">      共青团玉溪市江川区委工作业务经费</t>
  </si>
  <si>
    <t>1.共青团玉溪市江川区委工作业务经费项目开展时间为2022年1月1日—2022年12月31日，2022年预计预算的日常工作开展、活动经费7万元的。
2.2022年红领巾争章活动经费项目开展时间为从2022年起实施该项目，2022年预计预算3万元的活动经费开展，第一阶段全县各中小学起草方案；第二阶段实施方案；第三阶段为活动所起得的成绩总结阶段。</t>
  </si>
  <si>
    <t>错漏率</t>
  </si>
  <si>
    <t>错漏率=发生错漏的宣传信息条数/发布信息总条数*100%</t>
  </si>
  <si>
    <t xml:space="preserve">  中国共产党玉溪市江川区委员会党校</t>
  </si>
  <si>
    <t xml:space="preserve">    中国共产党玉溪市江川区委员会党校</t>
  </si>
  <si>
    <t xml:space="preserve">      2022年江川区委党校搬迁建设项目专项资金</t>
  </si>
  <si>
    <t>二期工程的建设，用地面积5147.12㎡（约7.72亩），主要新建食堂、体育馆及其室外绿化、道路场地硬化等附属设施，其中食堂、体育馆的建筑面积为4490.04㎡，占地面积1637.87㎡。
2021年9月-2022年2月 场地平整及土建施工；
2022年3月-2022年4月 装修及设备按照调试;
2022年5月 竣工验收</t>
  </si>
  <si>
    <t>按照计划完成</t>
  </si>
  <si>
    <t>平方米/公里/立方/亩等</t>
  </si>
  <si>
    <t>是否有安全事故发生</t>
  </si>
  <si>
    <t>反映工程实施期间的安全目标。</t>
  </si>
  <si>
    <t>计划完工率</t>
  </si>
  <si>
    <t>是否按计划完工</t>
  </si>
  <si>
    <t>反映工程按计划完工情况。
计划完工率=实际完成工程项目个数/按计划应完成项目个数。</t>
  </si>
  <si>
    <t>每年举办主体培训班不少于5期，宣讲不少于50场。</t>
  </si>
  <si>
    <t>举办主体培训班5期，宣讲不少于50场。</t>
  </si>
  <si>
    <t>30年</t>
  </si>
  <si>
    <t>受训学员满意度达到90%以上</t>
  </si>
  <si>
    <t xml:space="preserve">      城市西片区后期规划专项经费</t>
  </si>
  <si>
    <t>西片区总规划面积9.5平方公里，一期开发区域包括玉江大道、仙水大道、龙泉大道间三角地块，土官田地块、五岔路口云湖庄园地块，总面积约3430亩。配套基础设施建设主要包括：主干道路、小学、幼儿园、综合办公区、社区健身公园、停车场、水景公园等。开发成本包括：征地拆迁安置、场地平整、基础设施建设、公共服务设施建设等费用，不含二级开发。一期开发成本约14.08亿元，与区委党校建设二期工程打包后，总投资约为15亿元，计划建设期5年。此次申请资金为西片区的规划设计费300万元。2022年1月-6月完成项目，预计出具报告后一次性付款。通过创文创卫及园林城市创建等工作，城市建设取得了显著成效。优化配置土地资源，完善提升城市功能，拓展商业商务、创新创业等现代服务领域； 秉承“有机聚合”，延长生态文化旅游值链，打造现代滨湖都市休闲目的地；强调“片区融合”，转变传统商业模式，引领城市生活回归循环生态，建设高原现代生态宜居滨湖城市。</t>
  </si>
  <si>
    <t>城市西片区项目后期规划设计</t>
  </si>
  <si>
    <t>反映配套设施完成情况。
配套设施完成率=（按计划完成配套设施的工程量/计划完成配套设施工程量）*100%。</t>
  </si>
  <si>
    <t>出具规划性方案及时率≥100%</t>
  </si>
  <si>
    <t>出具规划性方案及时率</t>
  </si>
  <si>
    <t>规划性设计费支出≤300万元</t>
  </si>
  <si>
    <t>规划性设计费支出</t>
  </si>
  <si>
    <t>服务西片区招商引资≥1家</t>
  </si>
  <si>
    <t>家</t>
  </si>
  <si>
    <t xml:space="preserve">      城市西片区新建中学及5条道路规划设计专项资金</t>
  </si>
  <si>
    <t>西片区总规划面积9.5平方公里，一期开发区域包括玉江大道、仙水大道、龙泉大道间三角地块，土官田地块、五岔路口云湖庄园地块，总面积约3430亩。配套基础设施建设主要包括：主干道路、小学、幼儿园、综合办公区、社区健身公园、停车场、水景公园等。开发成本包括：征地拆迁安置、场地平整、基础设施建设、公共服务设施建设等费用，不含二级开发。一期开发成本约14.08亿元，与区委党校建设二期工程打包后，总投资约为15亿元，计划建设期5年。以建设滇中城市群国家综合交通枢纽重要一极和面向南亚东南亚的开放枢纽发展目标，以昆玉一体、三湖同城为核心，构建高效、畅达、健康、绿色的现代综合交通体系。通过创文创卫及园林城市创建等工作，城市建设取得了显著成效。 优化配置土地资源，完善提升城市功能，拓展商业商务、创新创业等现代服务领域； 秉承“有机聚合”，延长生态文化旅游值链，打造现代滨湖都市休闲目的地；强调“片区融合”，转变传统商业模式，引领城市生活回归循环生态，建设高原现代生态宜居滨湖城市。</t>
  </si>
  <si>
    <t>规划性方案</t>
  </si>
  <si>
    <t>反映规划性设计费支出情况</t>
  </si>
  <si>
    <t>服务西片区招商引资</t>
  </si>
  <si>
    <t xml:space="preserve">      教学科研经费</t>
  </si>
  <si>
    <t>按照教学科研经费使用计划使用，每年教师培训市内、省内、国内各一次</t>
  </si>
  <si>
    <t>教师队伍培训（市内）</t>
  </si>
  <si>
    <t>教师队伍培训</t>
  </si>
  <si>
    <t>每年外出培训一次</t>
  </si>
  <si>
    <t>教师队伍培训（省内）</t>
  </si>
  <si>
    <t>教师队伍培训（国内）</t>
  </si>
  <si>
    <t>参训人员合格率</t>
  </si>
  <si>
    <t>开展视频培训</t>
  </si>
  <si>
    <t>是否开展</t>
  </si>
  <si>
    <t>是否满意</t>
  </si>
  <si>
    <t xml:space="preserve">  玉溪市江川区人民代表大会常务委员会</t>
  </si>
  <si>
    <t xml:space="preserve">    玉溪市江川区人民代表大会常务委员会</t>
  </si>
  <si>
    <t xml:space="preserve">      区人大代表活动经费</t>
  </si>
  <si>
    <t>一是通过组织代表自学和参加统一组织的履职学习培训活动，深入学习贯彻习近平新时代中国特色社会主义思想特别是习近平总书记关于坚持和完善人民代表大会制度的重要思想，以政治建设为统领，强化理论武装，提高政治站位，树牢“四个意识”，坚定“四个自信”，坚决做到“两个维护”。全面熟悉人民代表大会制度，掌握履职所需的法律知识和其他专业知识，牢记使命担当，依法履职尽责，忠诚为党分忧，忠实为民代言。引导代表珍视代表身份，自觉履行代表义务，严格要求自己，弘扬和践行社会主义核心价值观，正确处理从事个人职业与执行代表职务的关系，自觉接受人民群众和原选举单位监督。二是围绕全区中心工作和人民群众普遍关心的重大问题，结合本地工作重点，组织代表深入基层、深入实际，开展视察和专题调研。切实提高视察和专题调研的针对性和实效性，为提高大会审议质量，提出高质量的议案和建议打好基础。三是通过组织代表参加代表小组活动，使代表更多倾听民声、体察民情、反映民意，不断提升代表小组活动的质量和水平。</t>
  </si>
  <si>
    <t>代表培训次数</t>
  </si>
  <si>
    <t>指标值应为绝对值，反映预算部门（单位）组织开展培训的总次数。</t>
  </si>
  <si>
    <t>视察调研次数</t>
  </si>
  <si>
    <t>指标值应为绝对值，反映预算部门（单位）组织开展各类调研视察活动的总次数。</t>
  </si>
  <si>
    <t>反映培训、会议是否纳入部门的年度计划。</t>
  </si>
  <si>
    <t>代表履职水平和参政议政能力</t>
  </si>
  <si>
    <t>显著提高</t>
  </si>
  <si>
    <t>反映代表履职水平和参政议政能力改善情况</t>
  </si>
  <si>
    <t>培训、会议涉及人员参会率</t>
  </si>
  <si>
    <t>指标值应为相对值（百分比），指标等于实际参会人数/应参会人数，用以反映代表参会情况</t>
  </si>
  <si>
    <t>区人大代表满意率</t>
  </si>
  <si>
    <t>指标值应为相对值（百分比），指标等于抽样满意达标人数/抽样总人数，用以反映社会公众或服务对象对该项目实施的满意程度。</t>
  </si>
  <si>
    <t xml:space="preserve">      区人大代表通讯交通补助经费</t>
  </si>
  <si>
    <t>一是通过保障区人大代表联系人民群众、听取和反映原选举单位和人民群众的意见所发生的通讯、交通等费用，促进区人大代表深入群众倾听民意，了解民情，从而提高代表履职水平和参政议政能力。二是通过组织区人大代表培训、调研视察等活动，提高代表调查研究能力，在区人大代表联系人民群众、听取和反映原选举单位和人民群众的意见过程中取得实效，充分发挥资金使用效益。</t>
  </si>
  <si>
    <t>补助人数</t>
  </si>
  <si>
    <t>区人大代表实有数量</t>
  </si>
  <si>
    <t>指标值应为绝对值，反映获补助人员的数量情况。</t>
  </si>
  <si>
    <t>获补对象准确率</t>
  </si>
  <si>
    <t>指标值应为相对值（百分比），指标等于实际补助对象人数/应获补对象人数，反映获补助对象认定的准确性情况。</t>
  </si>
  <si>
    <t>资金发放时限</t>
  </si>
  <si>
    <t>指标值应为绝对值，反映资金发放时效。</t>
  </si>
  <si>
    <t>反映代表履职水平和参政议政能力提升情况。</t>
  </si>
  <si>
    <t>区人大代表满意度</t>
  </si>
  <si>
    <t xml:space="preserve">      区人大会议经费</t>
  </si>
  <si>
    <t>通过召开会议，圆满完成以下法定议题：1.听取和审议江川区人民政府工作报告；2.审查和批准江川区2021年国民经济和社会发展计划执行情况与2022年国民经济和社会发展计划草案的报告，批准江川区2022年国民经济和社会发展计划；3.审查和批准江川区2021年地方财政预算执行情况报告和2022年地方财政预算草案的报告，批准江川区2022年地方财政预算；4.听取和审议江川区人大常委会工作报告；5.听取和审议江川区人民法院工作报告；6.听取和审议江川区人民检察院工作报告；7.选举事项。</t>
  </si>
  <si>
    <t>召开区人代会次数</t>
  </si>
  <si>
    <t>指标值应为绝对值，反映召开区人民代表大会情况</t>
  </si>
  <si>
    <t>完成会议议题数</t>
  </si>
  <si>
    <t>指标值应为绝对值，反映召开区人民代表大会法定议题完成情况</t>
  </si>
  <si>
    <t>会议完成时间</t>
  </si>
  <si>
    <t>2022年2月底前</t>
  </si>
  <si>
    <t>指标值应为绝对值（如：具体日期），用以反映和考核项目产出时效目标的实现程度。</t>
  </si>
  <si>
    <t>代表权利有效发挥</t>
  </si>
  <si>
    <t>反映代表权利行使情况</t>
  </si>
  <si>
    <t>参会对象满意率</t>
  </si>
  <si>
    <t xml:space="preserve">      区人大常委会组成人员履职经费</t>
  </si>
  <si>
    <t>通过组织区人大常委会组成人员29人参加“走出去、请进来”的业务培训、学习交流和调研视察，提高区人大常委会组成人员的履职能力，充分行使宪法和法律赋予的各项职权，为江川经济社会发展建言献策。</t>
  </si>
  <si>
    <t>资金使用率</t>
  </si>
  <si>
    <t>指标值应为相对值（百分比），指标等于资金使用款项金额/拨付款项金额，反映资金使用情况</t>
  </si>
  <si>
    <t>预期目标实现率</t>
  </si>
  <si>
    <t>指标值应为相对值（百分比），指标等于预期目标实现项数/预算目标数，反映预期绩效目标实现情况</t>
  </si>
  <si>
    <t>反映年度工作计划制定情况</t>
  </si>
  <si>
    <t>履职能力是否有效提升</t>
  </si>
  <si>
    <t>反映履职能力提升情况</t>
  </si>
  <si>
    <t>区人大常委会组成人员满意率</t>
  </si>
  <si>
    <t>指标值应为相对值（百分比），指标等于抽样满意达标人数/抽样总人数，用以反映社会公众或服务对象对该项目实施的满意程度，反映区人大常委会组成人员满意度</t>
  </si>
  <si>
    <t xml:space="preserve">  中国人民政治协商会议玉溪市江川区委员会</t>
  </si>
  <si>
    <t xml:space="preserve">    中国人民政治协商会议玉溪市江川区委员会</t>
  </si>
  <si>
    <t xml:space="preserve">      政协全会经费</t>
  </si>
  <si>
    <t>学习贯彻习近平总书记关于加强和改进人民政协工作的重要思想，准确把握新时代、新任务、新要求，推进协商民主建设，在建言资政和凝聚共识双向发力中彰显新作为；增进团结发扬民主，在广泛联系群众画出最大同心圆中作出新贡献；加强政协自身建设，在坚持党建引领工作提质增效中焕发新气象。围绕人民群众最关心、最直接、最现实的利益问题，扎实开展政治协商；聚焦重大项目、重点工作和社会关注的热点难点，切实开展民主监督。紧扣全区重点工作开展、重大项目推进，积极主动参政议政。</t>
  </si>
  <si>
    <t>圆满召开政协全会</t>
  </si>
  <si>
    <t>高质量召开政协全会</t>
  </si>
  <si>
    <t>≥90%</t>
  </si>
  <si>
    <t>按时召开</t>
  </si>
  <si>
    <t>预定时间</t>
  </si>
  <si>
    <t>充分发挥委员监督权，建议权</t>
  </si>
  <si>
    <t>委员满意度</t>
  </si>
  <si>
    <t xml:space="preserve">      政协委员履职活动经费</t>
  </si>
  <si>
    <t>学习统一战线和人民政协理论。根据《中国人民政治协商会议章程》和有关规定，履行政协协商、民主监督、参政议政职能。围绕区委、区政府的重大决策部署、经济社会发展中的重大问题，在建言咨政和凝聚共识上双向发力。审议政协玉溪市江川区委员会及其常务委员会的工作计划、工作报告和重要活动方案，审议专门委员会的年度计划和工作总结，决定专门委员会委员人选。推进政协履职工作制度化、规范化、程序化建设 。协调政协各参加单位之间的关系，指导各政协活动组工作。</t>
  </si>
  <si>
    <t>调研视察开展次数</t>
  </si>
  <si>
    <t>14</t>
  </si>
  <si>
    <t>政协委员视察调研活动顺利进行，履职能力提高</t>
  </si>
  <si>
    <t>开展调研视察按时完成</t>
  </si>
  <si>
    <t>2022年底</t>
  </si>
  <si>
    <t>确保委员调研视察有效开展活动，充分发挥委员作用，依法履职。</t>
  </si>
  <si>
    <t>有所推动</t>
  </si>
  <si>
    <t>政协委员满意度</t>
  </si>
  <si>
    <t xml:space="preserve">      政协常委调研工作经费</t>
  </si>
  <si>
    <t>2022年</t>
  </si>
  <si>
    <t>政协常委满意度</t>
  </si>
  <si>
    <t xml:space="preserve">      文史资料编辑经费</t>
  </si>
  <si>
    <t>编辑出版《江川文史资料》</t>
  </si>
  <si>
    <t>册</t>
  </si>
  <si>
    <t>深度挖掘江川历史文化</t>
  </si>
  <si>
    <t>2022年底出版</t>
  </si>
  <si>
    <t>充分发挥文史资料作用</t>
  </si>
  <si>
    <t xml:space="preserve">      活动组调研视察专项经费</t>
  </si>
  <si>
    <t>拨付活动组经费</t>
  </si>
  <si>
    <t>按年初工作计划按时完成</t>
  </si>
  <si>
    <t>确保委员调研视察有效开展活动，充分发挥委员作用，依法履职</t>
  </si>
  <si>
    <t xml:space="preserve">  玉溪市江川区总工会</t>
  </si>
  <si>
    <t xml:space="preserve">    玉溪市江川区总工会</t>
  </si>
  <si>
    <t xml:space="preserve">      2022年困难职工帮扶专项资金</t>
  </si>
  <si>
    <t>对困难职工家庭实施生活、就业、医疗、子女助学等专项帮扶救助，对因突发事件和意外灾害造成临时生活困难的职工家庭实施临时应急帮扶救助，力争使困难职工家庭在党和政府、工会组织以及社会各界的共同帮助下，实现解困脱困。</t>
  </si>
  <si>
    <t>救助对象人数（人次）</t>
  </si>
  <si>
    <t>人/人次</t>
  </si>
  <si>
    <t>反映应保尽保、应救尽救对象的人数（人次）情况。</t>
  </si>
  <si>
    <t>政策宣传单发放数量</t>
  </si>
  <si>
    <t>反映补助政策宣传单的发放数量情况。</t>
  </si>
  <si>
    <t>救助对象认定准确率</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</si>
  <si>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</si>
  <si>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</si>
  <si>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</si>
  <si>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救助事项公示度</t>
  </si>
  <si>
    <t>反映救助事项在特定办事大厅、官网、媒体或其他渠道按规定进行公示的情况。
救助事项公示度=按规定公布事项数/按规定应公布事项数*100%</t>
  </si>
  <si>
    <t>救助发放及时率</t>
  </si>
  <si>
    <t>反映发放单位及时发放救助资金的情况。
救助发放及时率=时限内发放救助资金额/应发放救助资金额*100%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</si>
  <si>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</si>
  <si>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</si>
  <si>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</si>
  <si>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 xml:space="preserve">      2022年工代会专项资金</t>
  </si>
  <si>
    <t>通过换届选举大会，提出今后五年工作的指导思想和基本思路，进一步发挥好工会的独特优势和作用，实现新站位、新作为、新贡献。</t>
  </si>
  <si>
    <t>会议人次</t>
  </si>
  <si>
    <t>反映预算部门（单位）组织开展各类会议的参与人次。</t>
  </si>
  <si>
    <t>1.5</t>
  </si>
  <si>
    <t>反映预算部门（单位）组织开展各类会议的总天数。</t>
  </si>
  <si>
    <t xml:space="preserve">  玉溪市江川区妇女联合会</t>
  </si>
  <si>
    <t xml:space="preserve">    玉溪市江川区妇女联合会</t>
  </si>
  <si>
    <t xml:space="preserve">      妇女儿童发展工作经费</t>
  </si>
  <si>
    <t>认真贯彻执行党和国家有关妇女工作的方针、政策，积极推进男女平等基本国策的实施，促进妇女事业长足发展；对乡镇（街道）妇联实行业务指导；坚持党政所急、妇女所需、妇联所能的工作原则，动员和组织妇女积极参与江川政治、经济、文化、社会、生态文明建设，为江川经济社会高质量发展作贡献；教育和引导妇女争做新时代“四自”女性，提高妇女素质，促进女性人才成长；引导妇女积极参与乡村振兴，自觉投身于全面建设现代化国家的伟大实践，为推进江川经济社会高质量发展作贡献；代表和维护妇女儿童合法权益，关注事关妇女儿童民生的突出问题，切实为妇女儿童服务，协调和推动社会各界为妇女儿童办实事、做好事；深化寻找“最美家庭”、“五好家庭”命名、“绿色家庭”创建等群众性精神文明创建活动，积极培树弘扬中华民族家庭美德的家庭典型。</t>
  </si>
  <si>
    <t>110</t>
  </si>
  <si>
    <t>举办活动期数</t>
  </si>
  <si>
    <t>次/期</t>
  </si>
  <si>
    <t>反映全区社区举办活动的次数</t>
  </si>
  <si>
    <t>宣传普及率</t>
  </si>
  <si>
    <t>反映宣传覆盖所有乡镇（街道）村社区</t>
  </si>
  <si>
    <t xml:space="preserve">  中国共产党玉溪市江川区纪律检查委员会</t>
  </si>
  <si>
    <t xml:space="preserve">    中国共产党玉溪市江川区纪律检查委员会</t>
  </si>
  <si>
    <t xml:space="preserve">      巡察工作经费</t>
  </si>
  <si>
    <t>为贯彻落实巡视工作方针和政治巡视要求，强化党内监督，加大巡察保障机制建设，推进我区巡察工作依规依纪依法开展，根据《中国共产党巡视工作条例》《中共中央办公厅印发〈关于市县党委建立巡察制度的意见〉的通知》（中办发〔2017〕43号）、《中共云南省委办公厅关于印发〈州（市）、县（市、区）党委巡察制度实施办法〉的通知》（云办发〔2017〕44号）、《中共玉溪市委巡察工作实施细则》（玉办发〔2018〕25号）、《中共玉溪市江川区委巡察工作实施办法》（玉江发〔2016〕38号）和《中共玉溪市江川区委巡察工作人才库管理办法（试行）》（玉江巡发〔2020〕30号），按照中央、省委、市委关于巡视巡察工作有关部署要求，结合我区实际，开展巡察工作。</t>
  </si>
  <si>
    <t xml:space="preserve">      纪委全会经费</t>
  </si>
  <si>
    <t>纪委全会是纪检监察机关从中央到省、市、区逐级召开的会议，属于常规性工作。在区委、区政府的领导下，开展我区纪检监察工作，按要求开展扫黑除恶、反腐倡廉工作。</t>
  </si>
  <si>
    <t xml:space="preserve">  玉溪市江川区工商业联合会</t>
  </si>
  <si>
    <t xml:space="preserve">    玉溪市江川区工商业联合会</t>
  </si>
  <si>
    <t xml:space="preserve">      换届选举工作经费</t>
  </si>
  <si>
    <t>加强政治引领和教育培训，持续推进习近平新时代中国特色社会主义思想、十九届三中、四中全会及对云南工作系列重要指示以及省市区各级决策部署的学习贯彻，持续巩固和转化“不忘初心、牢记使命”主题教育成果，大力彰显党和国家促进民营经济发展的政策导向。紧跟新形势，抓实抓深理想信念教育，着力在建立机制、搭建载体、典型示范、教育培训等方面持续深化，实现向所属商会、企业家群体有效覆盖，努力营造促进民营经济发展的良好氛围，在促进两个健康实践中取得新的进步。2022年，持续深入学习贯彻习近平新时代中国特色社会主义思想和考察云南重要讲话，重点对十九届三中、四中、五中全会精神和党中央重点决策部署开展学习，严格落实工商联领导班子、机关干部和民营经济代表人士政治理论学习。举办1期民营经济代表人士培训班暨理想信念教育活动，以点带面，带动乡镇（街道）商协会和具备条件的商协会同步开展理想信念教育，组织执委会学习不少于2次、党组理论理论中心组学习不少于8次。</t>
  </si>
  <si>
    <t>拟定于2022年2月中下旬召开玉溪市江川区工商业联合会第三次代表大会</t>
  </si>
  <si>
    <t>组织执委会学习</t>
  </si>
  <si>
    <t>大会进展达标率</t>
  </si>
  <si>
    <t>收益情况</t>
  </si>
  <si>
    <t xml:space="preserve">  中国共产党玉溪市江川区委员会办公室</t>
  </si>
  <si>
    <t xml:space="preserve">    中国共产党玉溪市江川区委员会办公室</t>
  </si>
  <si>
    <t xml:space="preserve">      关心下一代专项工作经费</t>
  </si>
  <si>
    <t>少年军校、学生夏令营、“中华魂”主题教育、法制教育、家庭教育、社会教育等专项活动，是关工委工作的核心内容和重点工作。引导青少年弘扬伟大的抗疫精神、聂耳精神、红船精神、长征精神，帮助青少年“扣好人生第一粒扣子”，促进青少年德智体美劳全面发展。</t>
  </si>
  <si>
    <t>举办活动次数</t>
  </si>
  <si>
    <t>按工作要求年度内完成（11月底前）</t>
  </si>
  <si>
    <t>反映活动开展时间差距情况。</t>
  </si>
  <si>
    <t>在规定时间内宣传任务完成情况。</t>
  </si>
  <si>
    <t>反映开展活动总成本控制。</t>
  </si>
  <si>
    <t>85%</t>
  </si>
  <si>
    <t>反映通过抽查方式完成，相关学生对宣传内容的知晓程度。宣传内容知晓率=被调查对象中知晓人数/被调查对象的人数*100%。</t>
  </si>
  <si>
    <t>反映全区中小学生对活动的满意程度。</t>
  </si>
  <si>
    <t xml:space="preserve">      区委党政高清会议室建设专项经费</t>
  </si>
  <si>
    <t>区委党政高清会议室建设经费38万元(会场装修15万元，设备采购23万元），玉办通[2021]45号，中共玉溪市委办公室关于印发《玉溪市党政专用电视会议系统县（市、区）延伸工程建设方案》的通知。党政高清会议室为涉密工程，根据市委专题会议要求，2022年6月必须建成投入使用。</t>
  </si>
  <si>
    <t>设备部署及时率</t>
  </si>
  <si>
    <t>23</t>
  </si>
  <si>
    <t xml:space="preserve">      区委全会经费</t>
  </si>
  <si>
    <t>保障区委全会顺利召开，统筹推进会议活动安排，主要目的是以习近平新时代中国特色社会主义思想为指导，深入贯彻党的十九大和十九届二中、三中、四中、五中、六中全会精神，全面落实习近平总书记考察云南重要讲话和省委、市委全会精神，审议通过区委重大决策部署，动员全区上下聚焦“十四五”任务和二〇三五年远景目标，攻坚克难、砥砺奋进，紧紧围绕会议精神，聚焦“三区一城”建设，以真抓的实劲、敢抓的狠劲、善抓的巧劲、常抓的韧劲，凝心聚力、攻坚克难，为江川奋力开启社会主义现代化建设作出新的更大贡献，谱写全面建设社会主义现代化国家的江川新篇章。党的地方各级委员会全体会议，每年至少召开两次。党的地方各级委员会在代表会闭会期间，执行上级党组织的指示和同级党代表大会的决议，领导本地方的工作，定期向上级党的委员会报告工作。党的地方各级委员会选举常务委员会和书记、副书记并报上级批准，常务委员会定期向委员会全体会议报告工作，接受监督。</t>
  </si>
  <si>
    <t>会议召开次数</t>
  </si>
  <si>
    <t>反映预算部门（单位）组织开展各类会议的次数。</t>
  </si>
  <si>
    <t>工作人员占比</t>
  </si>
  <si>
    <t>10%</t>
  </si>
  <si>
    <t>反映预算部门（单位）组织开展各类会议的工作人员占会议代表人数的比率。</t>
  </si>
  <si>
    <t>人均餐费会议标准</t>
  </si>
  <si>
    <t xml:space="preserve">      史志办编辑年鉴和执政纪要经费</t>
  </si>
  <si>
    <t>编纂《中共玉溪市江川区委执政纪要》。在全区征集稿件110份，按要求认真修改、精心编排，形成党委执政史料。认真做好地方综合年鉴编纂工作。征集稿件110余份，按体例要求认真修改、精心编排、仔细校对，编纂《江川年鉴》，确保年内出版发行。确保党史文献书刊及地方志编纂出版工作顺利推进，年初安排史志办经费15万元，专项用于编纂、印刷、出版等费用。其中编纂《江川年鉴）》安排8万元，4万元支付书号费用，4万元印刷420本；编纂《中共玉溪市江川区委执政纪要安排7万元，4万元支付书号费用，3万元印刷费，共印刷260册。</t>
  </si>
  <si>
    <t>公开印刷的宣传材料数量</t>
  </si>
  <si>
    <t>680</t>
  </si>
  <si>
    <t>反映制作宣传横幅、宣传册等的数量情况。《江川年鉴2022》印刷420本，《2021中共玉溪市江川区委执政纪要》印刷260本</t>
  </si>
  <si>
    <t>反映印刷材料的质量。按合同要求印刷。</t>
  </si>
  <si>
    <t>反映计划完成情况。在2022年12月完成。计划完成率=在规定时间内宣传任务完成数/宣传任务计划数*100%</t>
  </si>
  <si>
    <t>11</t>
  </si>
  <si>
    <t>反映制作的总成本。《江川年鉴2022》印刷费用4万，出版书号费4万； 《2021中共玉溪市江川区委执政纪要》（内部出版）印刷费用3万元。</t>
  </si>
  <si>
    <t>反映通过抽查方式完成，区属各单位及外界人士对宣传内容的知晓程度。
内容知晓率=被调查对象中知晓人数/被调查对象的人数*100%
（具体应用时指标名称根据项目进行具体化，比如具体为重大事件知晓率、宣贯政策知晓率、重要政策知晓率等。）</t>
  </si>
  <si>
    <t>反映社会公众对宣传的满意程度。。</t>
  </si>
  <si>
    <t xml:space="preserve">      密码保障经费</t>
  </si>
  <si>
    <t>《中共玉溪市委关于贯彻落实云发[2008]3号文件的实施意见》（玉发[2008]16号）。（十二）建设和完善密码经费保障机制。建立市、县区两级密码保障经费，市级每年10万元，县区级每年5万元。建立和完善密码经费保障机制，保障密码工作正常运行。</t>
  </si>
  <si>
    <t>8700</t>
  </si>
  <si>
    <t>95%</t>
  </si>
  <si>
    <t xml:space="preserve">      无纸化会议系统15.6寸双面系统配置专项经费</t>
  </si>
  <si>
    <t>为贯彻落实省、市关于创建节约型机关的安排部署，改进会议室质量，进一步提高会议效率。无纸化会议系统是实现智能有效管理的时代利器，有效的监控会议内容和提高会议效率，减少开会纸张浪费降低成本，走在信息化前沿，绿色环保办公。现制定2022年中共玉溪市江川区委办公室无纸化议室升级改造项目绩效评审实施方案。本项目建设内容围绕区委区政府办公区3栋305会议室无纸化升级改造要求开展设计建设，建设内容为：   1.平板移动式智慧无纸化数字会议系统；2.线材、终端、软件等配套设施建设。无纸化会议系统是实现智能有效管理的时代利器，有效的监控会议内容和提高会议效率，减少开会纸张浪费降低成本，走在信息化前沿，绿色环保办公。</t>
  </si>
  <si>
    <t>升级改造无纸化会议室间数</t>
  </si>
  <si>
    <t>间</t>
  </si>
  <si>
    <t>反映改造会议室个数。</t>
  </si>
  <si>
    <t>反映的改造会议室质量情况。
验收通过率=（通过验收的购置数量/购置总数量）*100%。</t>
  </si>
  <si>
    <t>项目工期</t>
  </si>
  <si>
    <t>2022年1月-3月，工期3个月</t>
  </si>
  <si>
    <t>反映项目工期时长。工期3个月。</t>
  </si>
  <si>
    <t>工程总成本</t>
  </si>
  <si>
    <t>38.5</t>
  </si>
  <si>
    <t>反映工程总成本的投入。</t>
  </si>
  <si>
    <t>节约纸张</t>
  </si>
  <si>
    <t>25000</t>
  </si>
  <si>
    <t>张</t>
  </si>
  <si>
    <t>反映改造会议室取得的经济效益。</t>
  </si>
  <si>
    <t>反映服务对象对购置设备的整体满意情况。介于80%至84%之间扣1分，低于80%扣3分。
使用人员满意度=（对购置设备满意的人数/问卷调查人数）*100%。</t>
  </si>
  <si>
    <t xml:space="preserve">      档案馆保安服务经费</t>
  </si>
  <si>
    <t>全面贯彻档案法，深入学习贯彻习近平总书记对档案工作的重要批示精神，加强档案管理工作。江川区档案馆是集中统一保管江川区区级机关、团体、企业事业单位档案资料的国家综合性档案馆，馆藏珍贵档案和资料。安全保卫保安经费能保障区国家综合档案馆配备安保人员并确保24小时不间断值守，确保档案的安全。</t>
  </si>
  <si>
    <t>安保巡查次数</t>
  </si>
  <si>
    <t>次/天</t>
  </si>
  <si>
    <t>反映每天安保巡查次数的情况。</t>
  </si>
  <si>
    <t>物管人员在岗率</t>
  </si>
  <si>
    <t>安保服务人均成本</t>
  </si>
  <si>
    <t>2600元/人.月</t>
  </si>
  <si>
    <t>反映安保服务人均成本的控制情况。</t>
  </si>
  <si>
    <t>反映安全事故发生的次数情况。</t>
  </si>
  <si>
    <t>反映保安、保洁、餐饮服务、绿化养护服务受益人员满意程度。介于89%至85%之间扣2分，介于84%至80%之间扣3分，小于80%扣5分。</t>
  </si>
  <si>
    <t xml:space="preserve">      档案馆消防设备运维经费</t>
  </si>
  <si>
    <t>全面贯彻习近平总书记对档案工作重要批示精神。为保证档案馆高压细水雾灭火系统、高压喷淋系统和火灾自动报警系统等消防设备的正常运行，确保馆藏档案安全，每年需支付专业消防公司消防设备维护保养费用1.5万元。</t>
  </si>
  <si>
    <t>消防巡查次数</t>
  </si>
  <si>
    <t>反映每天消防巡查次数的情况。</t>
  </si>
  <si>
    <t>反映安保、消防服务人员等物管人员在岗的情况物管人员在岗率=实际在岗工时/应在岗工时*100%。</t>
  </si>
  <si>
    <t>反映服务受益人员满意程度。反映保安、保洁、餐饮服务、绿化养护服务受益人员满意程度。</t>
  </si>
  <si>
    <t xml:space="preserve">      综合业务工作经费</t>
  </si>
  <si>
    <t>在区委的坚强领导下，以习近平新时代中国特色社会主义思想为指导，深入贯彻落实习近平考察云南重要讲话精神和市第六次党代会、区第三次党代会精神，将思想和行动统一到区委的决策部署上来，坚决扛实服务“三区一城”建设政治责任，牢固树立大局意识、全局观念和系统思维，聚焦区委中心工作，结合部门职能，加强战略谋划，正确处理远和近、标和本、发展与保护等关系，统筹推进会议活动安排、信息文稿起草、督检考等各项工作，着力提高“三服务”能力和水平，保证机构高效运转，为有力推动江川经济社会跨越式发展贡献应有力量。</t>
  </si>
  <si>
    <t>反映资金使用效率。</t>
  </si>
  <si>
    <t>收发文件系统使用人员满意度</t>
  </si>
  <si>
    <t xml:space="preserve">  中国共产党玉溪市江川区委员会政法委员会</t>
  </si>
  <si>
    <t xml:space="preserve">    中国共产党玉溪市江川区委员会政法委员会</t>
  </si>
  <si>
    <t xml:space="preserve">      扫黑除恶斗争经费</t>
  </si>
  <si>
    <t>对各类黑恶势力违法犯罪形成有效震慑，实现打小打早、露头就打；网上与网下相结合，重点行业领域和城乡结合“高危地区”、农村宗族“复杂地区”校园周边“敏感地区”得到依法整治，黑恶势力滋生空间得到最大限度挤压；增强人民群众获得感、幸福感、安全感。</t>
  </si>
  <si>
    <t>5000</t>
  </si>
  <si>
    <t>反映扫黑除恶宣传横幅、宣传册等的数量情况。</t>
  </si>
  <si>
    <t>完成年度预算工作</t>
  </si>
  <si>
    <t>完成本年预算工作</t>
  </si>
  <si>
    <t>反映通过抽查方式完成，相关受众群体对扫黑除恶内容的知晓程度。
宣传内容知晓率=被调查对象中知晓人数/被调查对象的人数*100%
（具体应用时指标名称根据项目进行具体化，比如具体为重大事件知晓率、宣贯政策知晓率、重要政策知晓率等。）</t>
  </si>
  <si>
    <t>继续保持对黑恶势力违法犯罪的高压态势，有力保障人民安居乐业、社会安定有序</t>
  </si>
  <si>
    <t>江川区</t>
  </si>
  <si>
    <t>震慑黑恶势力的高压态势</t>
  </si>
  <si>
    <t>反映社会公众对扫黑除恶满意程度。</t>
  </si>
  <si>
    <t xml:space="preserve">      流动人口服务管理经费</t>
  </si>
  <si>
    <t>加强流动人员服务及管理，维护社会和谐稳定。实现流动人口与常住人口“一样看待、一样管理、一样走访、一样宣传教育、一样热情服务、一样享受同等待遇、一样接受法规约束”的“七个一样”</t>
  </si>
  <si>
    <t>街头散发传单</t>
  </si>
  <si>
    <t>对流动人口提供的公共服务定期开展抽查，避免差别对待。</t>
  </si>
  <si>
    <t>定期抽查</t>
  </si>
  <si>
    <t>流动人口办理行政审批感到方便</t>
  </si>
  <si>
    <t>流动人口办理行政审感到方便</t>
  </si>
  <si>
    <t>流动人口相关政策宣传知晓率</t>
  </si>
  <si>
    <t>反映通过抽查方式完成，相关受众群体对流动人口相关政策的知晓程度</t>
  </si>
  <si>
    <t>流动人口群体感到满意</t>
  </si>
  <si>
    <t>流动人口群体满意度</t>
  </si>
  <si>
    <t xml:space="preserve">      综治维稳工作经费</t>
  </si>
  <si>
    <t>到2022年，完成各级综治中心资源整合、工作融合、功能聚合，充分发挥社会服务、社会治理、平安建设、维护稳定“四位一体”职能作用，全面提升社会治理水平，实现服务有序、管理有方、保障有力，维稳有效。加强统筹协调，形成工作合力，充分调动各乡镇（街道）及相关职能部门的工作积极性，积极开展好各类矛盾纠纷的排查化解工作，争取把矛盾纠纷化解在当地，化解在萌芽状态，努力实现“家庭锁事不出户，邻里纠纷不出格，矛盾纠纷不上交”的工作目标，不断提升全区人民的幸福感、安全感、获得感，推进综治维稳工作再上新台阶。</t>
  </si>
  <si>
    <t>拨付乡镇（街道）、单位数量</t>
  </si>
  <si>
    <t>拨付乡镇（街道）数量</t>
  </si>
  <si>
    <t>拨付率</t>
  </si>
  <si>
    <t>拨付时间</t>
  </si>
  <si>
    <t>2022年6月30日前</t>
  </si>
  <si>
    <t>补助6个乡镇（街道）工作经费</t>
  </si>
  <si>
    <t>结合基层工作量及工作进度进行补助</t>
  </si>
  <si>
    <t>为我区经费建设发展提供和谐稳定的发展环境</t>
  </si>
  <si>
    <t>无重大突发群体事件</t>
  </si>
  <si>
    <t>群众对综治维稳满意度</t>
  </si>
  <si>
    <t>群众满意度大于95%</t>
  </si>
  <si>
    <t xml:space="preserve">      网格化社会管理服务工作经费</t>
  </si>
  <si>
    <t>依托市网格化服务管理平台全区对住户进行网格化服务管理，网格员积极开展网格巡查、治安巡防、矛盾纠纷调处，综治及平安建设宣传，有效化解社会矛盾纠纷提升社会治安环境、维护社会稳定。（江办发【2013】55号）和《中共江川县委关于加强政法工作的决定》（江办发【2014】15号）。</t>
  </si>
  <si>
    <t>拨付乡镇</t>
  </si>
  <si>
    <t>拨付乡镇网格化管理资金</t>
  </si>
  <si>
    <t>网格化管理覆盖率</t>
  </si>
  <si>
    <t>明确各地块网格管理人员职责</t>
  </si>
  <si>
    <t>网格化管理网格负责人登记</t>
  </si>
  <si>
    <t>明确各地块网格管理人员</t>
  </si>
  <si>
    <t>群众对网格化管理工作满意率</t>
  </si>
  <si>
    <t>群众对网格化管理工作满意率大于95%</t>
  </si>
  <si>
    <t xml:space="preserve">      防范和处理邪教问题工作经费</t>
  </si>
  <si>
    <t>防范和处理邪教问题工作经费，具体内容涉密。</t>
  </si>
  <si>
    <t>组织开展反迷信反邪教宣传教育</t>
  </si>
  <si>
    <t>印刷反邪光盘宣传手册</t>
  </si>
  <si>
    <t>反邪宣传参与群众人数</t>
  </si>
  <si>
    <t>教育培训对象感到满意</t>
  </si>
  <si>
    <t>开展教育培训</t>
  </si>
  <si>
    <t>群众对相关工作支持率</t>
  </si>
  <si>
    <t>群众的支出率</t>
  </si>
  <si>
    <t xml:space="preserve">  中国人民解放军云南省玉溪市江川区人民武装部</t>
  </si>
  <si>
    <t xml:space="preserve">    中国人民解放军云南省玉溪市江川区人民武装部</t>
  </si>
  <si>
    <t xml:space="preserve">      征兵工作经费</t>
  </si>
  <si>
    <t>坚持以习近平新时代中国特色社会主义思想和习近平强军思想为指导，深入学习贯彻习近平总书记在建党一百周年庆祝大会上的重要讲话，重点抓好下半年征兵工作和“四个秩序”规范化建设，确保年度任务完成好、安全稳定好。主要抓以下几个大项工作：
（一）统筹推进学习教育活动。（二）做好应急应战准备工作。（三）全面提升征兵工作质量。（四）夯实国防后备力量基础。（五）守住安全稳定工作底线。</t>
  </si>
  <si>
    <t xml:space="preserve">      武装工作经费</t>
  </si>
  <si>
    <t>坚持以习近平新时代中国特色社会主义思想和习近平强军思想为指导，深入学习贯彻习近平总书记在建党一百周年庆祝大会上的重要讲话，重点抓好下半年征兵工作和“四个秩序”规范化建设，确保年度任务完成好、安全稳定好。主要抓以下几个大项工作：
（一）统筹推进学习教育活动。（二）做好应急应战准备工作。（三）全面提升征兵工作质量。（四）夯实国防后备力量基础。（五）守住安全稳定工作底线</t>
  </si>
  <si>
    <t xml:space="preserve">      民兵事业专项经费</t>
  </si>
  <si>
    <t>596</t>
  </si>
  <si>
    <t>反映获补助对象认定的准确性情况。
获补对象准确率=抽检符合标准的补助对象数/抽检实际补助对象数*100%</t>
  </si>
  <si>
    <t>生活状况改善</t>
  </si>
  <si>
    <t>反映补助促进受助对象生活状况改善的情况。</t>
  </si>
  <si>
    <t xml:space="preserve">  玉溪市江川区政务服务管理局</t>
  </si>
  <si>
    <t xml:space="preserve">    玉溪市江川区政务服务管理局</t>
  </si>
  <si>
    <t xml:space="preserve">      政务大厅运转经费</t>
  </si>
  <si>
    <t>为保障政务大厅正常运转支出购置费、设施设备维修、进驻单位日常办公保障等相关支出，2022年预算20万元，用于维持政务大厅正常运转。</t>
  </si>
  <si>
    <t>购置6批次相关商品、5次培训、6台打印机、5台计算机，保证政务大厅正常运转支出质量优质。</t>
  </si>
  <si>
    <t>在保障政务大厅正常运转的同时做到成本最低。6批次、5次培训、6台打印机、5台计算机</t>
  </si>
  <si>
    <t>按照厉行节约的原则，项目实施做到效益最大化。</t>
  </si>
  <si>
    <t>通过项目的实施，为群众提供优质政务服务。</t>
  </si>
  <si>
    <t>通过项目的实施，服务群众满意率达85%以上。</t>
  </si>
  <si>
    <t xml:space="preserve">    玉溪市江川区公共资源交易中心</t>
  </si>
  <si>
    <t xml:space="preserve">      公共资源交易工作经费</t>
  </si>
  <si>
    <t>区公共资源交易中心按其职能职责的要求，开设开标厅2间、评标厅3间、中介超市1间、监督室1间、评审专家休息1间、餐厅1间等。为保障区级公共资源各项交易正常进行日常办公支出、购置费等相关支出，2022年预算15万元，用于保障区级公共资源各项交易正常进行。</t>
  </si>
  <si>
    <t>采购4批次商品\5台电脑\5次培训\30箱复印纸</t>
  </si>
  <si>
    <t>44次</t>
  </si>
  <si>
    <t>按照采购需求，成本节约率达100%</t>
  </si>
  <si>
    <t>按照采购需求，成本控制在15万元以内。</t>
  </si>
  <si>
    <t>采购成本低于计划数10万元</t>
  </si>
  <si>
    <t>项目的实施，全区公共资源交易项目顺利实施，进场交易率85%以上。</t>
  </si>
  <si>
    <t>项目的实施，使进场项目实施人、代理机构享受优质服务，满意率达85%以上。</t>
  </si>
  <si>
    <t>科教和文化股</t>
  </si>
  <si>
    <t xml:space="preserve">  玉溪市江川区教育体育局</t>
  </si>
  <si>
    <t xml:space="preserve">    玉溪市江川区教育体育局</t>
  </si>
  <si>
    <t xml:space="preserve">      公费师范生培养经费</t>
  </si>
  <si>
    <t>根据《云南省教育厅 中共云南省委机构编制办公室 云南省财政厅 云南省人力资源和社会保障厅关于印发云南省公费师范生教育实施办法的通知》文件精神，2022年我区公费师范生共有18人（其中8人于2022年7月毕业，按半年预算），每人每年补助9800元。省、市、区各级财政分别承担80%、10%、10%。共需培养经费137200元，各级财政分别预算：省级财政109760元、市级财政13720元、区级财政13720元。</t>
  </si>
  <si>
    <t>公费师范生培训</t>
  </si>
  <si>
    <t>反映获补助人员的补助</t>
  </si>
  <si>
    <t>足额精准发放率</t>
  </si>
  <si>
    <t>按时足额发放率</t>
  </si>
  <si>
    <t>为教育培养人才</t>
  </si>
  <si>
    <t>较好</t>
  </si>
  <si>
    <t>学习修完规定的课程</t>
  </si>
  <si>
    <t xml:space="preserve">      国家义务教育质量检测专项经费</t>
  </si>
  <si>
    <t>教育行政部门根据监测结果发现的主要问题，适时调整、改进本地教育管理，加强教师培训和教学研究工作。充分发挥监测结果的诊断功能，把监测结果作为改进教育决策和管理的重要依据，制定问题整改方案，并督促抓好整改落实，不断提升义务教育质量。 教研部门根据监测结果发现的主要问题，有针对性地开展教育教学研究，强化对教师的教学指导，帮助指导教师提升专业能力，充分发挥教研部门的重要作用。</t>
  </si>
  <si>
    <t>时限</t>
  </si>
  <si>
    <t>检测时间段</t>
  </si>
  <si>
    <t>检测学科</t>
  </si>
  <si>
    <t>每年检测学科</t>
  </si>
  <si>
    <t>检测效果</t>
  </si>
  <si>
    <t>检测义务教育学校教学质量</t>
  </si>
  <si>
    <t>家长满意度</t>
  </si>
  <si>
    <t>调查问卷</t>
  </si>
  <si>
    <t>学生满意度</t>
  </si>
  <si>
    <t xml:space="preserve">      师训专项经费</t>
  </si>
  <si>
    <t>培养一批中小学（幼儿园）学科带头人、骨干教师，打造学科领军人物，提升教师研判教材、学情、考试的能力和水平，促进各类教师的发展。为江川的教育在公平、均衡、普惠的基础上更上一个新的台阶，为当地的经济、文化、社会和生态发展作出更大的贡献。共需培养经费200000元，区级财政200000元。</t>
  </si>
  <si>
    <t>中小学（幼儿园）学科带头人</t>
  </si>
  <si>
    <t>反映提升教师研判教材、学情、考试的能力和水平，促进各类教师的发展。</t>
  </si>
  <si>
    <t>中小学（幼儿园）骨干教师</t>
  </si>
  <si>
    <t>170</t>
  </si>
  <si>
    <t>中小学（幼儿园）学科领军人物</t>
  </si>
  <si>
    <t>提高中小学（幼儿园）教师队伍专业化、职业化水平</t>
  </si>
  <si>
    <t>推进义务教育均衡发展，加快构建现代学校制度</t>
  </si>
  <si>
    <t>促进教师教书育人的积极性，提高教师队伍素质</t>
  </si>
  <si>
    <t xml:space="preserve">      招生考试非税收入安排运转类专项经费</t>
  </si>
  <si>
    <t>为完成2022年各类考试招生报名、培训和考务工作，共需召开报名考务培训会10次，组织5次报名、7次国家统一考试和1次统一录取工作。涉及监考教师和考务人员约1050人次，共需支出考务费约40万元，培训费4万元，考试用品设施约7万元和办公经费1万元。</t>
  </si>
  <si>
    <t>资金到位率</t>
  </si>
  <si>
    <t>资金到位情况</t>
  </si>
  <si>
    <t>发放考务费率</t>
  </si>
  <si>
    <t>发放考务费情况</t>
  </si>
  <si>
    <t>时限1年</t>
  </si>
  <si>
    <t>保证考务工作</t>
  </si>
  <si>
    <t>较好开展</t>
  </si>
  <si>
    <t>参加高考、学考监考教师考务费。</t>
  </si>
  <si>
    <t xml:space="preserve">      生源地助学贷款风险补偿专项资金</t>
  </si>
  <si>
    <t>按照2020年就读地方高校学生数据的基础上增加20%进行测算，2021年就读地方高校的学生预计为2463名，生源地信用助学贷款风险补偿金为29.19万元。</t>
  </si>
  <si>
    <t>工作时限</t>
  </si>
  <si>
    <t>依据为拨付生源地信用助学贷款风险补偿金文件，数据来源于每年就读地方高校的学生人数。</t>
  </si>
  <si>
    <t>所需资金</t>
  </si>
  <si>
    <t>29.19</t>
  </si>
  <si>
    <t>学生完成教育率</t>
  </si>
  <si>
    <t>有效对贷款学生进行感恩教育、诚信教育</t>
  </si>
  <si>
    <t>是否发布相关教育内容</t>
  </si>
  <si>
    <t>受助学生和群众满意度</t>
  </si>
  <si>
    <t>依据《云南省生源地信用助学贷款实施暂行办法》，数据来源于项目实施完对受助学生及家长的问卷调查。</t>
  </si>
  <si>
    <t xml:space="preserve">      职评经费</t>
  </si>
  <si>
    <t>组织开展职称评审工作，根据《玉溪市人力资源和社会保障局 玉溪市财政局关于明确各类评选活动中专家评审费的通知》 玉人社发【2018】233文件，评委会成员根据申报人数临时从评委专家库里抽取，不少于21人。本项目计划安排资金5万元。</t>
  </si>
  <si>
    <t>评委会成员</t>
  </si>
  <si>
    <t>21</t>
  </si>
  <si>
    <t>反映教职工职称评审评委工作经费的补助。</t>
  </si>
  <si>
    <t>按照评审条件精准评审</t>
  </si>
  <si>
    <t>按时限要求完成</t>
  </si>
  <si>
    <t>满足广大教职工需求</t>
  </si>
  <si>
    <t>教师满意率</t>
  </si>
  <si>
    <t xml:space="preserve">      青少年活动中心培训非税收入安排运转类专项经费</t>
  </si>
  <si>
    <t>积极开展丰富多彩的课外实践活动，拓展学生兴趣，培养学生特长，切实为青少年学生做好服务，促进学生全面发展。组织和承办以青少年学生为对象的各类活动，针对青少年学生开办形式多样的各类培训班，整合学生校外教育资源，切实为青少年学生做好服务。通过该项目的实施：1、举办科普公益班（全免费）培训班，包含5个全免费公益班，具体为2个科普知识班，1个3D打印班,1个播音与主持班，1个信息学奥数班）。
2、利用寒暑假、周末开展艺术、文体类培训活动四期，共21个专业，184个班次、3662人次。</t>
  </si>
  <si>
    <t>受益对象数</t>
  </si>
  <si>
    <t>参加培训学员数</t>
  </si>
  <si>
    <t>参训学员及家长</t>
  </si>
  <si>
    <t>按时开办</t>
  </si>
  <si>
    <t>按时开班</t>
  </si>
  <si>
    <t>公益收费</t>
  </si>
  <si>
    <t>720000</t>
  </si>
  <si>
    <t xml:space="preserve">      青少年活动中心非税收入安排修缮专项资金</t>
  </si>
  <si>
    <t>通过该项目的实施改建改造报告厅屋顶，增加科普展室、渔文化、青铜文化、古滇文化展室，修缮改造面积320.07平方米。为活动中心开展各项活动创造优良的培训环境，为全区青少年提供了一个活动平台。江川区青少年学生校外活动中心（以下简称活动中心）自2008年7月投入使用以来，一直秉承公益性和普惠性的原则，服务于广大的青少年。作为青少年校外成长和学习的阵地，活动中心致力于青少年德、智、体、美、劳的全面发展，相继开设了音乐舞蹈、美术书法、电脑、体育健身等多种专业培训班，有些专业甚至还办出了特色，在一定程度上规范和带动了学生校外培训市场的良性发展，取得了较好的社会效益。</t>
  </si>
  <si>
    <t>修缮面积</t>
  </si>
  <si>
    <t>320</t>
  </si>
  <si>
    <t>修缮改造情况</t>
  </si>
  <si>
    <t>验收情况</t>
  </si>
  <si>
    <t>按时施工率</t>
  </si>
  <si>
    <t>施工进度</t>
  </si>
  <si>
    <t>偿还修缮改造欠款</t>
  </si>
  <si>
    <t>55000</t>
  </si>
  <si>
    <t>偿还欠款情况</t>
  </si>
  <si>
    <t>受益对象的满意程度。</t>
  </si>
  <si>
    <t xml:space="preserve">    玉溪市江川区第一幼儿园</t>
  </si>
  <si>
    <t xml:space="preserve">      江川区第一幼儿园运转类专项资金</t>
  </si>
  <si>
    <t>根据项目实施方案和相关文件的规定和要求组织实施。2022年非税收入资金幼儿园保育教育费3146400元。资金安排计划用于办公费500000元，印刷费100000元，邮电费10000元，差旅费27200元，维修费1000000元，会议费20000元，劳务费1184200元，公务接待费5000元，办公设备购置费300000元，共3146400元。。足额及时组织实施，按时结算。该项目的实施将为江川区第一幼儿园的发展提供强有力的保障，为全区幼儿园发展提供示范性作用。</t>
  </si>
  <si>
    <t>空资金用于学校学生，保障学校正常运转</t>
  </si>
  <si>
    <t>部门（单位）组织开展各类项目的个数。</t>
  </si>
  <si>
    <t>项目组织实施合格率</t>
  </si>
  <si>
    <t>"反映预算部门（单位）组织开展各类项目的质量。
项目实施合格率=（合格的数量/项目实施的数量）*100%。"</t>
  </si>
  <si>
    <t>项目完成时间</t>
  </si>
  <si>
    <t>"反映项目完成情况。
项目完成及时率=（及时完成项目个数/实施项目总数）*100%。"</t>
  </si>
  <si>
    <t>空视频、电话会议占比</t>
  </si>
  <si>
    <t>空改善办学条件</t>
  </si>
  <si>
    <t>空显著提高</t>
  </si>
  <si>
    <t>项（个）</t>
  </si>
  <si>
    <t>反映组织实施项目改善办学条件得情况和效果。</t>
  </si>
  <si>
    <t>参训师生满意度</t>
  </si>
  <si>
    <t>"反映参训人员对培训内容、讲师授课、课程设置和培训效果等的满意度。
参训人员满意度=（对培训整体满意的参训人数/参训总人数）*100%"</t>
  </si>
  <si>
    <t>空受益学生、家长满意度</t>
  </si>
  <si>
    <t>反映学生和家长对组织实施项目效果的满意度。</t>
  </si>
  <si>
    <t xml:space="preserve">    玉溪市江川区第一中学</t>
  </si>
  <si>
    <t xml:space="preserve">      江川区第一中学设备类购置专项资金</t>
  </si>
  <si>
    <t>投资目标：2022年非税收入资金包含165150.00元和承包款165150.00元，用于专用设备购置费165150.00元。
效益目标：1、保证学校正常运转的办公及校舍、设备维护需要；2、进一步改善学校办学条件，促进学校教育教学质量的持续提升；3、提高全校教工工作积极性，全身心投入教育教学。</t>
  </si>
  <si>
    <t>台（套）</t>
  </si>
  <si>
    <t>实施方案、采购合同</t>
  </si>
  <si>
    <t>设备验收书</t>
  </si>
  <si>
    <t>设备使用登记表</t>
  </si>
  <si>
    <t>165150</t>
  </si>
  <si>
    <t>支付凭证及采购合同</t>
  </si>
  <si>
    <t>问卷调查</t>
  </si>
  <si>
    <t xml:space="preserve">    玉溪市江川区第二中学</t>
  </si>
  <si>
    <t xml:space="preserve">      玉溪市江川区第二中学非税收入安排运转类专项资金</t>
  </si>
  <si>
    <t>在党的教育方针的指引下，江川二中一直重视对学生进行劳动观念、劳动技能的教育和培养，我们以马列主义、毛泽东思想、邓小平理论、科学发展观、习近平新时代社会主义思想为指导;以树立坚定的政治方向为宗旨;以培养严格的组织纪律性，继承和发扬中华民族的传统美德为目标。以多层次、多渠道和多种形式在学生中开展劳动教育活动，激发学生的劳动热情，增强学生的劳动光荣的观念，提高学生的劳动技能。同时使学生的思想作风、意志品质、组织纪律、行为习惯都有了很大改观，为社会输送了大量品学兼优、身体强壮的合格人才。主要用于勤工俭学基地的建设及维护、土地的租费、维护人员的劳务支出。</t>
  </si>
  <si>
    <t>参加基地劳动教育人数</t>
  </si>
  <si>
    <t>1850</t>
  </si>
  <si>
    <t>学校师生员工人数</t>
  </si>
  <si>
    <t>参加人数合格率</t>
  </si>
  <si>
    <t>参加劳动人数考核表</t>
  </si>
  <si>
    <t>参加劳动实践出勤率</t>
  </si>
  <si>
    <t>参加劳动人数考勤表</t>
  </si>
  <si>
    <t>完成劳动实践课时数</t>
  </si>
  <si>
    <t>劳动实践课时安排表</t>
  </si>
  <si>
    <t>为学生的全面发展提供保障</t>
  </si>
  <si>
    <t>优</t>
  </si>
  <si>
    <t>学生成长评定指标</t>
  </si>
  <si>
    <t>对参加人员的问卷调查</t>
  </si>
  <si>
    <t xml:space="preserve">    玉溪市江川区职业中学</t>
  </si>
  <si>
    <t xml:space="preserve">      江川区职业中学运转类专项资金</t>
  </si>
  <si>
    <t>玉溪市江川区职业中学坐落于风光秀美的星云湖畔，校园内古树参天、螺峰毓秀、环境优美，通过三年的建设把学校建设成为环境优美、具有学校特色校园文化、技能突出的实用型中职学校。三年后，学校环境绿化工作取得进一步提升，技能培养、技能展示，在校园随处可见。1、校园绿化养护包括：校园范围内枯枝清理、修剪树枝、粉刷石硫合剂，人工、吊车租用费1万元，石硫合剂涂刷1万元；喷洒低毒无公害的生物农药：农药0.8万元，人工0.6万元，吊车0.5万元；补种死亡树种：通过移栽、补种等方式保证校园树种、绿化植被覆盖，预算需要1.1万元，合计所需费用为5.00万元。
2、校园文化建设包括：教学楼各班级文化建设、走道、楼梯文化建5万元；科技楼实训室文化建设3.4万元；文体技能节文化建设2万元；台山顶、图书馆、团委、学生会等读书文化建设5万元。</t>
  </si>
  <si>
    <t>枯枝清理、修剪树枝次数</t>
  </si>
  <si>
    <t>每学期至少清理一次</t>
  </si>
  <si>
    <t>文化建设点位数量</t>
  </si>
  <si>
    <t>点</t>
  </si>
  <si>
    <t>班级、实训室、台山顶文化建设</t>
  </si>
  <si>
    <t>生态效益影响年份</t>
  </si>
  <si>
    <t>养护效果至少1年以上</t>
  </si>
  <si>
    <t>校园文化建设影响年限</t>
  </si>
  <si>
    <t>文化建设至少影响3年以上</t>
  </si>
  <si>
    <t>师生满意度调查</t>
  </si>
  <si>
    <t>校园文化建设、绿化养护工作满意度大于等于90%</t>
  </si>
  <si>
    <t xml:space="preserve">    玉溪市江川区少年儿童业余体育运动学校</t>
  </si>
  <si>
    <t xml:space="preserve">      体育馆场地运转类专项经费</t>
  </si>
  <si>
    <t>（一）贯彻执行党和国家教育体育方针政策、法律法规；
（二）管理群众体育、体育竞赛、竞技运动项目，组织参加运动会及单项比赛活动，贯彻实施《全民健身条例》。会同有关部门管理、指导、协调各乡镇、大街街道教育体育工作。
（三）负责体育场馆财产及经费的管理和监督工作；会同有关部门检查、指导各乡镇、大街街道及各学校教育、体育事业经费的安排和使用情况。
（四）统筹管理和指导学校体育教育。指导全区青少年科技活动和校外体育工作。</t>
  </si>
  <si>
    <t>日均开放时长</t>
  </si>
  <si>
    <t>反映大型场馆日均开放的时长情况。</t>
  </si>
  <si>
    <t>全年开放天数</t>
  </si>
  <si>
    <t>360</t>
  </si>
  <si>
    <t>反映大型场馆全年开放的天数情况。</t>
  </si>
  <si>
    <t>维护覆盖率</t>
  </si>
  <si>
    <t>反映在计划范围内大型场馆展（藏）品、场馆（设施、设备）维护的覆盖情况。维护覆盖率=实际维护数/应维护数*100%</t>
  </si>
  <si>
    <t>满足群众健身需求</t>
  </si>
  <si>
    <t>反映大型场馆接待的人数情况。</t>
  </si>
  <si>
    <t>接待对象的满意度</t>
  </si>
  <si>
    <t>反映场馆接待对象的满意程度。</t>
  </si>
  <si>
    <t xml:space="preserve">      体育馆安保运行经费</t>
  </si>
  <si>
    <t>保证场馆水电畅通、安保正常</t>
  </si>
  <si>
    <t>经费补助有助于体育馆正常运转</t>
  </si>
  <si>
    <t>安全保障360天</t>
  </si>
  <si>
    <t>反映大型场馆场所（设施、设备）开放时间及安全保障工作</t>
  </si>
  <si>
    <t>场馆正常运转开放增加非税收入</t>
  </si>
  <si>
    <t>反映到馆健身人员满意度</t>
  </si>
  <si>
    <t xml:space="preserve">    玉溪市江川区大街街道伏家营中心小学</t>
  </si>
  <si>
    <t xml:space="preserve">      伏家营中心小学运转类专项经费</t>
  </si>
  <si>
    <t>非税收入包含幼儿园保育费1300000元，计划用于维修（护）费20000元，培训费5000元，劳务费1200000元，专用设备购置65000元，办公费10000元
2022年度目标：一、足额及时组织实施，按时结算。保证我片区内幼儿园各岗位工作的正常开展，办园水平不断提高，保教质量更加出色，得到社会高度好评，发挥一级三等、二级一等示范幼儿园的辐射作用；
                         二、加快义务教育、学前教育发展，改善教育办学条件，提高办学质量；
                         三、改善办园条件，为幼儿德、智、体、美全面发展提供有力保障，发挥省一级示范幼儿园的辐射作用。</t>
  </si>
  <si>
    <t>反映预算部门（单位）组织开展各类项目的质量。
项目实施合格率=（合格的数量/项目实施的数量）*100%。</t>
  </si>
  <si>
    <t>反映项目完成情况。
项目完成及时率=（及时完成项目个数/实施项目总数）*100%。</t>
  </si>
  <si>
    <t>改善办学条件</t>
  </si>
  <si>
    <t>个（项）</t>
  </si>
  <si>
    <t>受益学生、家长满意度</t>
  </si>
  <si>
    <t xml:space="preserve">    玉溪市江川区大街街道三街中心小学</t>
  </si>
  <si>
    <t xml:space="preserve">      江川区大街街道三街中心小学运转类专项经费</t>
  </si>
  <si>
    <t>2022年非税收入资金包含幼儿园保育费1117000元。资金安排计划用于劳务费720240元，维修（护）费40000元，培训费20000元，设备购置100000元，水电费35000元，印刷费10000元，共1117000元。
2022年度目标：一、足额及时组织实施，按时结算。保证我片区内幼儿园各岗位工作的正常开展，办园水平不断提高，保教质量更加出色，得到社会高度好评，发挥一级三等示范幼儿园的辐射作用。
                        二、加快义务教育、学前教育发展，改善教育办学条件，提高办学质量。
                        三、改善办园条件，为幼儿德、智、体、美全面发展提供有力保障，发挥省一级示范幼儿园的辐射作用。</t>
  </si>
  <si>
    <t>反映通过视频、电话等现代信息技术手段，组织开展会议的次数。预算年度计划采用视频、电话方式召开会议的次数</t>
  </si>
  <si>
    <t xml:space="preserve">    玉溪市江川区大街街道大街中学</t>
  </si>
  <si>
    <t xml:space="preserve">      江川区大街街道大街中学运转类专项经费</t>
  </si>
  <si>
    <t>根据项目实施方案和相关文件的规定和要求组织实施。2022年非税收入承包款6900元用于临时工绩效考核6900元实施，按半年结算，
2022年完成目标：一、足额及时组织实施，按时结算。保证我校区各岗位工作的正常开展，办校水平不断提高；
                            二、改善校区条件，为学生德、智、体、美全面发展提供有力保障 ；
                            三、改善教育办学条件，提高办学质量。</t>
  </si>
  <si>
    <t>资金用于学校学生，保障学校正常运转</t>
  </si>
  <si>
    <t>反映保障学校正常运转情况</t>
  </si>
  <si>
    <t>学期结束后一周内</t>
  </si>
  <si>
    <t>反映家长对改善办学条件效果等的满意度</t>
  </si>
  <si>
    <t>师生满意度</t>
  </si>
  <si>
    <t>反映师生对改善办学条件效果等的满意度。</t>
  </si>
  <si>
    <t xml:space="preserve">    玉溪市江川区大街街道伏家营中学</t>
  </si>
  <si>
    <t xml:space="preserve">      江川区伏家营中学运转类专项经费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</si>
  <si>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计划2022年支出食堂临时工绩效工资4.848万元（两学年），学校零星修缮工程款及学生桌椅板凳更换支出4万元（两学年），学校日常办公、水电费等日常支出4万元（两学年），清还旧账2万元、教师培训费用4万元（两学年）。</t>
  </si>
  <si>
    <t>组织教师培训及学生讲座</t>
  </si>
  <si>
    <t>组织教师培训学习和组织学生聆听知识性、心理辅导讲座。</t>
  </si>
  <si>
    <t>部门（单位）组织开展各类项目的个数</t>
  </si>
  <si>
    <t>项目组织实施合格率空</t>
  </si>
  <si>
    <t>项目完成时间空</t>
  </si>
  <si>
    <t>'2022年12月31日</t>
  </si>
  <si>
    <t>学校办学条件改善情况（修缮情况）</t>
  </si>
  <si>
    <t>学校校舍公共设施修缮情况</t>
  </si>
  <si>
    <t>维持学校后勤、学校日常办公正常运转</t>
  </si>
  <si>
    <t>改善办学条件，办学条件提高程度</t>
  </si>
  <si>
    <t>改善办学条件，办学条件提高</t>
  </si>
  <si>
    <t>全体教职工及学生满意度</t>
  </si>
  <si>
    <t>学校全体教职工及学生对此次项目实施的满意度</t>
  </si>
  <si>
    <t xml:space="preserve">    玉溪市江川区江城镇江城中心小学</t>
  </si>
  <si>
    <t xml:space="preserve">      江城小学运转类专项经费</t>
  </si>
  <si>
    <t>1.经济效果：根据项目实施方案和相关文件的规定和要求组织实施。足额及时组织实施，按时结算。保证我校食堂岗位工作的正常开展，办学水平不断提高，保教质量更加出色，得到社会高度好评。
2.社会效果：加快义务教育、改善教育办学条件，提高办学质量。
3.可持续影响的效果：改善办学条件，为学生德、智、体、美全面发展提供有力保障。2022年非税收入预算包含幼儿园保育费319000元和承包款9600元，共328600元。其中计划用于办公费40000元，印刷费10000元，水费12000元，电费12000元，培训费30000元，劳务费220000元，助学金4600元，共328600元。足额及时组织实施，按时结算。</t>
  </si>
  <si>
    <t xml:space="preserve">    玉溪市江川区江城镇翠峰中心小学</t>
  </si>
  <si>
    <t xml:space="preserve">      翠峰小学运转类专项经费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</si>
  <si>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根据项目实施方案和相关文件的规定和要求组织实施。2022年非税收入包含幼儿园保育费293300元和承包款23160元，共3164600元。其中计划用于办公费61140元，电费20000元，培训费15000元，劳务费220320元，共3164600元。</t>
  </si>
  <si>
    <t xml:space="preserve">    玉溪市江川区江城镇龙街中心小学</t>
  </si>
  <si>
    <t xml:space="preserve">      龙街小学运转类专项经费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</si>
  <si>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预算包含幼儿园保育费319000元和承包款9600元，共328600元。其中计划用于办公费40000元，印刷费10000元，培训费3000元，劳务费312000元，助学金3802.57元，共368802.57元。</t>
  </si>
  <si>
    <t xml:space="preserve">    玉溪市江川区江城镇江城中学</t>
  </si>
  <si>
    <t xml:space="preserve">      江城中学运转类专项经费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</si>
  <si>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根据项目实施方案和相关文件的规定和要求组织实施。2022年非税收入预算包含小卖部承包款61,857.66元，计划用于江城中学食堂后勤的绩效考核支出61857.66元。</t>
  </si>
  <si>
    <t>组织绩效考核期数</t>
  </si>
  <si>
    <t>反映预算部门（单位）组织开展绩效考核的次数。</t>
  </si>
  <si>
    <t>资金用于学校食堂的绩效考核，保障学校正常运转</t>
  </si>
  <si>
    <t>反映预算部门（单位）组织开展各类项目的质量。90%得1分，80%得0.8，分，70%得0.6分，60%得0.5分.</t>
  </si>
  <si>
    <t>反映项目完成情况。
项目完成及时率=（及时完成项目个数/实施项目总数）*100%。及时率90%评满分1分，80%为0.8分，60%为0.6分。</t>
  </si>
  <si>
    <t>绩效考核实施以及会议占比</t>
  </si>
  <si>
    <t>反映通过组织开展绩效考核，组织开展会议的次数。预算年度计划采用视频、实际考核的次数。3次满分1分，2次0.8分，1次0.6分。</t>
  </si>
  <si>
    <t>反映组织实施项目改善办学条件得情况和效果。改善4项为满分2分，2项为1.8，1项为1.5分，</t>
  </si>
  <si>
    <t>反映江城中学师生的满意度。满分1分，80%为0.8分，60%为0.6分。</t>
  </si>
  <si>
    <t xml:space="preserve">    玉溪市江川区江城镇翠峰中学</t>
  </si>
  <si>
    <t xml:space="preserve">      翠峰中学运转类专项经费</t>
  </si>
  <si>
    <t>1.经济效果：根据项目实施方案和相关文件的规定和要求组织实施。足额及时组织实施，按时结算。保证我校食堂岗位工作的正常开展，办学水平不断提高，保教质量更加出色，得到社会高度好评。
2.社会效果：加快义务教育、改善教育办学条件，提高办学质量。
3.可持续影响的效果：改善办学条件，为幼儿德、智、体、美全面发展提供有力保障。</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</si>
  <si>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</si>
  <si>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</si>
  <si>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</si>
  <si>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</si>
  <si>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</si>
  <si>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</si>
  <si>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带动人均增收</t>
  </si>
  <si>
    <t>反映补助带动人均增收的情况。</t>
  </si>
  <si>
    <t xml:space="preserve">    玉溪市江川区江城镇龙街中学</t>
  </si>
  <si>
    <t xml:space="preserve">      龙街中学运转类专项经费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</si>
  <si>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预算主要用于食堂临时工人的绩效工资的发放，2、每月支出如下：厨师月工资：1月（3355元-1380元）×2人=3950元；2月-12月：厨师月工资：（3500元-1380元）×2人=4240元；其他工人副厨师月工资：（1900元-1380元）×2人=1040元普通工人月工资：（1600元-1380元）×10（人）=2200元，足额及时组织实施发放，按时结算。改善办学条件，为学生德、智、体、美全面发展提供有力保障。</t>
  </si>
  <si>
    <t xml:space="preserve">    玉溪市江川区前卫镇前卫中心小学</t>
  </si>
  <si>
    <t xml:space="preserve">      前卫小学运转类专项经费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</si>
  <si>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为幼儿园保育费1059800元。资金安排计划用于办公费51800元，印刷费20000元，水费24000元，电费24000元，培训费40000元，劳务费900000元。足额及时组织实施，按时结算。</t>
  </si>
  <si>
    <t>资金用于学校学生1110人，保障学校正常运转</t>
  </si>
  <si>
    <t>用于1110人</t>
  </si>
  <si>
    <t>此项目实施方案和相关文件的规定和要求。</t>
  </si>
  <si>
    <t xml:space="preserve">    玉溪市江川区前卫镇后卫中心小学</t>
  </si>
  <si>
    <t xml:space="preserve">      后卫小学运转类专项经费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</si>
  <si>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资金包含幼儿园保育费886900元。资金安排计划用于办公费7580元，印刷费13000元，水费6000元，电费5000元，邮电费900元，维修（护）费58420元，培训费9000元，劳务费775000元，办公设备购置费12000元，共886900元。足额及时组织实施，按时结算。</t>
  </si>
  <si>
    <t>反映预算部门（单位）组织开展各类项目的质量。
项目实施合格率=（合格的数量/项目实施的数量）*100%。
获补对象准确率=抽检符合标准的补助对象数/抽检实际补助对象数*100%</t>
  </si>
  <si>
    <t xml:space="preserve">    玉溪市江川区前卫镇前卫中学</t>
  </si>
  <si>
    <t xml:space="preserve">      前卫中学运转类专项经费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</si>
  <si>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为了服务好师生，顺利开展工作，提高后勤工作人员的工作热情，并针对临时人员工资低难于聘请到工作人员的情况，杜绝违规违纪现象的发生</t>
  </si>
  <si>
    <t>组织考评次数</t>
  </si>
  <si>
    <t>依据《玉溪市江川区前卫镇前卫中学临时人员绩效考核方案》。</t>
  </si>
  <si>
    <t>考评人数</t>
  </si>
  <si>
    <t>玉溪市江川区前卫镇前卫中学临时人员</t>
  </si>
  <si>
    <t>后勤人员考勤合格率</t>
  </si>
  <si>
    <t>依据《玉溪市江川区前卫镇前卫中学临时人员绩效考核方案》，严格进行细化考核，由值班人员对对临时人员进行考勤</t>
  </si>
  <si>
    <t>临时人员完成工作情况</t>
  </si>
  <si>
    <t>临时人员满意度</t>
  </si>
  <si>
    <t xml:space="preserve">    玉溪市江川区前卫镇后卫中学</t>
  </si>
  <si>
    <t xml:space="preserve">      后卫中学运转类专项经费</t>
  </si>
  <si>
    <t>（一）贯彻执行党和国家教育体育方针政策、法律法规；
（二）管理和指导普通高中教育；
（三）负责学校的思想政治工作、德育工作、精神文明建设工作。统筹管理和指导体育、卫生健康、艺术、民族、法治、国防教育和禁毒防艾教育；
（四）负责学校人才队伍建设工作；
（五）配合全区教育体育系统的科研、科普工作；配合教研机构和学校开展教育教学研究；
（六）为了服务好师生，顺利开展工作，提高后勤工作人员的工作热情，并针对临时人员工资低难于聘请到工作人员的情况，杜绝违规违纪现象的发生
为了服务好师生，顺利开展工作，提高后勤工作人员的工作热情，并针对临时人员工资低难于聘请到工作人员的情况，杜绝违规违纪现象的发生</t>
  </si>
  <si>
    <t>依据《玉溪市江川区后卫中学临时人员绩效考核方案》。</t>
  </si>
  <si>
    <t>玉溪市江川区后卫中学临时人员</t>
  </si>
  <si>
    <t>依据《玉溪市江川区九溪镇中学临时人员绩效考核方案》，严格进行细化考核，由值班人员对对临时人员进行考勤</t>
  </si>
  <si>
    <t>学校后勤工作改善</t>
  </si>
  <si>
    <t>依据《玉溪市江川区九溪镇中学临时人员绩效考核方案》，严格进行细化考核，由值班人员对对临时人员进行考勤。</t>
  </si>
  <si>
    <t>参训人员满意度=（对培训整体满意的参训人数/参训总人数）*100%</t>
  </si>
  <si>
    <t xml:space="preserve">    玉溪市江川区九溪镇中心小学</t>
  </si>
  <si>
    <t xml:space="preserve">      九溪小学运转类专项经费</t>
  </si>
  <si>
    <t>（一）贯彻执行党和国家教育体育方针政策、法律法规；
（二）管理和指导普通小学教育；
（三）负责学校的思想政治工作、德育工作、精神文明建设工作。统筹管理和指导体育、卫生健康、艺术、民族、法治、国防教育和禁毒防艾教育；
（四）负责学校人才队伍建设工作；
（五）配合全区教育体育系统的科研、科普工作；配合教研机构和学校开展教育教学研究；
（六）为了服务好师生，顺利开展工作，提高后勤工作人员的工作热情，并针对临时人员工资低难于聘请到工作人员的情况，杜绝违规违纪现象的发生根据项目实际对项目的相关经济、社会、生态、可持续效益进行预测和分析。1.经济效果：根据项目实施方案和相关文件的规定和要求组织实施。足额及时组织实施，按时结算。保证我片区内幼儿园各岗位工作的正常开展，办园水平不断提高，保教质量更加出色.
2.社会效果：加快义务教育、学前教育发展，改善教育办学条件，提高办学质量。
3.可持续影响的效果：改善办园条件，为幼儿德、智、体、美全面发展提供有力保障.</t>
  </si>
  <si>
    <t>生产生活能力提高</t>
  </si>
  <si>
    <t xml:space="preserve">    玉溪市江川区九溪镇中学</t>
  </si>
  <si>
    <t xml:space="preserve">      九溪中学运转类专项经费</t>
  </si>
  <si>
    <t>（一）贯彻执行党和国家教育体育方针政策、法律法规；
（二）管理和指导普通高中教育；
（三）负责学校的思想政治工作、德育工作、精神文明建设工作。统筹管理和指导体育、卫生健康、艺术、民族、法治、国防教育和禁毒防艾教育；
（四）负责学校人才队伍建设工作；
（五）配合全区教育体育系统的科研、科普工作；配合教研机构和学校开展教育教学研究；
（六）为了服务好师生，顺利开展工作，提高后勤工作人员的工作热情，并针对临时人员工资低难于聘请到工作人员的情况，杜绝违规违纪现象的发生</t>
  </si>
  <si>
    <t>依据《玉溪市江川区九溪镇中学临时人员绩效考核方案》。</t>
  </si>
  <si>
    <t>玉溪市江川区九溪镇中学临时人员</t>
  </si>
  <si>
    <t>临时人员支出成本</t>
  </si>
  <si>
    <t>7.24</t>
  </si>
  <si>
    <t>人员完成工作情况</t>
  </si>
  <si>
    <t>空依据《玉溪市江川区九溪镇中学临时人员绩效考核方案》，严格进行细化考核，由值班人员对对临时人员进行考勤。</t>
  </si>
  <si>
    <t xml:space="preserve">    玉溪市江川区安化彝族乡中心小学</t>
  </si>
  <si>
    <t xml:space="preserve">      安化小学运转类专项经费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</si>
  <si>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 2022年非税收入资金包含幼儿园保育费532500元。资金安排计划用于办公费20000元，印刷费15000元，水费6000元，电费8000元，邮电费1500元，维修维护费50000元，培训费6000元，劳务费416000元，其他商品和服务支出10000元，共532500元。足额及时组织实施，按时结算。</t>
  </si>
  <si>
    <t xml:space="preserve">    玉溪市江川区雄关乡中心小学</t>
  </si>
  <si>
    <t xml:space="preserve">      雄关小学运转类专项经费</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</si>
  <si>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非税收入为幼儿园保育费866800元，其中计划用于办公费57000元，印刷费1580元，水费20000元，电费10500元，邮电费20000元，维修（护）费52000元，培训费22000元，劳务费554820元，其他商品和服务支出128900元，共866800元。</t>
  </si>
  <si>
    <t>空反映通过视频、电话等现代信息技术手段，组织开展会议的次数。预算年度计划采用视频、电话方式召开会议的次数。3次满分1分，2次0.8分，1次0.6分</t>
  </si>
  <si>
    <t>反映参训人员对培训内容、讲师授课、课程设置</t>
  </si>
  <si>
    <t xml:space="preserve">    玉溪市江川区雄关乡中学</t>
  </si>
  <si>
    <t xml:space="preserve">      雄关中学运转类专项经费</t>
  </si>
  <si>
    <t>1.经济效果：根据项目实施方案和相关文件的规定和要求组织实施。足额及时组织实施，按时结算。保证我校食堂岗位工作的正常开展，办学水平不断提高，保教质量更加出色，得到社会高度好评。
2.社会效果：加快义务教育、改善教育办学条件，提高办学质量。
3.可持续影响的效果：改善办学条件，为学生德、智、体、美全面发展提供有力保障。</t>
  </si>
  <si>
    <t>395</t>
  </si>
  <si>
    <t xml:space="preserve">    玉溪市江川区第二幼儿园</t>
  </si>
  <si>
    <t xml:space="preserve">      江川区第二幼儿园运转类专项经费</t>
  </si>
  <si>
    <t>根据项目实施方案和相关文件的规定和要求组织实施。包含幼儿园保育费2111200元，计划用于办公费761200元，印刷费40000元，维修（护）费300000元，培训费20000元，劳务费990000元。
2022年目标：一、：根据项目实施方案和相关文件的规定和要求组织实施。足额及时组织实施，按时结算。保证我片区内幼儿园各岗位工作的正常开展，办园水平不断提高，保教质量更加出色，得到社会高度好评，发挥一级三等、二级一等示范幼儿园的辐射作用。
                     二、加快义务教育、学前教育发展，改善教育办学条件，提高办学质量。
                    三、改善办园条件，为幼儿德、智、体、美全面发展提供有力保障，发挥省一级示范幼儿园的辐射作用。</t>
  </si>
  <si>
    <t>空组织培训期数</t>
  </si>
  <si>
    <t>空反映预算部门（单位）组织开展各类培训的期数。</t>
  </si>
  <si>
    <t>资金用于幼儿，保障幼儿园正常运转</t>
  </si>
  <si>
    <t xml:space="preserve">  玉溪市江川区科学技术局</t>
  </si>
  <si>
    <t xml:space="preserve">    玉溪市江川区科学技术局</t>
  </si>
  <si>
    <t xml:space="preserve">      2022年科技活动周专项资金</t>
  </si>
  <si>
    <t>1.建设科技创新创业服务平台，新增认定高新技术企业1家； 
2.支持全区重点研发、科技入滇落地、科技成果转化、区域创新体系建设、省重点实验室、科技普及等项目，实现获专利授权3 项，解决关键核心技术 1项，带动新增销售收入 1500 万元等，举办科普活动 1场次；
3.支持乡村振兴，选派科技特派员3 人。
4.培养高层次人才数量143人。</t>
  </si>
  <si>
    <t>开展科普活动数</t>
  </si>
  <si>
    <t>反映开展科普活动情况</t>
  </si>
  <si>
    <t>选派科技特派团（员）数量</t>
  </si>
  <si>
    <t>解决关键核心技术数量</t>
  </si>
  <si>
    <t>获专利授权数</t>
  </si>
  <si>
    <t>全社会研发投入</t>
  </si>
  <si>
    <t>15000</t>
  </si>
  <si>
    <t>参与活动群众满意度</t>
  </si>
  <si>
    <t xml:space="preserve">  玉溪市江川区文化和旅游局</t>
  </si>
  <si>
    <t xml:space="preserve">    玉溪市江川区文物管理所</t>
  </si>
  <si>
    <t xml:space="preserve">      李家山古墓群、鲁子材墓地安保运行经费</t>
  </si>
  <si>
    <t>维持李家山古墓群、鲁子材墓地基本安保功能正常运转，确保无文物盗窃活动、火灾等发生；切实维护好看守人员合法权益，提高他们工作的积极性；确保文保单位保护水平得到质的提高，提高人民群众对文物保护的满意度、提升全国文物保护水平与全民文物保护意识</t>
  </si>
  <si>
    <t>全国重点文物保护单位1个</t>
  </si>
  <si>
    <t>市级文物保护单位1个</t>
  </si>
  <si>
    <t>项目按计划完成率</t>
  </si>
  <si>
    <t>项目按计划完成率=100%</t>
  </si>
  <si>
    <t>0.01%</t>
  </si>
  <si>
    <t>安全事故发生率≦0.01%</t>
  </si>
  <si>
    <t>文物损毁、违规修复发生率</t>
  </si>
  <si>
    <t>文物损毁、违规修复发生率≦0.01%</t>
  </si>
  <si>
    <t>提升全国文物保护水平与全民文物保护意识</t>
  </si>
  <si>
    <t>显著</t>
  </si>
  <si>
    <t>提升全国文物保护水平与全民文物保护意识显著</t>
  </si>
  <si>
    <t>对中华优秀传统文化传承影响</t>
  </si>
  <si>
    <t>对中华优秀传统文化传承影响显著</t>
  </si>
  <si>
    <t>社会公众对重点文物保护满意度</t>
  </si>
  <si>
    <t>社会公众对重点文物保护满意度=100%</t>
  </si>
  <si>
    <t xml:space="preserve">  玉溪市江川区文学艺术界联合会</t>
  </si>
  <si>
    <t xml:space="preserve">    玉溪市江川区文学艺术界联合会</t>
  </si>
  <si>
    <t xml:space="preserve">      《星云》季刊补助经费</t>
  </si>
  <si>
    <t>玉溪市江川区文学艺术界联合会是江川区委领导下的群团组织，是党和政府联系广大文艺界人士的桥梁和纽带。为巩固文艺宣传阵地，彰显核心价值，丰富人民群众文化生活，同时也为广大文艺界人士刊发文艺佳作，展示文艺才华，开展交流学习搭建平台，编印《星云》文艺季刊。《星云》季刊的印刷费和稿费，共计10万元，将在2022年出版4期《星云》，每期印刷1000册并在每季度末前出书，弘扬地方文化，培育文艺新人，激发年轻人热爱文学的热情，壮大文艺队伍。负责文艺“精品”创作；采取多种形式,开展健康向上的文艺活动，广泛开展与外地文艺界的合作、交流、学习活动,不断扩大江川的对外影响。加强与文艺工作者的联系，倾听他们的意见和呼声，及时协调有关部门帮助解决遇到的困难和问题。</t>
  </si>
  <si>
    <t>《星云》季刊2022年4期刊物</t>
  </si>
  <si>
    <t>4000</t>
  </si>
  <si>
    <t>为进一步加强党对文艺工作的领导，规范《星云》文艺季刊编审工作，使编审工作有章可循，提高编办质量，搭建更好的文艺创作平台，充分发挥好文艺阵地作用，服务广大会员、服务人民群众、服务中心工作。特制定《星云》文艺季刊的编审工作意见。</t>
  </si>
  <si>
    <t>及时出书</t>
  </si>
  <si>
    <t>每季度末前</t>
  </si>
  <si>
    <t>及时出书，开展后续相关工作。</t>
  </si>
  <si>
    <t>项目控制数</t>
  </si>
  <si>
    <t>反应《星运》季刊的项目控制数。</t>
  </si>
  <si>
    <t>《星云》季刊</t>
  </si>
  <si>
    <t>培养文艺新人，激发年轻人热爱文学的热情。</t>
  </si>
  <si>
    <t>丰富人民群众精神文化生活</t>
  </si>
  <si>
    <t>坚持以人民为中心的创作导向，繁荣发展社会主义文艺。</t>
  </si>
  <si>
    <t>《星云》季刊满意度</t>
  </si>
  <si>
    <t>真正承担弘扬地方文化，讲好江川故事，打造江川文化品牌。</t>
  </si>
  <si>
    <t xml:space="preserve">      抚仙湖文学创作笔会经费</t>
  </si>
  <si>
    <t>通过专家的培训学习、抛砖引玉，发现更多的创作素材，创作出更多反应五县区文化特色、贴近生活、贴近实际、贴近群众的优秀文学作品。区文联在2022年将在收到笔会召开通知后及时、尽量在当月缴纳会务费，组织相关协会人员参与笔会，并收集所创作文艺作品按时上交。</t>
  </si>
  <si>
    <t>在当年承办县区要求时间内完成投稿</t>
  </si>
  <si>
    <t>反映以便当年承办县区编辑出版笔会专刊而要求的投稿时间。</t>
  </si>
  <si>
    <t>计划完成率=在规定时间内完成投稿。</t>
  </si>
  <si>
    <t>反应本次笔会的预算控制数。</t>
  </si>
  <si>
    <t>笔会专刊</t>
  </si>
  <si>
    <t>反映通过这次笔会出版专刊的效益。</t>
  </si>
  <si>
    <t>反映社会公众对笔会专刊的满意程度。</t>
  </si>
  <si>
    <t xml:space="preserve">      文联第三次代表大会会议活动经费</t>
  </si>
  <si>
    <t>促进各协会团结和谐，昂扬奋进的精神风貌，牢记习近平总书记的嘱托，深刻学习领会习近平总书记讲话内涵，落实到具体创作工作中，“人民是文艺之母”，深入基层、围绕主题、关注“三农”、乡村振兴和城市发展，以人民为中心，用心、用情、用力讲好中国故事、讲好江川故事，以高度的文化自信与文化自觉积极创作出更多反应江川人民和新时代的优秀文艺作品，推进江川文艺事业蓬勃发展，玉溪市江川区文学艺术界联合会第二届委员会将于2022年7月任期届满，根据文联章程，将于2022年7-8月召开玉溪市江川区文学艺术界联合会第三次代表大会。</t>
  </si>
  <si>
    <t>按计划完成各项会议议程</t>
  </si>
  <si>
    <t>反映预算部分（单位）按计划完成各项会议议程的完成率。</t>
  </si>
  <si>
    <t>会议支出</t>
  </si>
  <si>
    <t>78200</t>
  </si>
  <si>
    <t>反映预算部门（单位）的会议总支出。</t>
  </si>
  <si>
    <t>以人民为中心，用心、用情、用力讲好中国故事、讲好江川故事，以高度的文化自信与文化自觉积极创作出更多反应江川人民和新时代的优秀文艺作品</t>
  </si>
  <si>
    <t>反映预算部门（单位）的效益指标完成情况。</t>
  </si>
  <si>
    <t xml:space="preserve">  玉溪市江川区融媒体中心</t>
  </si>
  <si>
    <t xml:space="preserve">    玉溪市江川区融媒体中心</t>
  </si>
  <si>
    <t xml:space="preserve">      新闻直通车项目经费</t>
  </si>
  <si>
    <t>完成支付2022年开办新闻直通车协议10万元，更好的提高我区的新闻传播力，培养更多人才。</t>
  </si>
  <si>
    <t>编辑制作每一期新闻直通车,每年播出节目≥40期</t>
  </si>
  <si>
    <t>每期节目内容符合党的大政方针和区委区政府的发展决策</t>
  </si>
  <si>
    <t>做好记者培训，确保拍摄任务的完成</t>
  </si>
  <si>
    <t>提高我区的新闻传播力、引导力、影响力、公信力</t>
  </si>
  <si>
    <t>制作播出节目得到升级改造，丰富人民群众要求≥90%。</t>
  </si>
  <si>
    <t>服务对象满意度指标群众满意度达到90%。</t>
  </si>
  <si>
    <t xml:space="preserve">      玉溪市江川区融媒体中心建设项目经费</t>
  </si>
  <si>
    <t>融媒体平台建设、制作播出系统高标清升级改造、演播室及指挥中心场地改造。</t>
  </si>
  <si>
    <t>完成融媒体中心高标清改造</t>
  </si>
  <si>
    <t>根据实施方案完成融媒体中心高标清改造</t>
  </si>
  <si>
    <t>完成融媒体中心演播室指挥中心改造</t>
  </si>
  <si>
    <t>根据实施方案完成融媒体中心演播室指挥中心改造</t>
  </si>
  <si>
    <t>完成融媒体中心平台建设</t>
  </si>
  <si>
    <t>根据实施方案完成融媒体中心平台建设</t>
  </si>
  <si>
    <t>提高新闻舆论传播力、引导力、影响力和公信力</t>
  </si>
  <si>
    <t>新闻舆论传播力、引导力、影响力和公信力有所提高</t>
  </si>
  <si>
    <t>制作播出系统高清标清升级改造，丰富人民群众要求</t>
  </si>
  <si>
    <t>反映群众对宣传的满意程度。</t>
  </si>
  <si>
    <t xml:space="preserve">      融媒体中心建设经费非税收入项目经费</t>
  </si>
  <si>
    <t>按中宣部、省委、市委扎实抓好县级融媒体中心建设的决策部署，顺应媒体格局、舆论生态、传播技术的深刻变化，创新县域媒体体制机制，推动县级融媒体中心建设，打造县级融媒体平台，打通基层宣传“最后一公里”，让党和政府的声音传遍千家万户，提高新闻舆论传播力、引导力、影响力和公信力，为基层宣传思想文化工作提供有力保障，更好地引导群众、服务群众。结合玉溪市江川区融媒体中心实际，制定本实施方案。</t>
  </si>
  <si>
    <t>完成融媒体中心建设非税收入支付</t>
  </si>
  <si>
    <t>完成非税收入支付</t>
  </si>
  <si>
    <t>完成融媒体中心建设</t>
  </si>
  <si>
    <t>保障融媒体中心正常运转</t>
  </si>
  <si>
    <t>节能降耗保运行</t>
  </si>
  <si>
    <t>降低能耗，节约成本</t>
  </si>
  <si>
    <t>增加非税创收</t>
  </si>
  <si>
    <t>非税创收有所增加</t>
  </si>
  <si>
    <t>非税收入较上年有所增加</t>
  </si>
  <si>
    <t>丰富人民群众精神文化要求</t>
  </si>
  <si>
    <t>丰富人民群众精神文化要求，为广播电视公共服务体系建设发挥积极作用。</t>
  </si>
  <si>
    <t>服务对象对产品宣传的满意程度，为广播电视公共服务体系建设发挥积极作用。</t>
  </si>
  <si>
    <t xml:space="preserve">      非税收入安排融媒体中心运转经费</t>
  </si>
  <si>
    <t>完成融媒体中心非税收入公用经费支出和外聘人员工资及社会保险支付，保证融媒体中心正常运转。</t>
  </si>
  <si>
    <t>完成融媒体中心建设非税收入支＝100%</t>
  </si>
  <si>
    <t>保障融媒体中心正常运转≥90%</t>
  </si>
  <si>
    <t>节约成本，降低能耗确保融媒体中心工作正常运转≥90%</t>
  </si>
  <si>
    <t>增加非税创收，非税收入较上年有所增加</t>
  </si>
  <si>
    <t>制作播出节目得到升级改造，丰富人民群众要求≥90%</t>
  </si>
  <si>
    <t>服务对象满意度指标群众满意度达到90%</t>
  </si>
  <si>
    <t xml:space="preserve">  玉溪市江川区防震减灾局</t>
  </si>
  <si>
    <t xml:space="preserve">    玉溪市江川区防震减灾局</t>
  </si>
  <si>
    <t xml:space="preserve">      地震监测台站运维经费</t>
  </si>
  <si>
    <t>依法管理和保护全区地震监测设施和地震观测环境，负责全区地震监测台网统一规划和信息系统建设管理。负责全区地震活动与前兆信息资料处理及地震监测质量管理，24小时震情值班，落实宏微观异常。组织开展地震监测预报科学技术研究及成果推广应用。组织开展全区地震灾害御防工作，开展防震减灾法律法规和科普知识宣传教育，防震减灾行业标准的宣传贯彻及推广运用，参与震灾损失调查，配合上级地震部门做好地震应急基础数据库管理等工作。负责全区地震宏观联络网、地震灾情速报网、地震科普宣传网的组织与管理，并开展“三网一员”业务培训。配合应急管理部门做好全区防震减灾系统地震处置、演练、预案修订、应急基础数据库管理、地震灾害损失评估等工作。年内做好多功能会议室及地震监测信息节点100M互联网专线维修维护，实现与省、市业务部门互联互通、召开震情会商会议和防震减灾工作会。确保地震监测信息正常传输的功能确保全区9个地震监测台站（点）、预警终端仪器设备工作正常，产出科学连续观测数据，为地震监测预报科学研究、地震预警、抗震设防要求管理和地震烈度速报提供可靠的技术支撑，筑牢防震减灾工作体系建设根基。</t>
  </si>
  <si>
    <t>召开震情会商会、防震减灾工作会</t>
  </si>
  <si>
    <t>反映召开会议次数。</t>
  </si>
  <si>
    <t>产出观测数据</t>
  </si>
  <si>
    <t>100000</t>
  </si>
  <si>
    <t>条</t>
  </si>
  <si>
    <t>反映产出观测数据条数</t>
  </si>
  <si>
    <t>地震监测信息节点连通率</t>
  </si>
  <si>
    <t>反映地震监测信息节点连通率</t>
  </si>
  <si>
    <t>全年台网数据完整率达</t>
  </si>
  <si>
    <t>反映全年台网数据完整率达</t>
  </si>
  <si>
    <t>运行维护多功能会议室</t>
  </si>
  <si>
    <t>工作日</t>
  </si>
  <si>
    <t>反映运行维护多功能会议室时间</t>
  </si>
  <si>
    <t>地震监测台站运维</t>
  </si>
  <si>
    <t>反映地震监测台站运维时间</t>
  </si>
  <si>
    <t>运行维护多功能会议室成本</t>
  </si>
  <si>
    <t>12000</t>
  </si>
  <si>
    <t>反映运行维护多功能会议室成本</t>
  </si>
  <si>
    <t>地震监测台站运维成本</t>
  </si>
  <si>
    <t>8000</t>
  </si>
  <si>
    <t>反映地震监测台站运维成本</t>
  </si>
  <si>
    <t>发生有感及以上地震，上报震情信息和震情跟踪相关数据</t>
  </si>
  <si>
    <t>反映发生有感及以上地震，按上级要求上报震情信息和震情跟踪相关数据时间</t>
  </si>
  <si>
    <t>反映服务对象满意度</t>
  </si>
  <si>
    <t xml:space="preserve">      群测群防人员培训经费</t>
  </si>
  <si>
    <t>江川区已在全区6个乡镇（街道）设立防震减灾助理员（兼职），66个村社区设立防震减灾联络员。同时在全区规划设置地震宏观观测点24个，聘用地震宏观联络员24名，基本建立了江川区地震群测群防工作组织体系。年内对群测群防人员进行1次集中业务培训，以进一步提高他们以下五个方面的业务能力：（一）是在监视和收集地下水、气体、地声、地光、动（植）物气象气候等地震宏观异常现象，并及时向上级地震部门汇报的震宏观异常测报能力；（二）是提高在震后及时收集灾情，随时向上级政府及地震部门报告方面的地震灾情速报能力；（三）是提高向社会公众宣传防震减灾法律法规、方针政策，普及防震减灾科学知识的防震减灾科普宣传能力；（四）是提高在社区地震应急平时指导社区群众做好地震应急的准备工作，临震、震后组织社区群众开展避震、自救互救和抢险工作的能力；（五）是提高乡（镇）民居抗震设防指导、宣传房屋抗震知识，推广乡（镇）民居抗震设防标准图纸，指导乡（镇）民居抗震设防能力。同时利用集中培训时机安排部署江川区地震群测群防工作，推动全区地震群测群防网络队伍建设和地震群测群防工作，建立健全江川区防震减灾社会动员机制和社区自救互救体系，提高全区防震减灾工作水平。</t>
  </si>
  <si>
    <t>113</t>
  </si>
  <si>
    <t>132.74空</t>
  </si>
  <si>
    <t>开展地震群测群防培训，进一步增强地震群测群防人员防震减灾意识和业务素质</t>
  </si>
  <si>
    <t>正常开展</t>
  </si>
  <si>
    <t>反映培训课产生的社会效益。</t>
  </si>
  <si>
    <t xml:space="preserve">      群测群防人员补助经费</t>
  </si>
  <si>
    <t>发放地震宏观联络补助经费人员数</t>
  </si>
  <si>
    <t>发放地震宏观联络员补助率</t>
  </si>
  <si>
    <t>75</t>
  </si>
  <si>
    <t>反映发放地震宏观联络员补助率</t>
  </si>
  <si>
    <t>地震宏观联络员每月发放补助金额</t>
  </si>
  <si>
    <t>反映地震宏观联络员每月发放补助金额</t>
  </si>
  <si>
    <t>年内2次发放地震宏观联络员补助经费，提高地震宏观联络员的工作热情和积极性</t>
  </si>
  <si>
    <t>反映发放地震宏观联络员补助经费次数</t>
  </si>
  <si>
    <t>地震宏观联络员满意度</t>
  </si>
  <si>
    <t>反映地震宏观联络员满意度</t>
  </si>
  <si>
    <t>社会保障股</t>
  </si>
  <si>
    <t xml:space="preserve">  玉溪市江川区人力资源和社会保障局</t>
  </si>
  <si>
    <t xml:space="preserve">    玉溪市江川区人力资源和社会保障局</t>
  </si>
  <si>
    <t xml:space="preserve">      事业单位工作人员招聘考试成本经费</t>
  </si>
  <si>
    <t>考务费支出是指我省各级人力资源和社会保障部门人事考试机构组织、参与实施各类人事考试相关考务方面的支出。考试考务费优先保障考试安全和组织实施关键环节的费用支出，并在现有标准核定的预算额度内，确保考试工作安全顺利运行。实行“收支两条线”管理，使用管理遵循“分级管理、合法合规、规范使用、专款专用”的原则。</t>
  </si>
  <si>
    <t>完成招考人数</t>
  </si>
  <si>
    <t>完成年初计划事业单位工作人员招考任务</t>
  </si>
  <si>
    <t>高质量选拔人才</t>
  </si>
  <si>
    <t>选拔高质量、高素质工作人员</t>
  </si>
  <si>
    <t>有效控制成本</t>
  </si>
  <si>
    <t>招考工作产生成本费用进行有效控制</t>
  </si>
  <si>
    <t>充分发挥社会效益作用</t>
  </si>
  <si>
    <t>保证招考公开、公正、公平，扩大社会影响力</t>
  </si>
  <si>
    <t>事业单位满意度高</t>
  </si>
  <si>
    <t xml:space="preserve">      人社档案管理系统升级经费</t>
  </si>
  <si>
    <t>档案作为各项工作和人民群众各方面情况的真实记录，是促进各项事业科学发展、维护党和国家及人民群众根本利益的重要依据。把档案工作列入本部门本单位事业发展规划和年度工作计划，对于促进人社部门信息化建设、全区经济社会科学发展、维护社会和谐稳定、保障人民群众合法权益、提高党的执政能力和政府管理水平具有推动作用。同时造就一支政治强、视野宽、业务精、作风硬、纪律严、活力足的高素质档案管理干部队伍。</t>
  </si>
  <si>
    <t>业务单位覆盖率</t>
  </si>
  <si>
    <t>覆盖江川区人社局、江川区社保局、江川区就业人才中心3个单位业务档案盒人事档案</t>
  </si>
  <si>
    <t>信息化建设率</t>
  </si>
  <si>
    <t>根据相关规定，对档案进行收集、整理、保管、提供利用工作，加强档案管理业务建设和信息化建设。</t>
  </si>
  <si>
    <t>完成率</t>
  </si>
  <si>
    <t>按合同约定9月安装软件，配套设施10月购买到位。</t>
  </si>
  <si>
    <t>及时支付率</t>
  </si>
  <si>
    <t>及时支付提供服务对象款项。</t>
  </si>
  <si>
    <t>人民群众查阅便利率</t>
  </si>
  <si>
    <t>改善档案信息查阅场所条件，简化手续，提供免费档案信息查阅利用。</t>
  </si>
  <si>
    <t>服务对象满意度调查</t>
  </si>
  <si>
    <t>可采取电话回访、实地核查、抽查等方式核实档案使用满意度情况。</t>
  </si>
  <si>
    <t xml:space="preserve">      江川区工资福利支付管理信息系统维护经费</t>
  </si>
  <si>
    <t>保障系统正常运行，通过网络管理工资业务，提供数据分析、统计和决策支持，提高工资业务管理效率，实现江川区事业单位工资福利管理全区政策统一，数据集中，精确统计，并与全省统一。</t>
  </si>
  <si>
    <t>确保使用单位服务质量</t>
  </si>
  <si>
    <t>为工资系统使用人提供稳定的系统，办理工资审批业务及其使用其他功能</t>
  </si>
  <si>
    <t>资金支付及时率</t>
  </si>
  <si>
    <t>按时、足额支付资金</t>
  </si>
  <si>
    <t>发挥维持良好的劳资关系经济效益</t>
  </si>
  <si>
    <t>为工资系统使用人提供稳定的系统，办理工资审批业务及其使用其他功能，保障工资正常发放，维护社会稳定和谐，促进经济发展。</t>
  </si>
  <si>
    <t>维护社会稳定和谐社会效益</t>
  </si>
  <si>
    <t>为工资系统使用人提供稳定的系统，办理工资审批业务及其使用其他功能，保障工资正常发放，维护社会稳定和谐。</t>
  </si>
  <si>
    <t>使用单位满意度调查</t>
  </si>
  <si>
    <t xml:space="preserve">    玉溪市江川区社会保险局</t>
  </si>
  <si>
    <t xml:space="preserve">      对清理原机关事业单位基本养老保险个人账户的补助资金</t>
  </si>
  <si>
    <t>继续深化落实党的十八大和十八届三中、四中全会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1）扎牢民生保障网。进一步扩大社会保险覆盖面。（2）落实国家政策，实现养老保险待遇水平稳步提升。（3）机关事业单位养老保险制度改革平稳推进。（4）完成基金清欠的追缴。（5）完善城镇职工基本养老保险和城乡居民基本养老保险制度，健全灵活就业人员社保制度。提高工伤认定工作质量，强化工伤预防和工伤康复工作。（6）进一步提升社保经办服务水平。（7）做好基金风险防控工作。（8）贯彻落实《国务院关于机关事业单位工作人员养老保险制度改革的决定》（国发【2015】2号)和《云南省人民政府关于印发云南省机关事业单位工作人员基本养老保险制度改革实施办法的通知》（云政发【2015】75号)文件精神，解决我市原机关事业单位养老保险历史遗留问题，妥善处理职工个人账户资金，2022年完成未清退职工个人账户资金处理任务，保障职工合法权益。</t>
  </si>
  <si>
    <t>未清退原机关事业单位养老保险参保人员</t>
  </si>
  <si>
    <t>反映未清退原机关事业单位养老保险人员数量情况</t>
  </si>
  <si>
    <t>待遇领取对象准确率</t>
  </si>
  <si>
    <t>反映待遇领取对象认定的准确性情况。
准确率=抽检符合标准的待遇领取对象数/抽检对象数*100%</t>
  </si>
  <si>
    <t>　 5个工作日办结完成</t>
  </si>
  <si>
    <t>反映发放单位及时发放补助资金的情况</t>
  </si>
  <si>
    <t>落实机关事业单位养老保险清退政策知晓率</t>
  </si>
  <si>
    <t>反映清退资金在落实机关事业单位政策中的作用。</t>
  </si>
  <si>
    <t>反映发放对象的满意程度</t>
  </si>
  <si>
    <t xml:space="preserve">  玉溪市江川区民政局</t>
  </si>
  <si>
    <t xml:space="preserve">    玉溪市江川区民政局</t>
  </si>
  <si>
    <t xml:space="preserve">      办公设备购置补助经费</t>
  </si>
  <si>
    <t>计划安排资金1.92万元，主要是购置办公用台式电脑4台，每台单价0.48万元。该项目的实施对我单位的信息化、数据化管理提供了有力保障，改善了工作环境、提高了工作人员的工作积极性、提高了工作效率。为加强电子档案的管理打下坚实的基础。</t>
  </si>
  <si>
    <t>反映购置数量完成情况。</t>
  </si>
  <si>
    <t>反映设备购置的产品质量情况。</t>
  </si>
  <si>
    <t>反映设备利用情况。</t>
  </si>
  <si>
    <t>反映服务对象对购置设备的整体满意情况。</t>
  </si>
  <si>
    <t xml:space="preserve">      行政区划调整、界线联检、地名普查成果转化补助资金</t>
  </si>
  <si>
    <t>1、明星等5个行政村行政区划调整到路居镇后，将名正言顺地实施行政管理，将有利于保护抚仙湖，有利于抚仙湖行政区划整建制调整。2、《江川区行政区划图》、《江川区地名图》、《江川区地名志》、《江川地名故事》等地名成果的出版问世，将填补江川第二次地名普查无成果的空白，将对规划建设美丽新江川具有前瞻性意义，将完成国家、省、市出版地名成果并运用的任务。3、搞好边界联检和“平安边界”建设，将对“平安江川”建设起到积极作用，对边界地区人民生产、生活带来团结局面，进一步使基层干部知晓边界线走向及边界管理的重要性。</t>
  </si>
  <si>
    <t>图录典志出版发行</t>
  </si>
  <si>
    <t>印刷制作《地名志》《地名故事》《行政区划图》《地名图》。</t>
  </si>
  <si>
    <t>为江川“十四五”规划提供行政区划数据</t>
  </si>
  <si>
    <t>反映江川行政区划数据情况。</t>
  </si>
  <si>
    <t>做好撤县设区十年效果评估</t>
  </si>
  <si>
    <t>反映江川撤县设区变化情况。</t>
  </si>
  <si>
    <t>填补江川地名普查成果转化的空白</t>
  </si>
  <si>
    <t>完成地名普查成果转化任务，让省市进行检查验收。</t>
  </si>
  <si>
    <t>抚仙湖沿岸群众满意度，各乡镇单位受益。</t>
  </si>
  <si>
    <t xml:space="preserve">  玉溪市江川区卫生健康局</t>
  </si>
  <si>
    <t xml:space="preserve">    玉溪市江川区卫生健康局</t>
  </si>
  <si>
    <t xml:space="preserve">      2021年度国家卫生运动工作经费</t>
  </si>
  <si>
    <t>开展健康教育宣传，春季环境卫生大整治、进一步加强村庄生活垃圾收集处置，保证村庄垃圾有人清扫、有人收集、有人清运，专人处置。积极落实五小行业卫生规范达标。继续实施和巩固“双创”常态化的网格专项行动和农村人居环境整治的“520”专项整治行动、加大宣传力度。提升江川环境卫生品质，提高江川群众健康素养水平。</t>
  </si>
  <si>
    <t>进家庭宣传人数</t>
  </si>
  <si>
    <t>10万人</t>
  </si>
  <si>
    <t>进家庭宣传人数不少于10万人</t>
  </si>
  <si>
    <t>辖区范围内建成不少于1个国家卫生乡镇</t>
  </si>
  <si>
    <t>1个</t>
  </si>
  <si>
    <t>建成卫生乡镇1个</t>
  </si>
  <si>
    <t>农村环境整治</t>
  </si>
  <si>
    <t>64</t>
  </si>
  <si>
    <t>辖区范围</t>
  </si>
  <si>
    <t>全区居民健康素养水平</t>
  </si>
  <si>
    <t>全区居民健康素养水平率</t>
  </si>
  <si>
    <t>落实五小行业达标</t>
  </si>
  <si>
    <t>开展五小行业达标</t>
  </si>
  <si>
    <t>改善环境卫生，提升城市能力</t>
  </si>
  <si>
    <t>改善环境卫生，提升城市能力，专家组反馈问题整改</t>
  </si>
  <si>
    <t>提升江川环境卫生品质，提高江川群众健康素养水平。</t>
  </si>
  <si>
    <t>稳步提高</t>
  </si>
  <si>
    <t>爱卫7个专项行动组织机构建设持续加强</t>
  </si>
  <si>
    <t>人民群众满意率</t>
  </si>
  <si>
    <t>全区群众满意率达率</t>
  </si>
  <si>
    <t xml:space="preserve">      疫情防控区级财政补助资金</t>
  </si>
  <si>
    <t>根据国务院应对新冠肺炎疫情联防联控机制综合组《关于印发新型冠状病毒肺炎防控方案（第八版）的通知》（联防联控机制综发[2021]51号）的通知，最坚决做好外防输入、内防扩散工作，最严格落实疫情防控措施，最果断处置疫情和舆情，最有效控制传染疾病传播，筑牢基层疫情防控底线，确保辖区人民群众身体健康，确保我区新型冠状病毒防控工作全面落实，确保重大公共卫生得到有效控制。</t>
  </si>
  <si>
    <t>确保资金足额到位</t>
  </si>
  <si>
    <t>资金足额到位</t>
  </si>
  <si>
    <t>完成全区常驻人口中第三剂目标接种人群的接种任务</t>
  </si>
  <si>
    <t>完成第三剂目标人群接种任务</t>
  </si>
  <si>
    <t>根据实际情况建立并投入使用临时接种点</t>
  </si>
  <si>
    <t>建立1个接种点</t>
  </si>
  <si>
    <t>确保我区新冠疫苗接种工作安全有序推进，项目验收合格。</t>
  </si>
  <si>
    <t>项目验收合格</t>
  </si>
  <si>
    <t>确保我区新冠疫苗接种工作安全有序推进，隔离场所合格。</t>
  </si>
  <si>
    <t>隔离场所合格</t>
  </si>
  <si>
    <t>力争在2022年12月底完成目标接种人群的接种工作。</t>
  </si>
  <si>
    <t>12月底</t>
  </si>
  <si>
    <t>完成目标人群接种任务</t>
  </si>
  <si>
    <t>发现高危人员及时有效开展隔离。</t>
  </si>
  <si>
    <t>及时有效</t>
  </si>
  <si>
    <t>有效开展隔离</t>
  </si>
  <si>
    <t>建立全区人民的免疫屏障，通过主动核酸监测及时发现病例，及时隔离高风险人员</t>
  </si>
  <si>
    <t>建立全区人民的免疫保障</t>
  </si>
  <si>
    <t>减少医疗成本的支出及全员核酸检测等成本支出</t>
  </si>
  <si>
    <t>减少支出</t>
  </si>
  <si>
    <t>减少成本支出</t>
  </si>
  <si>
    <t>建立全区人民的免疫屏障，确保常态化疫情防控工作正常开展。</t>
  </si>
  <si>
    <t>100%建立免疫保障</t>
  </si>
  <si>
    <t>确保常态化疫情防控工作正常开展。</t>
  </si>
  <si>
    <t>全区新冠疫苗接种收益人群</t>
  </si>
  <si>
    <t>全区人民满意</t>
  </si>
  <si>
    <t xml:space="preserve">    玉溪市江川区人民医院</t>
  </si>
  <si>
    <t xml:space="preserve">      玉溪市江川区严重精神障碍患者监护人”以奖代补“专项资金</t>
  </si>
  <si>
    <t>1、加强严重精神障碍患者救治救助工作的组织领导，把肇事肇祸精神障碍患者服务管理纳入特殊人群综治网格化服务管理工作范畴，认真组织开展全额排查登记工作，统一进入网格化社会服务管理综合信息系统平台，规范精神障碍患者的服务管理工作，提高科技服务含量，强化工作保障。
2、年底组织对各乡镇（街道）考核，根据考核情况兑现奖补。
3、精神卫生医务人员服务能力提升，辖区内在管严重精神障碍患者得到规范医疗服务，康复和救助服务严重精神障碍患者规范管理率、报告患病率、服药率、专科医生复诊率指标上升，严重精神障碍患者肇事肇祸事件的发生率降低等各项指标体现,全区严重精神障碍管理治疗综合质量得到明显提升。
4、严重精神障碍患者肇事肇祸案件减少，为精神障碍患者提供规范的医疗、社会和谐稳定，群众满意度提升，公众幸福感、安全感有所提升。</t>
  </si>
  <si>
    <t>严重精神障碍患者规范管理率</t>
  </si>
  <si>
    <t>此指标用于反映全市严重精神障碍患者健康管理情况。空</t>
  </si>
  <si>
    <t>居家患者病情稳定率</t>
  </si>
  <si>
    <t>此指标用于反映严重精神患者居家管理病情稳定情况。</t>
  </si>
  <si>
    <t>以奖代补发放人数</t>
  </si>
  <si>
    <t>此指标用于反映全市严重精神障碍患者监护人以奖代补资金兑现情况。</t>
  </si>
  <si>
    <t>保险资金到位率</t>
  </si>
  <si>
    <t>此指标用于反映购买保险资金是否到位。</t>
  </si>
  <si>
    <t>规律服药率</t>
  </si>
  <si>
    <t>此指标用于反映全市在册严重精神障碍患者服药情况。</t>
  </si>
  <si>
    <t>精神卫生综合管理报告患病率</t>
  </si>
  <si>
    <t>‰</t>
  </si>
  <si>
    <t>此指标用于反映全市在册严重精神障碍患者管理情况。</t>
  </si>
  <si>
    <t>精神卫生综合管理水平</t>
  </si>
  <si>
    <t>明显提升</t>
  </si>
  <si>
    <t>此指标用于反映全市在册严重精神障碍患者管理水平明显提升。</t>
  </si>
  <si>
    <t>患者及家属满意度</t>
  </si>
  <si>
    <t>反映社会公众或服务对象对该项目实施的满意程度。</t>
  </si>
  <si>
    <t xml:space="preserve">      玉溪市江川区人民医院停车场安保服务补助资金</t>
  </si>
  <si>
    <t>突发事件应急目标：1、当玉溪市江川区人民医院发生突发事件时,根据时间性质服从院方调动，增加联动力量及时到场参与处置:2、在处置突发事件时以保障医护人员人身安全、保障正常稳定的医疗秩序、确保医院财产安全为目标: 3、建立健全处置各类突发事件应急预案，报医院安全主管领导审核备案，加强培训演习，严格遵照执行。4、突发火灾、电梯等事故时，应迅速组织保安人员进行医护人员、患者的疏散工作，并保护现场、配合救援工作。
消防、监控目标：1、做好日常消防巡查，以有效方式做好消防安全宣传和火灾隐患排查，消除一切火灾隐患:2、建立健全消防检查登记台账，明确消防安全检查责任人，对所有消防设施器材每日进行完好性检查登记，有损坏的及时通知管理人员当日内完成修复更换，确保所有消防设施设备完好、性能高效:3、定期组织消防培训及消防事故疏散、处理演习。4、每月协同玉溪市江川区人民医院安全管理人员做好每月消防安全检查，通过月检切实发现、消除火险隐患。
病人转运目标：1、配合医生及相关工作人员做好病人进行检查和治疗时，在旁给以必要的协助的帮扶:2、每次工作进行记录，方便查询和管理:3、定期配合医院要求组织培训。
停车场收费目标：1、要求出入口24小时值守:2、有效管理门禁出入系统，规范车辆有序出入:3、管控出入口门外门内交通秩序，保障急救通道畅通无阻。</t>
  </si>
  <si>
    <t>保障人数</t>
  </si>
  <si>
    <t>288</t>
  </si>
  <si>
    <t>反映安保服务保障人数</t>
  </si>
  <si>
    <t>保障物业管理面积</t>
  </si>
  <si>
    <t>反映安保服务保障物业管理面积</t>
  </si>
  <si>
    <t>项目资金下达率</t>
  </si>
  <si>
    <t>反映停车场安保服务补助资金下达情况</t>
  </si>
  <si>
    <t>安保服务保障时间</t>
  </si>
  <si>
    <t>365</t>
  </si>
  <si>
    <t>反映安保服务保障时间</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</si>
  <si>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</si>
  <si>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</si>
  <si>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</si>
  <si>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</si>
  <si>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</si>
  <si>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</si>
  <si>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反映社会公众对医院停车场安保服务情况的满意程度。</t>
  </si>
  <si>
    <t>单位人员满意度</t>
  </si>
  <si>
    <t>反映部门（单位）人员对停车场安保服务补助资金保障的满意程度。</t>
  </si>
  <si>
    <t xml:space="preserve">      玉溪市江川区人民医院取消药品加成补助资金</t>
  </si>
  <si>
    <t>1、落实各级政府关于公立医院改革的相关要求，取消药品加成（中药饮片除外），实行药品零差率销售，按国家规定应取消药品加成药品，使用药品以《基本用药目录》为主，优先配备使用国家基本药物。
2、临床药学医疗服务设备购买医用、电脑、扫码枪、处方纸、药品耗材、包药机，满足基本医疗检查需求，提高医疗服务水平。
3、大型义诊、重精、巡回医疗、残疾、健康扶贫、失独家庭、三无人员医疗救助等药品耗损采购，促进居民健康意识的提高和不良生活方式的改变，树立起自我健康管理的理念。
4、医疗服务能力学习培训，切实解决我院诊疗服务需求，提高医疗人员专业素质和诊疗水平，从而提升医院服务质量和水平。
5、开展智慧药房初期建设，为患者提供便利，改善就医环境，并且提升医院药房速度，加强与各临床科室的联动，向智能化方向发展建设。</t>
  </si>
  <si>
    <t>按规定取消药品加成率</t>
  </si>
  <si>
    <t>按规定取消药品加成=实际取消药品加成数量/按国家规定应取消药品加成药品数量</t>
  </si>
  <si>
    <t>医疗设备购置套数</t>
  </si>
  <si>
    <t>反映项目采购完成情况和效率</t>
  </si>
  <si>
    <t>用于反映单位公共卫生服务设备材料验收合格情况。</t>
  </si>
  <si>
    <t>控制药品使用率（药品收入（不含中药饮片）/医疗收入比例）</t>
  </si>
  <si>
    <t>公式：药占比指标=药品收入（不含中药饮片）/医疗收入。医院按医改要求努力降低药品比率。</t>
  </si>
  <si>
    <t>人员培训合格率</t>
  </si>
  <si>
    <t>用于反映人员培训的通过情况、</t>
  </si>
  <si>
    <t>门诊患者满意度</t>
  </si>
  <si>
    <t>用于反映单位公共卫生服务服务对象满意度情况
。</t>
  </si>
  <si>
    <t>住院患者满意度</t>
  </si>
  <si>
    <t xml:space="preserve">      玉溪市江川区人民医院廉租房物业管理补助资金</t>
  </si>
  <si>
    <t>1、保洁内容：服务范围内所有房间室内及公共区域，提供日常和定期的清洁及保洁、医院院内垃圾收运及登记工作。
2、保洁目标：(1)各建筑物内部的公共部分的清洁、保洁、消毒工作，包括:大堂、走廊、楼梯、电梯等地面，门窗、项面、天台、内墙壁、外墙伸手可及部分、公告栏、各类标识物、灯具、栏杆、扶手等表面，建筑物内的摆设物件、家具等。(2)临床科室及非临床科室清洁:各建筑楼宇内部的室内(含室内摆放的物品、家具等)清洁、保洁、消毒工作。(3)各类办公室(行政、职能部门除外)、会议室、 接待室、图书室、仓库等辅助部门(含室内摆放的物品、家具等)清洁、保洁工作。(4)垃圾收集及院内运送:院内公共垃圾及各楼字、科室生活垃圾及医疗垃圾的院内收集、分类、运送、存放、记录工作，垃圾放置地的消毒、灭菌工作。(5)在保洁工作中发现异常情况，及时向院方报告。
3、安保服务目标：(1)负责全院区有效巡逻，保障医疗秩序稳定和谐，对一切可疑事物及不良行为进行跟踪、盘查、制止、复位。重点区域加大巡逻密度与深入强度，严防盗窃、行骗、医闹，滋事及各类不良事物的发生:(2)巡逻注重频率与实效，以专业视角看待一切事物， 做到提前预防，同时根据玉溪市江川区人民医院实际与医院相关管理要求做好医护人员、患者及其家属的提醒，以有效方式宣传防火、防盗、防骗、防安全事故知识:(3)充分利用监控系统优势，加强重点区域监控，对可疑人员、事物及时向巡逻队员发送到场巡视处理指令。</t>
  </si>
  <si>
    <t>保障户数</t>
  </si>
  <si>
    <t>反映公租房保障户数</t>
  </si>
  <si>
    <t>反映保障部门（单位）实际物业管理面积。物业管理的面积数包括工作人员办公室面积、单位负责管理的公共物业面积、电梯及办公设备等。</t>
  </si>
  <si>
    <t>反映廉租房物业管理补助资金下达情况</t>
  </si>
  <si>
    <t>收入金额</t>
  </si>
  <si>
    <t>149800</t>
  </si>
  <si>
    <t>反映公租房非税收入上缴情况</t>
  </si>
  <si>
    <t>保洁保障时间</t>
  </si>
  <si>
    <t>反映保洁保障时间</t>
  </si>
  <si>
    <t>安保保障时间</t>
  </si>
  <si>
    <t>反映安保保障时间</t>
  </si>
  <si>
    <t>反映社会公众对部门（单位）履职情况的满意程度。</t>
  </si>
  <si>
    <t>保障对象满意度</t>
  </si>
  <si>
    <t>反映公租房住户满意度情况</t>
  </si>
  <si>
    <t xml:space="preserve">    玉溪市江川区中医医院</t>
  </si>
  <si>
    <t xml:space="preserve">      公立医院改革基本药物制度补助资金</t>
  </si>
  <si>
    <t>落实各级政府关于公立医院改革相关要求，取消药品加成（中药饮片除外），实行药品零差率销售，按国家规定取消应取消加成药品，使用药品以《基本用药目录》为主，优先配备使用国家基本药物。医院根据资金开支范围在门诊老楼进行电梯安装医院对门诊楼进行修缮改造为患者提供便利，改善就医环境，另外根据医院需求设备购买，满足基本医疗检查需求，提高医疗服务水平。</t>
  </si>
  <si>
    <t>设备采购数量</t>
  </si>
  <si>
    <t>设备采购数量=2台</t>
  </si>
  <si>
    <t>设备验收合格率=100%</t>
  </si>
  <si>
    <t>电梯安装项目返工率</t>
  </si>
  <si>
    <t>电梯安装项目返工率小于1%</t>
  </si>
  <si>
    <t>设备可持续使用年限</t>
  </si>
  <si>
    <t>设备可持续使用年限大于等于两年</t>
  </si>
  <si>
    <t>门诊住院患者满意度</t>
  </si>
  <si>
    <t>门诊住院患者满意度大于等于90%</t>
  </si>
  <si>
    <t>职工满意度大于等于90%</t>
  </si>
  <si>
    <t xml:space="preserve">    玉溪市江川区疾病预防控制中心</t>
  </si>
  <si>
    <t xml:space="preserve">      健康体检、公共卫生检测经费</t>
  </si>
  <si>
    <t>2022年预计完成12000人的健康体检，其中用于购置检测试剂（甲肝、戊肝检测试剂）16.41万元，购置各类检测耗材（防护用品、吸头、棉签、酒精、医废清运费等）8.376万元，健康证工本费2.25万元，设备检定及维护费3万元，经费总预算30.036万元。全区范围内保障我区人民身体健康，增强人民体质，减轻企业负担，促进实体经济发展，全区范围内餐饮、食品、药品、公共服务场所从业人员健康体检率达到100%。根据《食品卫生法》、《公共场所卫生管理条例》等法规，从事食品生产经营，公共场所服务，化妆品、一次性医疗卫生用品等专业生产，有毒、有害、放射性作业，幼托机构保育这五大行业的相关人员必须拥有健康证。对办理健康证从业人员进行常规内外科体格检查；肝功能一项（ALT）；大便培养（痢疾、伤寒杆菌）；胸部透视等项目进行体检，全区范围内保障我区人民身体健康，增强人民体质，减轻企业负担，促进实体经济发展，全区范围内餐饮、食品、药品、公共服务场所从业人员健康体检率达到100%。</t>
  </si>
  <si>
    <t>完成全区从业人员健康体检</t>
  </si>
  <si>
    <t>预计12000人次</t>
  </si>
  <si>
    <t>健康体检人数</t>
  </si>
  <si>
    <t>对办理健康证人员进行体检、发放健康证。</t>
  </si>
  <si>
    <t>发放健康证</t>
  </si>
  <si>
    <t>发放比例</t>
  </si>
  <si>
    <t>项目工期2022年1月1日-12月31日的工作日。</t>
  </si>
  <si>
    <t>项目开展工期</t>
  </si>
  <si>
    <t>办理健康证人员每人预约抽血后5个工作日内领取健康证。</t>
  </si>
  <si>
    <t>办证时间</t>
  </si>
  <si>
    <t>领取日期</t>
  </si>
  <si>
    <t>降低办证成本</t>
  </si>
  <si>
    <t>检测成本降低</t>
  </si>
  <si>
    <t>预计降低比例</t>
  </si>
  <si>
    <t>全区从业人员健康状况得到有效监控</t>
  </si>
  <si>
    <t>体检对象健康状况监控100</t>
  </si>
  <si>
    <t>体检对象健康状况监控情况</t>
  </si>
  <si>
    <t xml:space="preserve">      省级慢性病综合示范区防控区级专项经费</t>
  </si>
  <si>
    <t>规范慢性病管理工作，形成适合本地的工作模式和常规运行机制，实现规划目标。疾病相关指标后5年呈良好趋势。1.创建国家级慢性病防制示范区，示范区建设有一个完整的工作过程。2.心脑血管疾病80岁以下人群发病率呈下降趋势。3.人群恶性肿瘤发病率不呈上升趋势或呈下降趋势。4疾病致残率呈下降趋势。5.15岁以上成人吸烟率控制在20%以内。</t>
  </si>
  <si>
    <t>新建健康社区或健康单位、健康食堂一个</t>
  </si>
  <si>
    <t>新建的健康支持性环境和既往的健康支持性环境的维护</t>
  </si>
  <si>
    <t>继续维护</t>
  </si>
  <si>
    <t>开展的窝沟封闭项目为江川人民节约了317.53万元的经济开支，另外开展的慢性监测还可以治疗疾病的部分成本。</t>
  </si>
  <si>
    <t>节约317.53万元</t>
  </si>
  <si>
    <t>降低疾病负担，提高居民健康期望寿命</t>
  </si>
  <si>
    <t>健康步道、健康一条街、健康主题公园等打造创建</t>
  </si>
  <si>
    <t>减小慢性病疾病的发生</t>
  </si>
  <si>
    <t>满意度达90%</t>
  </si>
  <si>
    <t xml:space="preserve">      麻风病人生活补助资金</t>
  </si>
  <si>
    <t>我中心负责二尖山麻风疗养院的管理，每月按时帮助在院疗养的治愈存活者领取特困生活补助并发放到个人手里，根据个人所需购买药品、绷带、碘伏、棉花、膏药、酒精等送到疗养院，每月按时缴纳其电费，疗养院为水池供水，每年定期清理两次储水池并支付马咱村抽水费用；每逢中秋节、春节，单位购买大米、食用油、月饼、牛奶、肉类食品等慰问品，在单位领导带领下集中到疗养院进行节日慰问和看望；秋冬季天气寒冷，我中心按照其大小购买适合尺寸衣物，保证其不受寒冻。</t>
  </si>
  <si>
    <t>完成麻风疗养院的各项救助关怀</t>
  </si>
  <si>
    <t>对现存9人进行关怀</t>
  </si>
  <si>
    <t>对现存9人进行补助发放。</t>
  </si>
  <si>
    <t>江川区麻风病院病人生活不能自理集中供养率（%）</t>
  </si>
  <si>
    <t>补助时间段</t>
  </si>
  <si>
    <t>麻风病人生活费完成时间</t>
  </si>
  <si>
    <t>2022年按月计划完成</t>
  </si>
  <si>
    <t>定期保证麻风疗养院人员及未居住在疗养院人员医药费，按时缴纳每月水电费，保障其生活质量</t>
  </si>
  <si>
    <t>按时缴纳每月水电费，保障其生活质量</t>
  </si>
  <si>
    <t>是否保证其水电正常使用</t>
  </si>
  <si>
    <t>促进社会和谐发展，体现党和国家对弱势群体的关爱。</t>
  </si>
  <si>
    <t>体现党和政府对弱势群体的关爱</t>
  </si>
  <si>
    <t xml:space="preserve">    玉溪市江川区卫生健康局卫生监督局</t>
  </si>
  <si>
    <t xml:space="preserve">      执法办案返还经费</t>
  </si>
  <si>
    <t>江川区卫生健康局卫生监督局负责对全区公共场所、生活饮用水、消毒产品、放射、职业、餐饮具集中消毒、医疗机构、传染病防治等日常监督管理工作在日常监督工作中引入并推广量化管理模式，注重事前转入与事中、事后的监督管理并重，处罚与帮教并行，重点整治与全方位管理结合，加大经常性监督的频次，加强突击性卫生监督抽检的力度，在监督检查时，严格执法，对违法行为一查到底，该处罚的处罚，该取缔的取缔；热情服务，帮助他们对照法规，标准找差距，找问题，共同研究解决的办法，并通过培训、指导等手段，提高被监督单位负责人的法律意识和卫生知识，建立内部卫生质量控制体系，外部约束与内部自律结合，使卫生监督既发挥其监管功能，又产生良好的社会效益。</t>
  </si>
  <si>
    <t>全区528户场所违法行为</t>
  </si>
  <si>
    <t>528</t>
  </si>
  <si>
    <t>对全区528户场所查处违法行为</t>
  </si>
  <si>
    <t>全区违法行为查处率</t>
  </si>
  <si>
    <t>对全区违法行为查处率达100%</t>
  </si>
  <si>
    <t>本项目周期为2022年1月1日-12月31日</t>
  </si>
  <si>
    <t>整顿和规范医疗秩序，切实保障人民群众健康权益</t>
  </si>
  <si>
    <t>切实保障人民群众健康权益</t>
  </si>
  <si>
    <t>场所经营者满意度</t>
  </si>
  <si>
    <t>查处违法行为给场所经营者满意度持续提高</t>
  </si>
  <si>
    <t xml:space="preserve">  玉溪市江川区残疾人联合会</t>
  </si>
  <si>
    <t xml:space="preserve">    玉溪市江川区残疾人联合会</t>
  </si>
  <si>
    <t xml:space="preserve">      其他残疾人事业补助经费</t>
  </si>
  <si>
    <t>加大残疾人事业发展的宣传力度，形成全社会关心残疾人、支持残疾人事业发展的良好氛围和环境。大力开展“扶残志愿”活动，促进志愿助残服务常态化、专业化。孵化和培育发展残疾人社会服务组织，提高残疾人服务项目的社会化运作程度。</t>
  </si>
  <si>
    <t>残疾人劳动服务机构经费</t>
  </si>
  <si>
    <t>1
90
245</t>
  </si>
  <si>
    <t>主要用于开展残疾人事业所需经费支出</t>
  </si>
  <si>
    <t>康复员劳务费补助人数</t>
  </si>
  <si>
    <t>用于10名康复员劳务费支出</t>
  </si>
  <si>
    <t>村委会、社区协会专职委员补助人数</t>
  </si>
  <si>
    <t>66</t>
  </si>
  <si>
    <t>用于补助66个村、社区协会专职委员工作经费支出，480元/人</t>
  </si>
  <si>
    <t>参加医疗保险残疾人资助人数</t>
  </si>
  <si>
    <t>6000</t>
  </si>
  <si>
    <t>用用于补助参加城镇居民医疗保险缴费的残疾人支出</t>
  </si>
  <si>
    <t>考取大中专院校残疾人子女及残疾学生补助人数</t>
  </si>
  <si>
    <t>考取大中专院校残疾人子女及残疾学生补助40人</t>
  </si>
  <si>
    <t>贫困残疾人生活困难补助人数</t>
  </si>
  <si>
    <t>用于救助临时困难的贫困残疾人</t>
  </si>
  <si>
    <t>对市特殊学校盲聋哑学生的资助人数</t>
  </si>
  <si>
    <t>“六一儿童节”慰问市特殊教育学校江川籍残疾学生</t>
  </si>
  <si>
    <t>春节慰问人数</t>
  </si>
  <si>
    <t>春节来临之际，慰问200户贫困残疾人</t>
  </si>
  <si>
    <t>助残日慰问人数</t>
  </si>
  <si>
    <t>助残日期间，慰问50户贫困残疾人</t>
  </si>
  <si>
    <t>残疾人专门协会活动次数</t>
  </si>
  <si>
    <t>用于5个协会开展活动</t>
  </si>
  <si>
    <t>残疾人信访维稳补助人数</t>
  </si>
  <si>
    <t>用于来访残疾人困难补助</t>
  </si>
  <si>
    <t>残疾人事业宣传次数</t>
  </si>
  <si>
    <t>残疾人活动宣传</t>
  </si>
  <si>
    <t>换届选举经费</t>
  </si>
  <si>
    <t>开展换届选举工作</t>
  </si>
  <si>
    <t>贫困残疾人补助对象数据准确</t>
  </si>
  <si>
    <t>补助事项公示度</t>
  </si>
  <si>
    <t>贫困残疾人补助公示花名册</t>
  </si>
  <si>
    <t>政策宣传资料</t>
  </si>
  <si>
    <t>受补助残疾人满意度</t>
  </si>
  <si>
    <t xml:space="preserve">      残疾人就业和扶贫补助经费</t>
  </si>
  <si>
    <t>1、鼓励残疾人自主创业，促进残疾人多渠道就业，着力推进残疾人精准扶贫工作，加大残疾人创业扶持力度，对持有残疾证在就业年龄段内有就业愿望、有就业能力、有就业项目的残疾人予以帮扶。2、进一步改善残疾人生产生活状况，以残疾人基本服务状况和需求专项调查中未就业的残疾人为主要对象，扎实做好残疾人就业促进、就业培训和就业服务工作，千方百计促进残疾人就业增收，扩大残疾人就业总量，提高就业质量和就业稳定性，千方百计促进残疾人就业增收加快推进残疾人小康进程，</t>
  </si>
  <si>
    <t>残疾人就业培训人数</t>
  </si>
  <si>
    <t>开展3期200人的职业技能培训</t>
  </si>
  <si>
    <t>残疾人自主创业示范户户数</t>
  </si>
  <si>
    <t>扶持残疾人自主创业示范户5户</t>
  </si>
  <si>
    <t>残疾人脱贫攻坚生产扶持补助户数</t>
  </si>
  <si>
    <t>脱贫攻坚生产扶持补助20户残疾人</t>
  </si>
  <si>
    <t>贫困残疾人家庭无障碍改造户数</t>
  </si>
  <si>
    <t>残疾人无障碍改造20户</t>
  </si>
  <si>
    <t>补助残疾人准确率</t>
  </si>
  <si>
    <t>补助对象准确</t>
  </si>
  <si>
    <t>补助公示度</t>
  </si>
  <si>
    <t>残疾人补助公示花名册</t>
  </si>
  <si>
    <t>节日期间，进行残疾人补助政策宣传</t>
  </si>
  <si>
    <t xml:space="preserve">      残疾人康复补助经费</t>
  </si>
  <si>
    <t>构建与经济社会发展相协调、与残疾人康复需求相适应的多元化康复服务体系、多层次康复保障制度，普遍满足城乡残疾人的基本康复服务需求。到2022年，有需求的残疾儿童和持证残疾人接受基本康复服务的比例达80%以上。</t>
  </si>
  <si>
    <t>精神病康复补助人数</t>
  </si>
  <si>
    <t>主要用于机构托养和居家托养困难精神残疾人生活补助，共计补助60人，1000元/人/年</t>
  </si>
  <si>
    <t>健康教育脱贫补助人数</t>
  </si>
  <si>
    <t>共计补助40户，500元/户</t>
  </si>
  <si>
    <t>假肢装配补助人</t>
  </si>
  <si>
    <t>例</t>
  </si>
  <si>
    <t>预计补助10例，大腿3例、小腿5例、上肢2例</t>
  </si>
  <si>
    <t>残疾儿童手术矫治及康复训练补助人数</t>
  </si>
  <si>
    <t>共计补助25人，1000元/人</t>
  </si>
  <si>
    <t>精准康复协调员补助人数</t>
  </si>
  <si>
    <t>63</t>
  </si>
  <si>
    <t>共计补助63人，60元/人/月</t>
  </si>
  <si>
    <t>获补残疾人准确率</t>
  </si>
  <si>
    <t>残疾人救助名册</t>
  </si>
  <si>
    <t>公示花名册</t>
  </si>
  <si>
    <t>对托养残疾人抽样调查</t>
  </si>
  <si>
    <t>托养残疾人进行问卷调查</t>
  </si>
  <si>
    <t xml:space="preserve">  玉溪市江川区红十字会</t>
  </si>
  <si>
    <t xml:space="preserve">    玉溪市江川区红十字会</t>
  </si>
  <si>
    <t xml:space="preserve">      公益性应急救护培训及红十字服务进社区等项目补助资金</t>
  </si>
  <si>
    <t>2021年，区红十字会紧紧围绕区委市政府工作中心，秉承“人道、博爱、奉献”的红十字精神，全面履行职责，充分发挥党和政府人道领域的助手作用。开展应急救护和防病知识的宣传、普及、培训10期、2000人；开展捐献开展捐献，无偿献血，遗体、器官捐献的宣传工作及造血干细胞血样采集5例。</t>
  </si>
  <si>
    <t>资料印制</t>
  </si>
  <si>
    <t>“三救三献”等宣传资料印制。</t>
  </si>
  <si>
    <t>阵地建设</t>
  </si>
  <si>
    <t>红十字基层组织建设。</t>
  </si>
  <si>
    <t>人文关怀</t>
  </si>
  <si>
    <t>寒冬送暖、敬老节、儿童节活动。</t>
  </si>
  <si>
    <t>参训人员知晓率</t>
  </si>
  <si>
    <t>反映参训人员对培训内容、讲师授课、课程设置的知晓率</t>
  </si>
  <si>
    <t xml:space="preserve">  玉溪市江川区退役军人事务局</t>
  </si>
  <si>
    <t xml:space="preserve">    玉溪市江川区退役军人事务局</t>
  </si>
  <si>
    <t xml:space="preserve">      双拥工作经费</t>
  </si>
  <si>
    <t>创建云南省第十一届双拥模范城，弘扬双拥优良传统，密切军政军民关系，促进军民融合深度发展，推动双拥工作更好服务党和国家工作大局、国防和军队建设全局。第一阶段：2022年1月-2022年4月，完成双拥一条街或双拥广场打造；第二阶段：2022年4月-2022年5月，完成双拥汇报片、双拥画册制作，台账资料装订；第三阶段：2022年5月后迎接上级检查。</t>
  </si>
  <si>
    <t>对象人数（人次）</t>
  </si>
  <si>
    <t>双拥创建政策法规落实设置情况。</t>
  </si>
  <si>
    <t>认定准确率</t>
  </si>
  <si>
    <t>双拥创建涉及对象准确情况。
对象认定准确率=抽检符合标准的对象数/抽检实际对象数*100%</t>
  </si>
  <si>
    <t>标准执行合规率</t>
  </si>
  <si>
    <t>双拥创建标准执行的情况。
标准执行合规率=按照标准核定/*100%</t>
  </si>
  <si>
    <t>反映创建的情况。
及时率=时限内/应发放救助资金额*100%</t>
  </si>
  <si>
    <t>反映创建宣传效果情况。
政策知晓率=调查中政策知晓人数/调查总人数*100%</t>
  </si>
  <si>
    <t>创建成效</t>
  </si>
  <si>
    <t>'明显改善</t>
  </si>
  <si>
    <t>反映创建效果。</t>
  </si>
  <si>
    <t>对象满意度</t>
  </si>
  <si>
    <t>"反映优抚对象、驻地官兵、群众满意程度。
对象满意度=调查中满意和较满意的人员数/调查总人数*100%"
空</t>
  </si>
  <si>
    <t xml:space="preserve">      特5：部分退役士兵保险接续补助经费</t>
  </si>
  <si>
    <t>依法合理解决广大退役士兵最关心最直接最现实的利益问题，完善基本养老、基本医疗保险参保和接续政策，使他们退休后能够享受相关待遇，共享经济社会改革发展成果，切实感受到党和政府的关怀与优待，体会到社会尊崇。？　　</t>
  </si>
  <si>
    <t>江川区符合条件的退役士兵</t>
  </si>
  <si>
    <t>有所改善</t>
  </si>
  <si>
    <t xml:space="preserve">  玉溪市江川区医疗保障局</t>
  </si>
  <si>
    <t xml:space="preserve">    玉溪市江川区医疗保障局</t>
  </si>
  <si>
    <t xml:space="preserve">      医保基金负担新冠病毒疫苗及接种费用财政补助资金</t>
  </si>
  <si>
    <t>确保区内目标人群，不漏一人、不漏一户，做到“应接尽接”，尽快形成群体免疫屏障，为人民群众生命安全、身体健康和经济社会发展提供坚强保障，维护广大人民群众的生命健康、促进医保基金长期可持续运行。</t>
  </si>
  <si>
    <t>疫苗接种人数</t>
  </si>
  <si>
    <t>227966</t>
  </si>
  <si>
    <t>反映疫苗接种人数应接种，尽接种</t>
  </si>
  <si>
    <t>以户籍人数为基数计算的接种率</t>
  </si>
  <si>
    <t>当年各级财政补助到位率100%及时率</t>
  </si>
  <si>
    <t>反映财政资金到位及时性</t>
  </si>
  <si>
    <t>维护广大人民群众的生命健康、促进医保基金长期可持续运行</t>
  </si>
  <si>
    <t>医保基金持续运行</t>
  </si>
  <si>
    <t>反映基金运行是否可持续</t>
  </si>
  <si>
    <t>农业农村股</t>
  </si>
  <si>
    <t xml:space="preserve">  玉溪市江川区农业农村局</t>
  </si>
  <si>
    <t xml:space="preserve">    玉溪市江川区农业农村局</t>
  </si>
  <si>
    <t xml:space="preserve">      农业农村管理工作经费</t>
  </si>
  <si>
    <t>完成2022年大棚租金收入14.5万元；5月31日前完成大棚租金非税收入缴存；每年6月30日前向财政申请项目资金；完成机构改革后续工作；完成办公设备购置、办公区域改造和修缮；12月31日前完成非税收入大棚资金缴存成本支付及补充单位公用经费等。通过项目实施，完成非税收入缴存及农业农村局机构改革后续工作，有效改善农业农村局办公条件，维持农业农村局办公运转，促进农业农村工作持续发展。</t>
  </si>
  <si>
    <t>每年完成大棚租金14.5万元收缴工作</t>
  </si>
  <si>
    <t>每年每年完成大棚租金14.5万元收缴工作1项</t>
  </si>
  <si>
    <t>每年完成非税收入13.778108万元缴存工作</t>
  </si>
  <si>
    <t>每年完成非税收入13.778108万元缴存工作1项</t>
  </si>
  <si>
    <t>每年5月31日前完成大棚租金非税收入缴存</t>
  </si>
  <si>
    <t>每年5月31日前</t>
  </si>
  <si>
    <t>日</t>
  </si>
  <si>
    <t>每年本项目资金使用无重大违纪事项</t>
  </si>
  <si>
    <t>0项</t>
  </si>
  <si>
    <t>每年本项目资金使用无重大违纪事项0项</t>
  </si>
  <si>
    <t>收费对象满意度</t>
  </si>
  <si>
    <t>收费对象满意度≧90%</t>
  </si>
  <si>
    <t xml:space="preserve">      农产品质量安全项目专项资金</t>
  </si>
  <si>
    <t>2022年度项目目标：1、确保辖区内不发生大的农产品质量安全事故；2、农产品质量安全检测合格率97%以上；3、至少完成一次农产品质量安全培训；4、在每年的315打假，春节、清明、国庆等期间开展农产品质量安全宣传和监督检查。</t>
  </si>
  <si>
    <t>参与检查(核查)人数</t>
  </si>
  <si>
    <t>参与检查核查的工作人数≥100%。</t>
  </si>
  <si>
    <t>组织培训期数≥1次。</t>
  </si>
  <si>
    <t>宣传活动举办次数≥5次。</t>
  </si>
  <si>
    <t>参训率≥80%。</t>
  </si>
  <si>
    <t>检查（核查）任务及时完成率≥95%。</t>
  </si>
  <si>
    <t>宣传活动参与人次≥300人次。</t>
  </si>
  <si>
    <t>参训人员满意度≥95%。</t>
  </si>
  <si>
    <t xml:space="preserve">      农村农田灭鼠项目专项资金</t>
  </si>
  <si>
    <t>2022年开展2期农村农田灭鼠宣传培训，2022年4月、10月各开展1次农村农田鼠密度调查工作，根据鼠密度调查结果确定灭鼠时间，每次灭鼠后又进行1次鼠密度调查。2022年共开展2次农村农田灭鼠，使农村室内的鼠密度保持在2%以内，农田鼠密度保持在3%以内，确保2022年内不发生鼠疫，确保农业生产安全，确保社会和谐发展和人民群众身心健康。</t>
  </si>
  <si>
    <t>全区统一灭鼠</t>
  </si>
  <si>
    <t>两次</t>
  </si>
  <si>
    <t>反映是否完成灭鼠次数。每年全区统一灭鼠两次。</t>
  </si>
  <si>
    <t>农村室内的鼠密度</t>
  </si>
  <si>
    <t>上级部门要求，农村室内的鼠密度保持在2%以内。反映是否完成灭鼠指标。</t>
  </si>
  <si>
    <t>农田鼠密度</t>
  </si>
  <si>
    <t>上级部门要求，农田的鼠密度保持在3%以内。反映是否完成灭鼠指标。</t>
  </si>
  <si>
    <t>挽回粮食损失</t>
  </si>
  <si>
    <t>上级部门要求，挽回粮食损失≥200万元。反映是否完成指标任务。</t>
  </si>
  <si>
    <t>农户群众满意度</t>
  </si>
  <si>
    <t>农户群众满意度≥80%。反映农民群众对灭鼠情况满意度。</t>
  </si>
  <si>
    <t xml:space="preserve">      农村宅基地改革专项经费</t>
  </si>
  <si>
    <t>建立农村宅基地数据库，编制农村宅基地数据台账和利用现状图件，为深化农村宅基地制度改革试点提供支撑。同时，因地制宜逐步建成县级农村宅基地管理信息系统，实现宅基地数字化管理。宅基地改革相关人员培训大于等于1期；开展农村宅基地基础信息调查工作大于等于50%；宅基地管理规范化大于等于50%；信息平台化建设工作大于等于50%；宅基地改革受益群众满意度大于等于50%。</t>
  </si>
  <si>
    <t>宅基地改革相关人员培训</t>
  </si>
  <si>
    <t>宅基地改革相关人员培训大于等于1期</t>
  </si>
  <si>
    <t>开展农村宅基地基础信息调查工作</t>
  </si>
  <si>
    <t>开展农村宅基地基础信息调查工作大于等于50%</t>
  </si>
  <si>
    <t>宅基地管理规范化</t>
  </si>
  <si>
    <t>宅基地管理规范化大于等于50%</t>
  </si>
  <si>
    <t>信息平台化建设工作</t>
  </si>
  <si>
    <t>信息平台化建设工作大于等于50%</t>
  </si>
  <si>
    <t>宅基地改革受益群众满意度大于等于50%</t>
  </si>
  <si>
    <t xml:space="preserve">      土地纠纷调解仲裁项目经费</t>
  </si>
  <si>
    <t>充实仲裁庭人员及申请财政仲裁经费大于等于80%，开展土地调解仲裁宣传培训1期，土地调解仲裁工作规范化管理及调解仲裁法律法规宣传大于等于1次，群众满意度大于等于80%。</t>
  </si>
  <si>
    <t>充实仲裁庭人员及申请财政仲裁经费</t>
  </si>
  <si>
    <t>充实仲裁庭人员及申请财政仲裁经费大于等于80%</t>
  </si>
  <si>
    <t>开展土地调解仲裁宣传培训</t>
  </si>
  <si>
    <t>开展土地调解仲裁宣传培训大于等于1期</t>
  </si>
  <si>
    <t>开展土地调解仲裁工作规范化管理</t>
  </si>
  <si>
    <t>开展土地地调解仲裁工作规范化管理</t>
  </si>
  <si>
    <t>调解仲裁法律法规宣传</t>
  </si>
  <si>
    <t>调解仲裁法律法规宣传大于等于1次</t>
  </si>
  <si>
    <t>服务群众满意度大于等于80%</t>
  </si>
  <si>
    <t xml:space="preserve">      江川区2019—2020年农村户厕改建区级财政补助资金</t>
  </si>
  <si>
    <t>深入贯彻落实习近平总书记关于“厕所革命”重要指示批示，坚持把农村“厕所革命”作为实施乡村振兴战略的具体举措，作为重要的民生工程、生态工程、文明工程来抓，因地制宜推进农村无害化卫生厕所建设改造工作，全面提升农村厕所改建品质和管理质量，引导农民群众养成良好如厕的卫生习惯，切实增强农民群众的获得感和幸福感。对2019—2020年已改建的10351座无害化卫生户厕按每座400元给予财政奖补，提升无害化卫生厕所普及率。</t>
  </si>
  <si>
    <t>户厕改建数量</t>
  </si>
  <si>
    <t>10351</t>
  </si>
  <si>
    <t>改建农村户厕10351座</t>
  </si>
  <si>
    <t>无害化卫生厕所普及率</t>
  </si>
  <si>
    <t>无害化卫生厕所普及率达85%以上</t>
  </si>
  <si>
    <t>粪污收集及无害化处理和资源化利用</t>
  </si>
  <si>
    <t>10351座户厕粪污收集及无害化处理和资源化利用</t>
  </si>
  <si>
    <t>农户入厕问题基本解决</t>
  </si>
  <si>
    <t>解决10351户农户入厕问题</t>
  </si>
  <si>
    <t>改建户厕对象满意度</t>
  </si>
  <si>
    <t>改建户厕对象满意度&gt;=90%</t>
  </si>
  <si>
    <t xml:space="preserve">      玉溪市江川区2022年乡村振兴专项资金</t>
  </si>
  <si>
    <t>一是通过实施饮水安全配套工程、通村道路工程解，配套驻村工作队等工作经费决农村人口饮水及基本出行条件，持续开展驻村帮扶，确保目前2062户7198人脱贫人口稳定脱贫，三类人员及时监测帮扶，巩固脱贫成果，不出现规模性返贫；二是通过配套完善农村产业发展基础设施，促进地区产业发展，推动乡村振兴。</t>
  </si>
  <si>
    <t>铺设饮水管网长度</t>
  </si>
  <si>
    <t>6840</t>
  </si>
  <si>
    <t>反映工程设计实现的功能数量或工程的相对独立单元的数量。</t>
  </si>
  <si>
    <t>安装多晶硅光伏板总功率</t>
  </si>
  <si>
    <t>88.4</t>
  </si>
  <si>
    <t>千瓦时</t>
  </si>
  <si>
    <t>道路硬化面积</t>
  </si>
  <si>
    <t>16700</t>
  </si>
  <si>
    <t>修缮农田灌溉水池容积</t>
  </si>
  <si>
    <t>立方米</t>
  </si>
  <si>
    <t>竣工验收合格率</t>
  </si>
  <si>
    <t>反映项目验收情况。
竣工验收合格率=（验收合格单元工程数量/完工单元工程总数）×100%。</t>
  </si>
  <si>
    <t>工期控制率</t>
  </si>
  <si>
    <t>反映工期控制情况。
工期控制率=实际工期/计划工期×100%。</t>
  </si>
  <si>
    <t>管网铺设每米成本</t>
  </si>
  <si>
    <t>217</t>
  </si>
  <si>
    <t>反映单位平米数、公里数、个数、亩数等的平均成本。</t>
  </si>
  <si>
    <t>道路硬化成本</t>
  </si>
  <si>
    <t>290</t>
  </si>
  <si>
    <t>元/平方米</t>
  </si>
  <si>
    <t>项目改善耕作或灌溉条件农田面积</t>
  </si>
  <si>
    <t>1460</t>
  </si>
  <si>
    <t>反映工程经济效益</t>
  </si>
  <si>
    <t>空受益人口数量</t>
  </si>
  <si>
    <t>12276</t>
  </si>
  <si>
    <t>受益人口满意度</t>
  </si>
  <si>
    <t xml:space="preserve">      玉溪市江川区农业农村局2022年农业种植业结构调整补助资金</t>
  </si>
  <si>
    <t>1.为加快推进星云湖保护治理，有效消减星云湖流域农业面源污染，逐步改善星云湖水质，调整农业种植结构；
2.完成星云湖流域重点区域生态水稻（荷藕）补助资金1500万元；
3.于2022年6月20日前完成生态水稻（荷藕）种植地点、面积核实验收。</t>
  </si>
  <si>
    <t>2022年完成星云湖流域重点区域生态水稻（荷藕）补助资金</t>
  </si>
  <si>
    <t>15000000</t>
  </si>
  <si>
    <t>2022年完成星云湖流域重点区域生态水稻（荷藕）补助资金15000000元</t>
  </si>
  <si>
    <t>安排村组工作经费</t>
  </si>
  <si>
    <t>1500000</t>
  </si>
  <si>
    <t>安排村组工作经费共计1500000元</t>
  </si>
  <si>
    <t>2022年6月20日前完成生态水稻（荷藕）种植地点、面积核实验收</t>
  </si>
  <si>
    <t>2022年6月20日</t>
  </si>
  <si>
    <t>资金使用无重大违纪事项</t>
  </si>
  <si>
    <t>收费对象满意度达90%以上</t>
  </si>
  <si>
    <t xml:space="preserve">      重大动物疫病防控工作经费</t>
  </si>
  <si>
    <t>认真贯彻落实全国、全省重大动物疫病防治工作精神，确保全区没有发生重大动物疫病流行；
2.保证重大动物疫病应免密度达100%，免疫抗体合格率达70%以上，群体免疫密度达90%以上；
3.保证全区养殖户满意度达90%以上。</t>
  </si>
  <si>
    <t>重大动物疫病应免密度</t>
  </si>
  <si>
    <t>全区重大动物疫病应免密度是否达100%</t>
  </si>
  <si>
    <t>免疫抗体合格率</t>
  </si>
  <si>
    <t>全区免疫抗体合格率是否达70%以上</t>
  </si>
  <si>
    <t>群体免疫密度</t>
  </si>
  <si>
    <t>全区强制常年群体免疫密度是否达90%以上</t>
  </si>
  <si>
    <t>无重大动物疫病流行发生</t>
  </si>
  <si>
    <t>是否有重大动物疫病流行发生</t>
  </si>
  <si>
    <t>无重大资金使用违规违纪</t>
  </si>
  <si>
    <t>是否有重大资金使用违规违纪</t>
  </si>
  <si>
    <t>畜禽养殖户</t>
  </si>
  <si>
    <t>全区畜禽养殖户满意度是否达90%以上</t>
  </si>
  <si>
    <t xml:space="preserve">  玉溪市江川区水利局</t>
  </si>
  <si>
    <t xml:space="preserve">    玉溪市江川区水利局</t>
  </si>
  <si>
    <t xml:space="preserve">      水资源管理经费</t>
  </si>
  <si>
    <t>2022年度预算资金：“世界水日、中国水周”宣传及节水宣传资金6万元、水政办案等资金4万元。1、严守水资源开发利用控制、用水效率控制、水功能区限制纳污三条红线，严格考核。进一步加强用水需求管理，推进节服务对象2、严格按照取水许可规范要求，落实规划水资源论证制度。进一步做好建设项目水资源论证。实施区域内取水许可用水总量控制、水质监测等。2、对重点取水单位进行取水许可监督检查，检查中对发现存在的主要问题，提出了处理意见和建议，进一步完善了取水计划要求和取水设施运行，达到了规范要求，搞好年度取水计划和总结工作。
3、围绕宣传主题，开展水法律宣传工作，深入王台、洋后等乡镇开展形式多样的“世界水日”和“中国水周”宣传活动，以问卷答题、有奖征答、以案释法等活动形式，面对群众、咨询情况，解答问题。让社会群众增加参与意识，从而提高社会和群众对珍惜水资源保护水资源的认识，丰富了宣传效果。</t>
  </si>
  <si>
    <t>节水型单位建设数</t>
  </si>
  <si>
    <t>反应节水型单位建设情况</t>
  </si>
  <si>
    <t>节水型单位建设验收合格率</t>
  </si>
  <si>
    <t>反应节水型单位建设成效，节水型单位建设验收合格率=验收合格率单位数/总建设单位数</t>
  </si>
  <si>
    <t>项目实施周期</t>
  </si>
  <si>
    <t>反应该项目实施周期</t>
  </si>
  <si>
    <t>项目总成本</t>
  </si>
  <si>
    <t>反应项目总成本</t>
  </si>
  <si>
    <t>受益单位数</t>
  </si>
  <si>
    <t>反应项目实施后受益范围</t>
  </si>
  <si>
    <t>项目持续影响周期</t>
  </si>
  <si>
    <t>长期影响</t>
  </si>
  <si>
    <t>反应项目实施后对水资源节约的影响周期</t>
  </si>
  <si>
    <t>受益单位满意度</t>
  </si>
  <si>
    <t>受益单位满意度大于等于90%</t>
  </si>
  <si>
    <t xml:space="preserve">      河长制工作经费</t>
  </si>
  <si>
    <t>推动河（湖）长制“有名”“有实'"有能‘。以星云湖保护治理为重点，在全区河湖库渠全面推行河长制，常态化开展“河长清河”“清四乱”专项行动，构建责任明确、协调有序、监管严格、保护有力的河湖库渠管理保护机制，为维护河湖库渠健康生命、实现河湖库渠功能可持续利用提供保障，为把江川建设成为宜居宜业生态活力新区，全面建成小康社会提供有力的水安全保障。</t>
  </si>
  <si>
    <t>河长制业务培训次数</t>
  </si>
  <si>
    <t>反映河长制业务培训情况</t>
  </si>
  <si>
    <t>河湖清理整治条数</t>
  </si>
  <si>
    <t>反映河湖清理整治情况</t>
  </si>
  <si>
    <t>2022年底完成“一河（库）一策”修编</t>
  </si>
  <si>
    <t>反映“一河（库）一策”修编完成情况</t>
  </si>
  <si>
    <t>沿河人居环境提升</t>
  </si>
  <si>
    <t>沿河人居环境得到提升</t>
  </si>
  <si>
    <t>反映河长制工作成效</t>
  </si>
  <si>
    <t>收益群众满意度</t>
  </si>
  <si>
    <t>反映收益群众满意情况</t>
  </si>
  <si>
    <t xml:space="preserve">      防汛抗旱区级补助资金</t>
  </si>
  <si>
    <t>保确保2022-2021年防汛抗旱工作目标顺利完成，保证全区人民的生命财产安全。认真落实防汛抗旱目标责任，完成“三个责任人”履职培训；进行山洪灾害应急演练，全面提升受灾群众防灾自救意识、提升应急队伍应急协调能力，加强物资储备，优化技术装备合理配置。同事充分发挥气象服务、山洪预警等网络平台的作用。不断提高防汛抗旱工作的前期处置水平。</t>
  </si>
  <si>
    <t>完成三个责任人相关培训</t>
  </si>
  <si>
    <t>反映三个责任人相关培训次数</t>
  </si>
  <si>
    <t>完成应急演练</t>
  </si>
  <si>
    <t>反映山洪灾害应急演练次数</t>
  </si>
  <si>
    <t>气象专业服务</t>
  </si>
  <si>
    <t>反映气象服务（包括降雨、气象预警等短信服务）通过短信正常发送</t>
  </si>
  <si>
    <t>汛期24小时值班</t>
  </si>
  <si>
    <t>184</t>
  </si>
  <si>
    <t>反映2022年防汛值班情况</t>
  </si>
  <si>
    <t>2022年年底完成防汛物资采购储备</t>
  </si>
  <si>
    <t>反映2022年物资采购储备情况</t>
  </si>
  <si>
    <t>2022年防汛抗旱能力提升</t>
  </si>
  <si>
    <t>反映2022年防汛抗旱工作成效</t>
  </si>
  <si>
    <t>反映受益群众满意度</t>
  </si>
  <si>
    <t xml:space="preserve">    玉溪市江川区水土保持工作站</t>
  </si>
  <si>
    <t xml:space="preserve">      江川区水土保持工作经费</t>
  </si>
  <si>
    <t>完成江川区水土保持规划报告编制,为江川区水土保持治理提供文件与技术支撑，更好完成江川区水土保持治理工作。</t>
  </si>
  <si>
    <t>编制水土保持规划册数</t>
  </si>
  <si>
    <t>水土保持规划编制完成时间</t>
  </si>
  <si>
    <t>方案编制费用</t>
  </si>
  <si>
    <t>水土流失治理面积</t>
  </si>
  <si>
    <t>平方公里</t>
  </si>
  <si>
    <t xml:space="preserve">  玉溪市江川区气象局</t>
  </si>
  <si>
    <t xml:space="preserve">    玉溪市江川区气象局</t>
  </si>
  <si>
    <t xml:space="preserve">      人工影响天气防雹弹购置和人员经费</t>
  </si>
  <si>
    <t>2022年在区指挥中心坚守岗位，认真分析卫星云图、雷达图和大气环流等气象资料，适时跟踪市指挥中心提供的雷达资料，抓住有利时机，适时开展作业，通过作业保护烤烟及其它农作物，将冰雹灾害损失降到最低限度，确保全区烤烟受冰雹灾面积与烤烟计划面积比例控制在10%以下。</t>
  </si>
  <si>
    <t>作业点个数</t>
  </si>
  <si>
    <t>13</t>
  </si>
  <si>
    <t>在全区布设13个人工影响天气作业点</t>
  </si>
  <si>
    <t>作业人员培训</t>
  </si>
  <si>
    <t>人工影响天气工作人员岗前培训</t>
  </si>
  <si>
    <t>防雹弹采购数量</t>
  </si>
  <si>
    <t>2500</t>
  </si>
  <si>
    <t>枚</t>
  </si>
  <si>
    <t>在烤烟移栽至采摘期完成所需要的防雹弹数量</t>
  </si>
  <si>
    <t>作业装备年检合格率</t>
  </si>
  <si>
    <t>作业装备每年的年检合格率</t>
  </si>
  <si>
    <t>影响区烤烟保护时长</t>
  </si>
  <si>
    <t>根据烤烟生成周期人工影响天气应该布设的月数</t>
  </si>
  <si>
    <t>防区内冰雹烤烟受灾面积</t>
  </si>
  <si>
    <t>人工影响天气作业点防区内烤烟受冰雹面积</t>
  </si>
  <si>
    <t>烟农对人工影响天气的满意度</t>
  </si>
  <si>
    <t xml:space="preserve">  玉溪市江川区林业和草原局</t>
  </si>
  <si>
    <t xml:space="preserve">    玉溪市江川区林业和草原局</t>
  </si>
  <si>
    <t xml:space="preserve">      2021年初预算森林防火专项资金</t>
  </si>
  <si>
    <t>区财政每年年初预算给予森林防火资金，完成2021年冬至2022年森林防火工作，认真贯彻落实国务院、省、市森林草原防灭火工作会议精神及相关领导的批示要求，江川区森林草原防灭火指挥部围绕目标任务，总结经验教训，结合实际，突出重点，狠抓严管，分阶段安排部署森林草原防火工作，预防上积极主动、宣传上形式多样、管理上权责结合，采取了层层落实防火责任、强化防火宣传攻势、严格控制野外用火、重点部位靠前驻防、加大督查检查力度等工作方法，协调调动一切积极因素，坚决打好2022年森林草原防灭火攻坚战</t>
  </si>
  <si>
    <t>年森林火灾次数</t>
  </si>
  <si>
    <t>本年度内森林防火实施预案</t>
  </si>
  <si>
    <t>资金支出进度</t>
  </si>
  <si>
    <t>减少林户以及本土林地损失</t>
  </si>
  <si>
    <t>0.1</t>
  </si>
  <si>
    <t>火灾受害率</t>
  </si>
  <si>
    <t>0.01</t>
  </si>
  <si>
    <t xml:space="preserve">      2021年区级森林火灾保险专项资金</t>
  </si>
  <si>
    <t>目标全面，包括：1、全区公益林实现100%参保；2、全区商品林按林农自愿的原则，做到应保尽保，林业部门认真督促承保公司履行商品林保费收缴主体职责，力争参保林参保率达90%，切实将国家的惠民政策落到实处；3、受灾保险林木（包括参保公益林和商品林）100%及时获赔；4、2年内，受灾公益林100%完成灾后造林恢复；5、受灾商品林尽可能得到恢复；6、通过督促承保公司认真履行防灾防损义务等方式，不断加强森林防火力量，确保全区森林火灾受害率控制在1%内，有效降低森林火灾对森林资源的危害，有效保护生态环境，确保国土生态安全。</t>
  </si>
  <si>
    <t>公益林参保率</t>
  </si>
  <si>
    <t>云林联发（2011）38号</t>
  </si>
  <si>
    <t>商品林参保率</t>
  </si>
  <si>
    <t>22.51</t>
  </si>
  <si>
    <t>万亩</t>
  </si>
  <si>
    <t>森林火灾受害率</t>
  </si>
  <si>
    <t>受灾商品林恢复率</t>
  </si>
  <si>
    <t xml:space="preserve">      2022年江川区林长制专项资金</t>
  </si>
  <si>
    <t>为深入贯彻落实习近平生态文明思想，按照《中共中央办公厅 国务院办公厅印发〈关于全面推行林长制的意见〉的通知》（厅字〔2020〕34号）和《中共云南省委办公厅 云南省人民政府办公厅印发〈关于全面推行林长制的实施意见〉的通知》（云厅字〔2021〕11号）及《云南省林长制办公室关于印发〈云南省落实林长制工作方案〉的通知》（云林长办发〔2021〕1号）、《中共玉溪市委办公室、玉溪市人民政府办公室印发&lt;玉溪市全面推行林长制的实施方案&gt;的通知》(玉室字〔2021〕12号)的要求，全面提升森林和草原等生态系统功能，确保各级党委和政府保护发展森林草原资源的主体责任落实见效。2021到2025年，全区森林覆盖率、森林蓄积量、草原综合植被覆盖度、湿地保护率、林草产业总产值达到省市下达的目标要求。全区林、草、湿等自然生态系统功能不断强化，林草产业对全区经济发展的贡献率明显提升，林草生态系统对全区生态安全屏障作用更加牢固。2026年到2035年，全区林、草、湿等自然生态系统得到有效保护和综合利用，全区碳达峰、碳中和、碳交易的贡献率得到体现，林草治理体系和治理能力现代化基本实现，“森林江川”建设工作取得实质性进展。</t>
  </si>
  <si>
    <t>项目实施规划设立林长制公示牌</t>
  </si>
  <si>
    <t>378</t>
  </si>
  <si>
    <t>依据《云南省落实林长制工作方案》内设立目标进行实施</t>
  </si>
  <si>
    <t>建立森林资源“一张图”长效机制</t>
  </si>
  <si>
    <t>加强生态脆弱林草地区资源保护，提高森林质量</t>
  </si>
  <si>
    <t>有一定效果</t>
  </si>
  <si>
    <t>完成建立退耕林地，草原，国有林区一体化生态系统</t>
  </si>
  <si>
    <t>林户，护林员满意度</t>
  </si>
  <si>
    <t xml:space="preserve">  玉溪市江川区烟草产业服务中心</t>
  </si>
  <si>
    <t xml:space="preserve">    玉溪市江川区烟草产业服务中心</t>
  </si>
  <si>
    <t xml:space="preserve">      烤烟生产补助专项资金</t>
  </si>
  <si>
    <t>全区计划种植面积8.1万亩，烟叶收购量1070万公斤，围绕打造烟草产业升级版，制定配套“栽好、管好、烤好、交好”各环节的措施和政策，完成年度种植面积8.1万亩，烟叶收购量1070万公斤烟叶收购总量，实现烟农收入3.41亿元以上。烟叶税7500万元以上。</t>
  </si>
  <si>
    <t>13000</t>
  </si>
  <si>
    <t>种植烤烟面积</t>
  </si>
  <si>
    <t>8.1</t>
  </si>
  <si>
    <t>完成计划种植面积</t>
  </si>
  <si>
    <t>实现烟叶税收</t>
  </si>
  <si>
    <t>0.7</t>
  </si>
  <si>
    <t>亿元</t>
  </si>
  <si>
    <t>完成计划面积</t>
  </si>
  <si>
    <t>烟农总收入</t>
  </si>
  <si>
    <t>3.2</t>
  </si>
  <si>
    <t>烤烟收购价达32元/公斤</t>
  </si>
  <si>
    <t>资产管理股</t>
  </si>
  <si>
    <t xml:space="preserve">  玉溪市江川区财政局（资产管理股）</t>
  </si>
  <si>
    <t xml:space="preserve">    国有企业退休人员社会化管理补助资金</t>
  </si>
  <si>
    <t>全面落实国有企业退休人员社会化管理服务工作落实、</t>
  </si>
  <si>
    <t>国有企业退休人员管理服务工作与原企业分离的比例</t>
  </si>
  <si>
    <t>按照260元/元的标准</t>
  </si>
  <si>
    <t>补助资金拨付的及时性</t>
  </si>
  <si>
    <t>及时兑付</t>
  </si>
  <si>
    <t>国有企业新办退休人员移交后与原企业的分离比例</t>
  </si>
  <si>
    <t>减轻企业负担</t>
  </si>
  <si>
    <t>促进退休社会化管理服务工作持续性</t>
  </si>
  <si>
    <t>每年按人落实资金</t>
  </si>
  <si>
    <t>移交企业的满意度</t>
  </si>
  <si>
    <t>国有企业满意度</t>
  </si>
  <si>
    <t>金融涉外股</t>
  </si>
  <si>
    <t xml:space="preserve">  玉溪市江川区投资促进局</t>
  </si>
  <si>
    <t xml:space="preserve">    玉溪市江川区投资促进局</t>
  </si>
  <si>
    <t xml:space="preserve">      江川区招商引资工作经费</t>
  </si>
  <si>
    <t>按照市对区下达的招商引资目标任务，将按照10%的增速引入市外国内资金，组织开展外出招商活动，做好投资推介宣传工作，与企业加强洽谈联络，力促投资项目落地，同时做好客商投资服务工作，帮助企业解决投资问题加快项目建设。</t>
  </si>
  <si>
    <t>组织外出招商活动</t>
  </si>
  <si>
    <t>每年组织赴外开展招商活动及项目考察次数</t>
  </si>
  <si>
    <t>全年签约招商项目个数</t>
  </si>
  <si>
    <t>全年签约招商项目数量</t>
  </si>
  <si>
    <t>与赴江川考察客商洽谈对接批次</t>
  </si>
  <si>
    <t>接待、洽谈赴江川考察企业，陪同实地调研</t>
  </si>
  <si>
    <t>引进市外国内资金</t>
  </si>
  <si>
    <t>每年引进市外国内投资到位资金</t>
  </si>
  <si>
    <t>客商满意度</t>
  </si>
  <si>
    <t>构建亲清政商关系客商满意度反馈</t>
  </si>
  <si>
    <t xml:space="preserve">  玉溪市江川区财政局（金融涉外股）</t>
  </si>
  <si>
    <t xml:space="preserve">    农业保险（种植业、养殖业）县级补助资金</t>
  </si>
  <si>
    <t>1、引导和支持农户参加农业保险；
2、不断扩大农业保险覆盖面和风险保障水平，逐步建立市场化的农业生产风险防范化解机制；
3、稳定农业生产，保障农民收入。
4、完成36.75万亩政策性保险投保面积，其中：中央财政补贴保险品种投保面积36.5万亩、地方特色优势农产品（玫瑰）投保面积0.25万亩。
5、完成55万元公益林、商品林政策性保险投保面积，其中：公益林33万亩，商品林22万亩。</t>
  </si>
  <si>
    <t>区级财政种植业保费补贴比例</t>
  </si>
  <si>
    <t>种植业投保覆盖面积</t>
  </si>
  <si>
    <t>80000</t>
  </si>
  <si>
    <t>水稻1万亩；玉米3.5万亩；油菜3.5万亩</t>
  </si>
  <si>
    <t>养殖业投保数量</t>
  </si>
  <si>
    <t>3.9</t>
  </si>
  <si>
    <t>头/只</t>
  </si>
  <si>
    <t>育肥猪2.4万头、能繁母猪1.5万头</t>
  </si>
  <si>
    <t>公益林、商品林投保面积</t>
  </si>
  <si>
    <t>550000</t>
  </si>
  <si>
    <t>公益林33万亩，商品林22万亩</t>
  </si>
  <si>
    <t>风险保障水平</t>
  </si>
  <si>
    <t>与去年基本持平，接近直接物化成本</t>
  </si>
  <si>
    <t>2020年</t>
  </si>
  <si>
    <t>受灾农户经济缺失获得赔偿比例</t>
  </si>
  <si>
    <t xml:space="preserve">    防范和处置非法集资专项资金</t>
  </si>
  <si>
    <t>依托综治网格化服务管理体系，充分发挥基层网格员贴近一线、熟悉情况的优势，将非法集资宣传教育、监测预警等工作融入平安建设网格化服务管理机制，与“平安建设”有机融合，实现对非法集资违法犯罪行为早发现、早处置的工作目标。</t>
  </si>
  <si>
    <t>非法集资线索举报奖励</t>
  </si>
  <si>
    <t>非法集资宣传覆盖面</t>
  </si>
  <si>
    <t>1.25</t>
  </si>
  <si>
    <t>万人次</t>
  </si>
  <si>
    <t>发放非法集资宣传材料</t>
  </si>
  <si>
    <t>宣传非法集资及时性</t>
  </si>
  <si>
    <t>及时宣传非法集资相关政策</t>
  </si>
  <si>
    <t>维护社会稳定和金融安全</t>
  </si>
  <si>
    <t>6-2  重点工作情况解释说明汇总表</t>
  </si>
  <si>
    <t>重点工作</t>
  </si>
  <si>
    <t>2022年工作重点及工作情况</t>
  </si>
  <si>
    <t>根据一级政府一级预算的要求，2022年玉溪市江川区乡镇财政管理体制改革后，由各乡镇（街道）自行编制2022年预算，区财政根据收支基数对各乡镇（街道）按项目分配2022年区对下各项转移支付资金4,725万元，其中：均衡性转移支付477万元、县级基本财力保障机制奖补资金4,106万元、固定数额补助142万元，区对下转移支付分配后由各乡镇（街道）统筹使用</t>
  </si>
  <si>
    <t>举借债务</t>
  </si>
  <si>
    <t>2021 年末，全区政府债务余额 23.98亿元（其中：一般债务余额 6.34 亿元，专项债务余额 17.64亿元），债务总额及分类债务余额均没有超过债务限额。</t>
  </si>
  <si>
    <t>预算绩效</t>
  </si>
  <si>
    <t>完成2022年预算入库项目第一次集中评审577个，涉及资金266,814万元，评审通过项目442个，涉及资金173,278万元；完成2022年预算重点项目事前评估2个，涉及资金6,587万元。</t>
  </si>
</sst>
</file>

<file path=xl/styles.xml><?xml version="1.0" encoding="utf-8"?>
<styleSheet xmlns="http://schemas.openxmlformats.org/spreadsheetml/2006/main">
  <numFmts count="33">
    <numFmt numFmtId="176" formatCode="_-&quot;$&quot;\ * #,##0_-;_-&quot;$&quot;\ * #,##0\-;_-&quot;$&quot;\ * &quot;-&quot;_-;_-@_-"/>
    <numFmt numFmtId="177" formatCode="&quot;$&quot;\ #,##0.00_-;[Red]&quot;$&quot;\ #,##0.00\-"/>
    <numFmt numFmtId="41" formatCode="_ * #,##0_ ;_ * \-#,##0_ ;_ * &quot;-&quot;_ ;_ @_ "/>
    <numFmt numFmtId="178" formatCode="_-* #,##0_-;\-* #,##0_-;_-* &quot;-&quot;_-;_-@_-"/>
    <numFmt numFmtId="179" formatCode="_(* #,##0_);_(* \(#,##0\);_(* &quot;-&quot;_);_(@_)"/>
    <numFmt numFmtId="44" formatCode="_ &quot;￥&quot;* #,##0.00_ ;_ &quot;￥&quot;* \-#,##0.00_ ;_ &quot;￥&quot;* &quot;-&quot;??_ ;_ @_ "/>
    <numFmt numFmtId="180" formatCode="yy\.mm\.dd"/>
    <numFmt numFmtId="181" formatCode="#,##0_ ;[Red]\-#,##0\ "/>
    <numFmt numFmtId="43" formatCode="_ * #,##0.00_ ;_ * \-#,##0.00_ ;_ * &quot;-&quot;??_ ;_ @_ "/>
    <numFmt numFmtId="182" formatCode="_-* #,##0.00_-;\-* #,##0.00_-;_-* &quot;-&quot;??_-;_-@_-"/>
    <numFmt numFmtId="42" formatCode="_ &quot;￥&quot;* #,##0_ ;_ &quot;￥&quot;* \-#,##0_ ;_ &quot;￥&quot;* &quot;-&quot;_ ;_ @_ "/>
    <numFmt numFmtId="183" formatCode="_(* #,##0.00_);_(* \(#,##0.00\);_(* &quot;-&quot;??_);_(@_)"/>
    <numFmt numFmtId="184" formatCode="#,##0;\(#,##0\)"/>
    <numFmt numFmtId="185" formatCode="_(&quot;$&quot;* #,##0.00_);_(&quot;$&quot;* \(#,##0.00\);_(&quot;$&quot;* &quot;-&quot;??_);_(@_)"/>
    <numFmt numFmtId="186" formatCode="&quot;$&quot;#,##0.00_);[Red]\(&quot;$&quot;#,##0.00\)"/>
    <numFmt numFmtId="187" formatCode="_-&quot;$&quot;\ * #,##0.00_-;_-&quot;$&quot;\ * #,##0.00\-;_-&quot;$&quot;\ * &quot;-&quot;??_-;_-@_-"/>
    <numFmt numFmtId="188" formatCode="\$#,##0.00;\(\$#,##0.00\)"/>
    <numFmt numFmtId="189" formatCode="\$#,##0;\(\$#,##0\)"/>
    <numFmt numFmtId="190" formatCode="#,##0.0_);\(#,##0.0\)"/>
    <numFmt numFmtId="191" formatCode="0_ "/>
    <numFmt numFmtId="192" formatCode="#,##0.00_ ;\-#,##0.00;;"/>
    <numFmt numFmtId="193" formatCode="&quot;$&quot;#,##0_);[Red]\(&quot;$&quot;#,##0\)"/>
    <numFmt numFmtId="194" formatCode="&quot;$&quot;\ #,##0_-;[Red]&quot;$&quot;\ #,##0\-"/>
    <numFmt numFmtId="195" formatCode="0.0%"/>
    <numFmt numFmtId="196" formatCode="#\ ??/??"/>
    <numFmt numFmtId="197" formatCode="_(&quot;$&quot;* #,##0_);_(&quot;$&quot;* \(#,##0\);_(&quot;$&quot;* &quot;-&quot;_);_(@_)"/>
    <numFmt numFmtId="198" formatCode="#,##0.000000"/>
    <numFmt numFmtId="199" formatCode="0.00_ "/>
    <numFmt numFmtId="200" formatCode="0\.0,&quot;0&quot;"/>
    <numFmt numFmtId="201" formatCode="0.0"/>
    <numFmt numFmtId="202" formatCode="#,##0_ "/>
    <numFmt numFmtId="203" formatCode="_ * #,##0_ ;_ * \-#,##0_ ;_ * &quot;-&quot;??_ ;_ @_ "/>
    <numFmt numFmtId="204" formatCode="#,##0.00_);[Red]\(#,##0.00\)"/>
  </numFmts>
  <fonts count="135">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1"/>
      <color rgb="FF000000"/>
      <name val="宋体"/>
      <charset val="1"/>
    </font>
    <font>
      <sz val="10"/>
      <name val="宋体"/>
      <charset val="1"/>
    </font>
    <font>
      <sz val="9"/>
      <name val="宋体"/>
      <charset val="1"/>
    </font>
    <font>
      <sz val="9"/>
      <name val="Microsoft Sans Serif"/>
      <charset val="1"/>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18"/>
      <name val="方正小标宋简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4"/>
      <color rgb="FFFF0000"/>
      <name val="宋体"/>
      <charset val="134"/>
    </font>
    <font>
      <sz val="14"/>
      <color indexed="10"/>
      <name val="宋体"/>
      <charset val="134"/>
    </font>
    <font>
      <sz val="12"/>
      <color rgb="FFFF0000"/>
      <name val="宋体"/>
      <charset val="134"/>
    </font>
    <font>
      <sz val="12"/>
      <name val="方正黑体_GBK"/>
      <charset val="134"/>
    </font>
    <font>
      <sz val="11"/>
      <color indexed="52"/>
      <name val="宋体"/>
      <charset val="134"/>
    </font>
    <font>
      <sz val="12"/>
      <color indexed="9"/>
      <name val="宋体"/>
      <charset val="134"/>
    </font>
    <font>
      <sz val="11"/>
      <color theme="1"/>
      <name val="宋体"/>
      <charset val="0"/>
      <scheme val="minor"/>
    </font>
    <font>
      <sz val="11"/>
      <color indexed="9"/>
      <name val="宋体"/>
      <charset val="134"/>
    </font>
    <font>
      <sz val="11"/>
      <color indexed="20"/>
      <name val="宋体"/>
      <charset val="134"/>
    </font>
    <font>
      <sz val="10"/>
      <name val="楷体"/>
      <charset val="134"/>
    </font>
    <font>
      <sz val="11"/>
      <color theme="0"/>
      <name val="宋体"/>
      <charset val="0"/>
      <scheme val="minor"/>
    </font>
    <font>
      <b/>
      <sz val="12"/>
      <color indexed="8"/>
      <name val="宋体"/>
      <charset val="134"/>
    </font>
    <font>
      <sz val="10"/>
      <name val="Geneva"/>
      <charset val="134"/>
    </font>
    <font>
      <sz val="11"/>
      <color rgb="FF3F3F76"/>
      <name val="宋体"/>
      <charset val="0"/>
      <scheme val="minor"/>
    </font>
    <font>
      <sz val="11"/>
      <color indexed="17"/>
      <name val="宋体"/>
      <charset val="134"/>
    </font>
    <font>
      <b/>
      <sz val="11"/>
      <color indexed="8"/>
      <name val="宋体"/>
      <charset val="134"/>
    </font>
    <font>
      <sz val="11"/>
      <color rgb="FF9C0006"/>
      <name val="宋体"/>
      <charset val="0"/>
      <scheme val="minor"/>
    </font>
    <font>
      <sz val="8"/>
      <name val="Times New Roman"/>
      <charset val="134"/>
    </font>
    <font>
      <sz val="11"/>
      <color rgb="FF9C6500"/>
      <name val="宋体"/>
      <charset val="0"/>
      <scheme val="minor"/>
    </font>
    <font>
      <sz val="11"/>
      <color indexed="60"/>
      <name val="宋体"/>
      <charset val="134"/>
    </font>
    <font>
      <b/>
      <sz val="11"/>
      <color indexed="52"/>
      <name val="宋体"/>
      <charset val="134"/>
    </font>
    <font>
      <b/>
      <sz val="10"/>
      <name val="Tms Rmn"/>
      <charset val="134"/>
    </font>
    <font>
      <sz val="10"/>
      <name val="Arial"/>
      <charset val="134"/>
    </font>
    <font>
      <sz val="12"/>
      <color indexed="17"/>
      <name val="宋体"/>
      <charset val="134"/>
    </font>
    <font>
      <sz val="8"/>
      <name val="Arial"/>
      <charset val="134"/>
    </font>
    <font>
      <u/>
      <sz val="11"/>
      <color rgb="FF0000FF"/>
      <name val="宋体"/>
      <charset val="0"/>
      <scheme val="minor"/>
    </font>
    <font>
      <sz val="12"/>
      <color indexed="16"/>
      <name val="宋体"/>
      <charset val="134"/>
    </font>
    <font>
      <b/>
      <sz val="11"/>
      <color theme="3"/>
      <name val="宋体"/>
      <charset val="134"/>
      <scheme val="minor"/>
    </font>
    <font>
      <i/>
      <sz val="11"/>
      <color indexed="23"/>
      <name val="宋体"/>
      <charset val="134"/>
    </font>
    <font>
      <u/>
      <sz val="11"/>
      <color rgb="FF800080"/>
      <name val="宋体"/>
      <charset val="0"/>
      <scheme val="minor"/>
    </font>
    <font>
      <sz val="12"/>
      <name val="Times New Roman"/>
      <charset val="134"/>
    </font>
    <font>
      <b/>
      <sz val="18"/>
      <color theme="3"/>
      <name val="宋体"/>
      <charset val="134"/>
      <scheme val="minor"/>
    </font>
    <font>
      <b/>
      <sz val="12"/>
      <name val="Arial"/>
      <charset val="134"/>
    </font>
    <font>
      <b/>
      <sz val="15"/>
      <color theme="3"/>
      <name val="宋体"/>
      <charset val="134"/>
      <scheme val="minor"/>
    </font>
    <font>
      <b/>
      <sz val="15"/>
      <color indexed="56"/>
      <name val="宋体"/>
      <charset val="134"/>
    </font>
    <font>
      <i/>
      <sz val="11"/>
      <color rgb="FF7F7F7F"/>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sz val="10"/>
      <name val="MS Sans Serif"/>
      <charset val="134"/>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sz val="11"/>
      <color rgb="FF006100"/>
      <name val="宋体"/>
      <charset val="0"/>
      <scheme val="minor"/>
    </font>
    <font>
      <b/>
      <sz val="11"/>
      <color indexed="63"/>
      <name val="宋体"/>
      <charset val="134"/>
    </font>
    <font>
      <b/>
      <sz val="18"/>
      <color indexed="56"/>
      <name val="宋体"/>
      <charset val="134"/>
    </font>
    <font>
      <b/>
      <sz val="11"/>
      <color indexed="9"/>
      <name val="宋体"/>
      <charset val="134"/>
    </font>
    <font>
      <sz val="10"/>
      <name val="Helv"/>
      <charset val="134"/>
    </font>
    <font>
      <sz val="10"/>
      <name val="仿宋_GB2312"/>
      <charset val="134"/>
    </font>
    <font>
      <u/>
      <sz val="12"/>
      <color indexed="12"/>
      <name val="宋体"/>
      <charset val="134"/>
    </font>
    <font>
      <sz val="11"/>
      <color indexed="62"/>
      <name val="宋体"/>
      <charset val="134"/>
    </font>
    <font>
      <sz val="12"/>
      <color indexed="20"/>
      <name val="宋体"/>
      <charset val="134"/>
    </font>
    <font>
      <b/>
      <sz val="13"/>
      <color indexed="56"/>
      <name val="宋体"/>
      <charset val="134"/>
    </font>
    <font>
      <sz val="11"/>
      <color indexed="10"/>
      <name val="宋体"/>
      <charset val="134"/>
    </font>
    <font>
      <u/>
      <sz val="10"/>
      <color indexed="12"/>
      <name val="Times"/>
      <charset val="134"/>
    </font>
    <font>
      <u/>
      <sz val="11"/>
      <color indexed="52"/>
      <name val="宋体"/>
      <charset val="134"/>
    </font>
    <font>
      <sz val="10"/>
      <name val="Times New Roman"/>
      <charset val="134"/>
    </font>
    <font>
      <sz val="9"/>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2"/>
      <color indexed="36"/>
      <name val="宋体"/>
      <charset val="134"/>
    </font>
    <font>
      <sz val="12"/>
      <name val="Courier"/>
      <charset val="134"/>
    </font>
    <font>
      <sz val="9"/>
      <name val="微软雅黑"/>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9"/>
        <bgColor indexed="64"/>
      </patternFill>
    </fill>
    <fill>
      <patternFill patternType="solid">
        <fgColor indexed="55"/>
        <bgColor indexed="64"/>
      </patternFill>
    </fill>
    <fill>
      <patternFill patternType="solid">
        <fgColor theme="9" tint="0.599993896298105"/>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2"/>
        <bgColor indexed="64"/>
      </patternFill>
    </fill>
    <fill>
      <patternFill patternType="solid">
        <fgColor indexed="31"/>
        <bgColor indexed="64"/>
      </patternFill>
    </fill>
    <fill>
      <patternFill patternType="solid">
        <fgColor theme="9" tint="0.399975585192419"/>
        <bgColor indexed="64"/>
      </patternFill>
    </fill>
    <fill>
      <patternFill patternType="lightUp">
        <fgColor indexed="9"/>
        <bgColor indexed="29"/>
      </patternFill>
    </fill>
    <fill>
      <patternFill patternType="solid">
        <fgColor rgb="FFFFFFCC"/>
        <bgColor indexed="64"/>
      </patternFill>
    </fill>
    <fill>
      <patternFill patternType="solid">
        <fgColor rgb="FFFFCC99"/>
        <bgColor indexed="64"/>
      </patternFill>
    </fill>
    <fill>
      <patternFill patternType="solid">
        <fgColor indexed="44"/>
        <bgColor indexed="64"/>
      </patternFill>
    </fill>
    <fill>
      <patternFill patternType="solid">
        <fgColor indexed="4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indexed="43"/>
        <bgColor indexed="64"/>
      </patternFill>
    </fill>
    <fill>
      <patternFill patternType="solid">
        <fgColor indexed="48"/>
        <bgColor indexed="64"/>
      </patternFill>
    </fill>
    <fill>
      <patternFill patternType="solid">
        <fgColor indexed="52"/>
        <bgColor indexed="64"/>
      </patternFill>
    </fill>
    <fill>
      <patternFill patternType="gray0625"/>
    </fill>
    <fill>
      <patternFill patternType="solid">
        <fgColor theme="4"/>
        <bgColor indexed="64"/>
      </patternFill>
    </fill>
    <fill>
      <patternFill patternType="solid">
        <fgColor theme="6" tint="0.399975585192419"/>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indexed="46"/>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mediumGray">
        <fgColor indexed="22"/>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14"/>
        <bgColor indexed="64"/>
      </patternFill>
    </fill>
    <fill>
      <patternFill patternType="solid">
        <fgColor indexed="30"/>
        <bgColor indexed="64"/>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double">
        <color indexed="52"/>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bottom/>
      <diagonal/>
    </border>
    <border>
      <left/>
      <right/>
      <top/>
      <bottom style="medium">
        <color theme="4"/>
      </bottom>
      <diagonal/>
    </border>
    <border>
      <left/>
      <right/>
      <top/>
      <bottom style="thick">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69" fillId="0" borderId="0">
      <alignment vertical="center"/>
    </xf>
    <xf numFmtId="0" fontId="66" fillId="0" borderId="12" applyNumberFormat="0" applyFill="0" applyProtection="0">
      <alignment horizontal="center" vertical="center"/>
    </xf>
    <xf numFmtId="0" fontId="8" fillId="0" borderId="0">
      <alignment vertical="center"/>
    </xf>
    <xf numFmtId="0" fontId="64" fillId="9" borderId="0" applyNumberFormat="0" applyBorder="0" applyAlignment="0" applyProtection="0">
      <alignment vertical="center"/>
    </xf>
    <xf numFmtId="0" fontId="70" fillId="16" borderId="14" applyNumberFormat="0" applyAlignment="0" applyProtection="0">
      <alignment vertical="center"/>
    </xf>
    <xf numFmtId="0" fontId="62" fillId="5" borderId="0" applyNumberFormat="0" applyBorder="0" applyAlignment="0" applyProtection="0">
      <alignment vertical="center"/>
    </xf>
    <xf numFmtId="0" fontId="72" fillId="0" borderId="15" applyNumberFormat="0" applyFill="0" applyAlignment="0" applyProtection="0">
      <alignment vertical="center"/>
    </xf>
    <xf numFmtId="0" fontId="63" fillId="19" borderId="0" applyNumberFormat="0" applyBorder="0" applyAlignment="0" applyProtection="0">
      <alignment vertical="center"/>
    </xf>
    <xf numFmtId="0" fontId="0" fillId="0" borderId="0">
      <alignment vertical="center"/>
    </xf>
    <xf numFmtId="0" fontId="0" fillId="0" borderId="0">
      <alignment vertical="center"/>
    </xf>
    <xf numFmtId="0" fontId="61" fillId="0" borderId="11" applyNumberFormat="0" applyFill="0" applyAlignment="0" applyProtection="0">
      <alignment vertical="center"/>
    </xf>
    <xf numFmtId="9" fontId="8" fillId="0" borderId="0" applyFont="0" applyFill="0" applyBorder="0" applyAlignment="0" applyProtection="0">
      <alignment vertical="center"/>
    </xf>
    <xf numFmtId="0" fontId="62" fillId="8" borderId="0" applyNumberFormat="0" applyBorder="0" applyAlignment="0" applyProtection="0">
      <alignment vertical="center"/>
    </xf>
    <xf numFmtId="0" fontId="74" fillId="0" borderId="0">
      <alignment horizontal="center" vertical="center" wrapText="1"/>
      <protection locked="0"/>
    </xf>
    <xf numFmtId="0" fontId="71"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alignment vertical="center"/>
    </xf>
    <xf numFmtId="41" fontId="1" fillId="0" borderId="0" applyFont="0" applyFill="0" applyBorder="0" applyAlignment="0" applyProtection="0">
      <alignment vertical="center"/>
    </xf>
    <xf numFmtId="0" fontId="0" fillId="0" borderId="0">
      <alignment vertical="center"/>
    </xf>
    <xf numFmtId="0" fontId="63" fillId="22" borderId="0" applyNumberFormat="0" applyBorder="0" applyAlignment="0" applyProtection="0">
      <alignment vertical="center"/>
    </xf>
    <xf numFmtId="0" fontId="73" fillId="20" borderId="0" applyNumberFormat="0" applyBorder="0" applyAlignment="0" applyProtection="0">
      <alignment vertical="center"/>
    </xf>
    <xf numFmtId="0" fontId="8" fillId="0" borderId="0">
      <alignment vertical="center"/>
    </xf>
    <xf numFmtId="43" fontId="0" fillId="0" borderId="0" applyFont="0" applyFill="0" applyBorder="0" applyAlignment="0" applyProtection="0">
      <alignment vertical="center"/>
    </xf>
    <xf numFmtId="0" fontId="62" fillId="25" borderId="0" applyNumberFormat="0" applyBorder="0" applyAlignment="0" applyProtection="0">
      <alignment vertical="center"/>
    </xf>
    <xf numFmtId="0" fontId="67" fillId="28" borderId="0" applyNumberFormat="0" applyBorder="0" applyAlignment="0" applyProtection="0">
      <alignment vertical="center"/>
    </xf>
    <xf numFmtId="180" fontId="79" fillId="0" borderId="12" applyFill="0" applyProtection="0">
      <alignment horizontal="right" vertical="center"/>
    </xf>
    <xf numFmtId="0" fontId="64" fillId="25" borderId="0" applyNumberFormat="0" applyBorder="0" applyAlignment="0" applyProtection="0">
      <alignment vertical="center"/>
    </xf>
    <xf numFmtId="0" fontId="62" fillId="6" borderId="0" applyNumberFormat="0" applyBorder="0" applyAlignment="0" applyProtection="0">
      <alignment vertical="center"/>
    </xf>
    <xf numFmtId="0" fontId="71" fillId="29" borderId="0" applyNumberFormat="0" applyBorder="0" applyAlignment="0" applyProtection="0">
      <alignment vertical="center"/>
    </xf>
    <xf numFmtId="0" fontId="81" fillId="31" borderId="1" applyNumberFormat="0" applyBorder="0" applyAlignment="0" applyProtection="0">
      <alignment vertical="center"/>
    </xf>
    <xf numFmtId="0" fontId="82" fillId="0" borderId="0" applyNumberFormat="0" applyFill="0" applyBorder="0" applyAlignment="0" applyProtection="0">
      <alignment vertical="center"/>
    </xf>
    <xf numFmtId="9" fontId="8" fillId="0" borderId="0" applyFont="0" applyFill="0" applyBorder="0" applyAlignment="0" applyProtection="0">
      <alignment vertical="center"/>
    </xf>
    <xf numFmtId="0" fontId="80" fillId="18" borderId="0" applyNumberFormat="0" applyBorder="0" applyAlignment="0" applyProtection="0">
      <alignment vertical="center"/>
    </xf>
    <xf numFmtId="0" fontId="64" fillId="24" borderId="0" applyNumberFormat="0" applyBorder="0" applyAlignment="0" applyProtection="0">
      <alignment vertical="center"/>
    </xf>
    <xf numFmtId="0" fontId="83" fillId="10" borderId="0" applyNumberFormat="0" applyBorder="0" applyAlignment="0" applyProtection="0">
      <alignment vertical="center"/>
    </xf>
    <xf numFmtId="0" fontId="62" fillId="8" borderId="0" applyNumberFormat="0" applyBorder="0" applyAlignment="0" applyProtection="0">
      <alignment vertical="center"/>
    </xf>
    <xf numFmtId="0" fontId="86" fillId="0" borderId="0" applyNumberFormat="0" applyFill="0" applyBorder="0" applyAlignment="0" applyProtection="0">
      <alignment vertical="center"/>
    </xf>
    <xf numFmtId="0" fontId="87" fillId="0" borderId="0">
      <alignment vertical="center"/>
    </xf>
    <xf numFmtId="0" fontId="8" fillId="0" borderId="0">
      <alignment vertical="center"/>
    </xf>
    <xf numFmtId="0" fontId="1" fillId="15" borderId="13" applyNumberFormat="0" applyFont="0" applyAlignment="0" applyProtection="0">
      <alignment vertical="center"/>
    </xf>
    <xf numFmtId="0" fontId="64" fillId="30" borderId="0" applyNumberFormat="0" applyBorder="0" applyAlignment="0" applyProtection="0">
      <alignment vertical="center"/>
    </xf>
    <xf numFmtId="0" fontId="62" fillId="17" borderId="0" applyNumberFormat="0" applyBorder="0" applyAlignment="0" applyProtection="0">
      <alignment vertical="center"/>
    </xf>
    <xf numFmtId="0" fontId="62" fillId="25" borderId="0" applyNumberFormat="0" applyBorder="0" applyAlignment="0" applyProtection="0">
      <alignment vertical="center"/>
    </xf>
    <xf numFmtId="0" fontId="67" fillId="32"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9" fontId="8" fillId="0" borderId="0" applyFont="0" applyFill="0" applyBorder="0" applyAlignment="0" applyProtection="0">
      <alignment vertical="center"/>
    </xf>
    <xf numFmtId="0" fontId="8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8" fillId="0" borderId="0">
      <alignment vertical="center"/>
    </xf>
    <xf numFmtId="0" fontId="8" fillId="0" borderId="0">
      <alignment vertical="center"/>
    </xf>
    <xf numFmtId="0" fontId="64" fillId="10" borderId="0" applyNumberFormat="0" applyBorder="0" applyAlignment="0" applyProtection="0">
      <alignment vertical="center"/>
    </xf>
    <xf numFmtId="0" fontId="8" fillId="0" borderId="0">
      <alignment vertical="center"/>
    </xf>
    <xf numFmtId="0" fontId="88" fillId="0" borderId="0" applyNumberFormat="0" applyFill="0" applyBorder="0" applyAlignment="0" applyProtection="0">
      <alignment vertical="center"/>
    </xf>
    <xf numFmtId="0" fontId="62" fillId="17" borderId="0" applyNumberFormat="0" applyBorder="0" applyAlignment="0" applyProtection="0">
      <alignment vertical="center"/>
    </xf>
    <xf numFmtId="0" fontId="92" fillId="0" borderId="0" applyNumberFormat="0" applyFill="0" applyBorder="0" applyAlignment="0" applyProtection="0">
      <alignment vertical="center"/>
    </xf>
    <xf numFmtId="0" fontId="91" fillId="0" borderId="19" applyNumberFormat="0" applyFill="0" applyAlignment="0" applyProtection="0">
      <alignment vertical="center"/>
    </xf>
    <xf numFmtId="9" fontId="8" fillId="0" borderId="0" applyFont="0" applyFill="0" applyBorder="0" applyAlignment="0" applyProtection="0">
      <alignment vertical="center"/>
    </xf>
    <xf numFmtId="0" fontId="90" fillId="0" borderId="18" applyNumberFormat="0" applyFill="0" applyAlignment="0" applyProtection="0">
      <alignment vertical="center"/>
    </xf>
    <xf numFmtId="0" fontId="65" fillId="10" borderId="0" applyNumberFormat="0" applyBorder="0" applyAlignment="0" applyProtection="0">
      <alignment vertical="center"/>
    </xf>
    <xf numFmtId="0" fontId="87" fillId="0" borderId="0">
      <alignment vertical="center"/>
    </xf>
    <xf numFmtId="0" fontId="64" fillId="10"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95" fillId="0" borderId="18" applyNumberFormat="0" applyFill="0" applyAlignment="0" applyProtection="0">
      <alignment vertical="center"/>
    </xf>
    <xf numFmtId="0" fontId="62" fillId="25" borderId="0" applyNumberFormat="0" applyBorder="0" applyAlignment="0" applyProtection="0">
      <alignment vertical="center"/>
    </xf>
    <xf numFmtId="0" fontId="67" fillId="34" borderId="0" applyNumberFormat="0" applyBorder="0" applyAlignment="0" applyProtection="0">
      <alignment vertical="center"/>
    </xf>
    <xf numFmtId="0" fontId="62" fillId="8" borderId="0" applyNumberFormat="0" applyBorder="0" applyAlignment="0" applyProtection="0">
      <alignment vertical="center"/>
    </xf>
    <xf numFmtId="9" fontId="8" fillId="0" borderId="0" applyFont="0" applyFill="0" applyBorder="0" applyAlignment="0" applyProtection="0">
      <alignment vertical="center"/>
    </xf>
    <xf numFmtId="0" fontId="84" fillId="0" borderId="21" applyNumberFormat="0" applyFill="0" applyAlignment="0" applyProtection="0">
      <alignment vertical="center"/>
    </xf>
    <xf numFmtId="0" fontId="62" fillId="25" borderId="0" applyNumberFormat="0" applyBorder="0" applyAlignment="0" applyProtection="0">
      <alignment vertical="center"/>
    </xf>
    <xf numFmtId="0" fontId="67" fillId="36" borderId="0" applyNumberFormat="0" applyBorder="0" applyAlignment="0" applyProtection="0">
      <alignment vertical="center"/>
    </xf>
    <xf numFmtId="0" fontId="96" fillId="37" borderId="22" applyNumberFormat="0" applyAlignment="0" applyProtection="0">
      <alignment vertical="center"/>
    </xf>
    <xf numFmtId="0" fontId="98" fillId="37" borderId="14" applyNumberFormat="0" applyAlignment="0" applyProtection="0">
      <alignment vertical="center"/>
    </xf>
    <xf numFmtId="0" fontId="0" fillId="17" borderId="0" applyNumberFormat="0" applyBorder="0" applyAlignment="0" applyProtection="0">
      <alignment vertical="center"/>
    </xf>
    <xf numFmtId="0" fontId="99" fillId="39" borderId="23" applyNumberFormat="0" applyAlignment="0" applyProtection="0">
      <alignment vertical="center"/>
    </xf>
    <xf numFmtId="0" fontId="0" fillId="0" borderId="0">
      <alignment vertical="center"/>
    </xf>
    <xf numFmtId="0" fontId="0" fillId="0" borderId="0">
      <alignment vertical="center"/>
    </xf>
    <xf numFmtId="0" fontId="63" fillId="40" borderId="0" applyNumberFormat="0" applyBorder="0" applyAlignment="0" applyProtection="0">
      <alignment vertical="center"/>
    </xf>
    <xf numFmtId="0" fontId="100" fillId="0" borderId="0" applyNumberFormat="0" applyFill="0" applyBorder="0" applyAlignment="0" applyProtection="0">
      <alignment vertical="center"/>
    </xf>
    <xf numFmtId="0" fontId="67" fillId="35" borderId="0" applyNumberFormat="0" applyBorder="0" applyAlignment="0" applyProtection="0">
      <alignment vertical="center"/>
    </xf>
    <xf numFmtId="0" fontId="8" fillId="0" borderId="0">
      <alignment vertical="center"/>
    </xf>
    <xf numFmtId="0" fontId="101" fillId="0" borderId="24">
      <alignment horizontal="center" vertical="center"/>
    </xf>
    <xf numFmtId="0" fontId="102" fillId="0" borderId="25" applyNumberFormat="0" applyFill="0" applyAlignment="0" applyProtection="0">
      <alignment vertical="center"/>
    </xf>
    <xf numFmtId="0" fontId="64" fillId="24" borderId="0" applyNumberFormat="0" applyBorder="0" applyAlignment="0" applyProtection="0">
      <alignment vertical="center"/>
    </xf>
    <xf numFmtId="0" fontId="65" fillId="42" borderId="0" applyNumberFormat="0" applyBorder="0" applyAlignment="0" applyProtection="0">
      <alignment vertical="center"/>
    </xf>
    <xf numFmtId="0" fontId="93" fillId="0" borderId="20" applyNumberFormat="0" applyFill="0" applyAlignment="0" applyProtection="0">
      <alignment vertical="center"/>
    </xf>
    <xf numFmtId="0" fontId="103" fillId="44" borderId="0" applyNumberFormat="0" applyBorder="0" applyAlignment="0" applyProtection="0">
      <alignment vertical="center"/>
    </xf>
    <xf numFmtId="0" fontId="76" fillId="23" borderId="0" applyNumberFormat="0" applyBorder="0" applyAlignment="0" applyProtection="0">
      <alignment vertical="center"/>
    </xf>
    <xf numFmtId="0" fontId="0" fillId="18" borderId="0" applyNumberFormat="0" applyBorder="0" applyAlignment="0" applyProtection="0">
      <alignment vertical="center"/>
    </xf>
    <xf numFmtId="0" fontId="104" fillId="11" borderId="26" applyNumberFormat="0" applyAlignment="0" applyProtection="0">
      <alignment vertical="center"/>
    </xf>
    <xf numFmtId="0" fontId="75" fillId="21" borderId="0" applyNumberFormat="0" applyBorder="0" applyAlignment="0" applyProtection="0">
      <alignment vertical="center"/>
    </xf>
    <xf numFmtId="0" fontId="0" fillId="0" borderId="0">
      <alignment vertical="center"/>
    </xf>
    <xf numFmtId="0" fontId="0" fillId="0" borderId="0">
      <alignment vertical="center"/>
    </xf>
    <xf numFmtId="0" fontId="61" fillId="0" borderId="11" applyNumberFormat="0" applyFill="0" applyAlignment="0" applyProtection="0">
      <alignment vertical="center"/>
    </xf>
    <xf numFmtId="0" fontId="63" fillId="45" borderId="0" applyNumberFormat="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7" fillId="27"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61" fillId="0" borderId="11" applyNumberFormat="0" applyFill="0" applyAlignment="0" applyProtection="0">
      <alignment vertical="center"/>
    </xf>
    <xf numFmtId="0" fontId="79" fillId="0" borderId="8" applyNumberFormat="0" applyFill="0" applyProtection="0">
      <alignment horizontal="right" vertical="center"/>
    </xf>
    <xf numFmtId="0" fontId="63" fillId="47" borderId="0" applyNumberFormat="0" applyBorder="0" applyAlignment="0" applyProtection="0">
      <alignment vertical="center"/>
    </xf>
    <xf numFmtId="0" fontId="72" fillId="0" borderId="15" applyNumberFormat="0" applyFill="0" applyAlignment="0" applyProtection="0">
      <alignment vertical="center"/>
    </xf>
    <xf numFmtId="0" fontId="27" fillId="31" borderId="0" applyNumberFormat="0" applyBorder="0" applyAlignment="0" applyProtection="0">
      <alignment vertical="center"/>
    </xf>
    <xf numFmtId="0" fontId="105" fillId="0" borderId="0" applyNumberFormat="0" applyFill="0" applyBorder="0" applyAlignment="0" applyProtection="0">
      <alignment vertical="center"/>
    </xf>
    <xf numFmtId="0" fontId="63" fillId="49" borderId="0" applyNumberFormat="0" applyBorder="0" applyAlignment="0" applyProtection="0">
      <alignment vertical="center"/>
    </xf>
    <xf numFmtId="0" fontId="0" fillId="0" borderId="0">
      <alignment vertical="center"/>
    </xf>
    <xf numFmtId="0" fontId="0" fillId="0" borderId="0">
      <alignment vertical="center"/>
    </xf>
    <xf numFmtId="0" fontId="61" fillId="0" borderId="11" applyNumberFormat="0" applyFill="0" applyAlignment="0" applyProtection="0">
      <alignment vertical="center"/>
    </xf>
    <xf numFmtId="0" fontId="63" fillId="38" borderId="0" applyNumberFormat="0" applyBorder="0" applyAlignment="0" applyProtection="0">
      <alignment vertical="center"/>
    </xf>
    <xf numFmtId="0" fontId="63" fillId="41" borderId="0" applyNumberFormat="0" applyBorder="0" applyAlignment="0" applyProtection="0">
      <alignment vertical="center"/>
    </xf>
    <xf numFmtId="0" fontId="106" fillId="6" borderId="27" applyNumberFormat="0" applyAlignment="0" applyProtection="0">
      <alignment vertical="center"/>
    </xf>
    <xf numFmtId="0" fontId="27" fillId="11" borderId="0" applyNumberFormat="0" applyBorder="0" applyAlignment="0" applyProtection="0">
      <alignment vertical="center"/>
    </xf>
    <xf numFmtId="0" fontId="65" fillId="42" borderId="0" applyNumberFormat="0" applyBorder="0" applyAlignment="0" applyProtection="0">
      <alignment vertical="center"/>
    </xf>
    <xf numFmtId="0" fontId="67" fillId="43" borderId="0" applyNumberFormat="0" applyBorder="0" applyAlignment="0" applyProtection="0">
      <alignment vertical="center"/>
    </xf>
    <xf numFmtId="0" fontId="80"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67" fillId="46" borderId="0" applyNumberFormat="0" applyBorder="0" applyAlignment="0" applyProtection="0">
      <alignment vertical="center"/>
    </xf>
    <xf numFmtId="0" fontId="0" fillId="0" borderId="0">
      <alignment vertical="center"/>
    </xf>
    <xf numFmtId="0" fontId="0" fillId="0" borderId="0">
      <alignment vertical="center"/>
    </xf>
    <xf numFmtId="0" fontId="61" fillId="0" borderId="11" applyNumberFormat="0" applyFill="0" applyAlignment="0" applyProtection="0">
      <alignment vertical="center"/>
    </xf>
    <xf numFmtId="0" fontId="63" fillId="48" borderId="0" applyNumberFormat="0" applyBorder="0" applyAlignment="0" applyProtection="0">
      <alignment vertical="center"/>
    </xf>
    <xf numFmtId="0" fontId="63" fillId="33" borderId="0" applyNumberFormat="0" applyBorder="0" applyAlignment="0" applyProtection="0">
      <alignment vertical="center"/>
    </xf>
    <xf numFmtId="0" fontId="67" fillId="51" borderId="0" applyNumberFormat="0" applyBorder="0" applyAlignment="0" applyProtection="0">
      <alignment vertical="center"/>
    </xf>
    <xf numFmtId="0" fontId="64" fillId="11" borderId="0" applyNumberFormat="0" applyBorder="0" applyAlignment="0" applyProtection="0">
      <alignment vertical="center"/>
    </xf>
    <xf numFmtId="0" fontId="8" fillId="0" borderId="0">
      <alignment vertical="center"/>
    </xf>
    <xf numFmtId="0" fontId="77" fillId="11" borderId="16" applyNumberFormat="0" applyAlignment="0" applyProtection="0">
      <alignment vertical="center"/>
    </xf>
    <xf numFmtId="0" fontId="6" fillId="0" borderId="0">
      <alignment vertical="center"/>
    </xf>
    <xf numFmtId="0" fontId="63" fillId="52" borderId="0" applyNumberFormat="0" applyBorder="0" applyAlignment="0" applyProtection="0">
      <alignment vertical="center"/>
    </xf>
    <xf numFmtId="0" fontId="62" fillId="25" borderId="0" applyNumberFormat="0" applyBorder="0" applyAlignment="0" applyProtection="0">
      <alignment vertical="center"/>
    </xf>
    <xf numFmtId="0" fontId="91" fillId="0" borderId="19" applyNumberFormat="0" applyFill="0" applyAlignment="0" applyProtection="0">
      <alignment vertical="center"/>
    </xf>
    <xf numFmtId="0" fontId="67" fillId="53" borderId="0" applyNumberFormat="0" applyBorder="0" applyAlignment="0" applyProtection="0">
      <alignment vertical="center"/>
    </xf>
    <xf numFmtId="0" fontId="67" fillId="54" borderId="0" applyNumberFormat="0" applyBorder="0" applyAlignment="0" applyProtection="0">
      <alignment vertical="center"/>
    </xf>
    <xf numFmtId="0" fontId="107" fillId="0" borderId="0">
      <alignment vertical="center"/>
    </xf>
    <xf numFmtId="0" fontId="63" fillId="7" borderId="0" applyNumberFormat="0" applyBorder="0" applyAlignment="0" applyProtection="0">
      <alignment vertical="center"/>
    </xf>
    <xf numFmtId="0" fontId="62" fillId="25" borderId="0" applyNumberFormat="0" applyBorder="0" applyAlignment="0" applyProtection="0">
      <alignment vertical="center"/>
    </xf>
    <xf numFmtId="0" fontId="91" fillId="0" borderId="19" applyNumberFormat="0" applyFill="0" applyAlignment="0" applyProtection="0">
      <alignment vertical="center"/>
    </xf>
    <xf numFmtId="0" fontId="67" fillId="13" borderId="0" applyNumberFormat="0" applyBorder="0" applyAlignment="0" applyProtection="0">
      <alignment vertical="center"/>
    </xf>
    <xf numFmtId="0" fontId="76" fillId="23" borderId="0" applyNumberFormat="0" applyBorder="0" applyAlignment="0" applyProtection="0">
      <alignment vertical="center"/>
    </xf>
    <xf numFmtId="0" fontId="27" fillId="31" borderId="0" applyNumberFormat="0" applyBorder="0" applyAlignment="0" applyProtection="0">
      <alignment vertical="center"/>
    </xf>
    <xf numFmtId="0" fontId="8" fillId="0" borderId="0">
      <alignment vertical="center"/>
    </xf>
    <xf numFmtId="0" fontId="69" fillId="0" borderId="0">
      <alignment vertical="center"/>
    </xf>
    <xf numFmtId="0" fontId="69" fillId="0" borderId="0">
      <alignment vertical="center"/>
    </xf>
    <xf numFmtId="0" fontId="76" fillId="23" borderId="0" applyNumberFormat="0" applyBorder="0" applyAlignment="0" applyProtection="0">
      <alignment vertical="center"/>
    </xf>
    <xf numFmtId="0" fontId="8" fillId="0" borderId="0">
      <alignment vertical="center"/>
    </xf>
    <xf numFmtId="0" fontId="27" fillId="31" borderId="0" applyNumberFormat="0" applyBorder="0" applyAlignment="0" applyProtection="0">
      <alignment vertical="center"/>
    </xf>
    <xf numFmtId="0" fontId="87" fillId="0" borderId="0">
      <alignment vertical="center"/>
    </xf>
    <xf numFmtId="0" fontId="107" fillId="0" borderId="0">
      <alignment vertical="center"/>
    </xf>
    <xf numFmtId="0" fontId="107" fillId="0" borderId="0">
      <alignment vertical="center"/>
    </xf>
    <xf numFmtId="0" fontId="87" fillId="0" borderId="0">
      <alignment vertical="center"/>
    </xf>
    <xf numFmtId="0" fontId="69" fillId="0" borderId="0">
      <alignment vertical="center"/>
    </xf>
    <xf numFmtId="0" fontId="27" fillId="31" borderId="0" applyNumberFormat="0" applyBorder="0" applyAlignment="0" applyProtection="0">
      <alignment vertical="center"/>
    </xf>
    <xf numFmtId="9" fontId="8" fillId="0" borderId="0" applyFont="0" applyFill="0" applyBorder="0" applyAlignment="0" applyProtection="0">
      <alignment vertical="center"/>
    </xf>
    <xf numFmtId="0" fontId="69"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9" fillId="0" borderId="0">
      <alignment vertical="center"/>
    </xf>
    <xf numFmtId="9" fontId="8" fillId="0" borderId="0" applyFont="0" applyFill="0" applyBorder="0" applyAlignment="0" applyProtection="0">
      <alignment vertical="center"/>
    </xf>
    <xf numFmtId="0" fontId="109" fillId="0" borderId="0" applyNumberFormat="0" applyFill="0" applyBorder="0" applyAlignment="0" applyProtection="0">
      <alignment vertical="top"/>
      <protection locked="0"/>
    </xf>
    <xf numFmtId="49" fontId="8" fillId="0" borderId="0" applyFont="0" applyFill="0" applyBorder="0" applyAlignment="0" applyProtection="0">
      <alignment vertical="center"/>
    </xf>
    <xf numFmtId="0" fontId="0" fillId="0" borderId="0">
      <alignment vertical="center"/>
    </xf>
    <xf numFmtId="0" fontId="87" fillId="0" borderId="0">
      <alignment vertical="center"/>
    </xf>
    <xf numFmtId="0" fontId="69" fillId="0" borderId="0">
      <alignment vertical="center"/>
    </xf>
    <xf numFmtId="0" fontId="76" fillId="23" borderId="0" applyNumberFormat="0" applyBorder="0" applyAlignment="0" applyProtection="0">
      <alignment vertical="center"/>
    </xf>
    <xf numFmtId="0" fontId="8" fillId="0" borderId="0">
      <alignment vertical="center"/>
    </xf>
    <xf numFmtId="0" fontId="27" fillId="31" borderId="0" applyNumberFormat="0" applyBorder="0" applyAlignment="0" applyProtection="0">
      <alignment vertical="center"/>
    </xf>
    <xf numFmtId="0" fontId="69" fillId="0" borderId="0">
      <alignment vertical="center"/>
    </xf>
    <xf numFmtId="0" fontId="111" fillId="10"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9" fillId="0" borderId="0">
      <alignment vertical="center"/>
    </xf>
    <xf numFmtId="49" fontId="8" fillId="0" borderId="0" applyFont="0" applyFill="0" applyBorder="0" applyAlignment="0" applyProtection="0">
      <alignment vertical="center"/>
    </xf>
    <xf numFmtId="0" fontId="109" fillId="0" borderId="0" applyNumberFormat="0" applyFill="0" applyBorder="0" applyAlignment="0" applyProtection="0">
      <alignment vertical="top"/>
      <protection locked="0"/>
    </xf>
    <xf numFmtId="0" fontId="62" fillId="8" borderId="0" applyNumberFormat="0" applyBorder="0" applyAlignment="0" applyProtection="0">
      <alignment vertical="center"/>
    </xf>
    <xf numFmtId="0" fontId="69" fillId="0" borderId="0">
      <alignment vertical="center"/>
    </xf>
    <xf numFmtId="0" fontId="8" fillId="0" borderId="0">
      <alignment vertical="center"/>
    </xf>
    <xf numFmtId="0" fontId="62" fillId="17" borderId="0" applyNumberFormat="0" applyBorder="0" applyAlignment="0" applyProtection="0">
      <alignment vertical="center"/>
    </xf>
    <xf numFmtId="0" fontId="69" fillId="0" borderId="0">
      <alignment vertical="center"/>
    </xf>
    <xf numFmtId="0" fontId="8" fillId="0" borderId="0">
      <alignment vertical="center"/>
    </xf>
    <xf numFmtId="0" fontId="69"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69" fillId="0" borderId="0">
      <alignment vertical="center"/>
    </xf>
    <xf numFmtId="0" fontId="112" fillId="0" borderId="29" applyNumberFormat="0" applyFill="0" applyAlignment="0" applyProtection="0">
      <alignment vertical="center"/>
    </xf>
    <xf numFmtId="0" fontId="69" fillId="0" borderId="0">
      <alignment vertical="center"/>
    </xf>
    <xf numFmtId="0" fontId="69" fillId="0" borderId="0">
      <alignment vertical="center"/>
    </xf>
    <xf numFmtId="0" fontId="109" fillId="0" borderId="0" applyNumberFormat="0" applyFill="0" applyBorder="0" applyAlignment="0" applyProtection="0">
      <alignment vertical="top"/>
      <protection locked="0"/>
    </xf>
    <xf numFmtId="0" fontId="62" fillId="8" borderId="0" applyNumberFormat="0" applyBorder="0" applyAlignment="0" applyProtection="0">
      <alignment vertical="center"/>
    </xf>
    <xf numFmtId="0" fontId="69" fillId="0" borderId="0">
      <alignment vertical="center"/>
    </xf>
    <xf numFmtId="0" fontId="79" fillId="0" borderId="0">
      <alignment vertical="center"/>
    </xf>
    <xf numFmtId="0" fontId="62" fillId="5" borderId="0" applyNumberFormat="0" applyBorder="0" applyAlignment="0" applyProtection="0">
      <alignment vertical="center"/>
    </xf>
    <xf numFmtId="0" fontId="113" fillId="0" borderId="0" applyNumberFormat="0" applyFill="0" applyBorder="0" applyAlignment="0" applyProtection="0">
      <alignment vertical="center"/>
    </xf>
    <xf numFmtId="0" fontId="87" fillId="0" borderId="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8" fillId="0" borderId="0">
      <alignment vertical="center"/>
    </xf>
    <xf numFmtId="0" fontId="61" fillId="0" borderId="11" applyNumberFormat="0" applyFill="0" applyAlignment="0" applyProtection="0">
      <alignment vertical="center"/>
    </xf>
    <xf numFmtId="0" fontId="64" fillId="60" borderId="0" applyNumberFormat="0" applyBorder="0" applyAlignment="0" applyProtection="0">
      <alignment vertical="center"/>
    </xf>
    <xf numFmtId="0" fontId="0" fillId="12" borderId="0" applyNumberFormat="0" applyBorder="0" applyAlignment="0" applyProtection="0">
      <alignment vertical="center"/>
    </xf>
    <xf numFmtId="0" fontId="27" fillId="1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4" fillId="55" borderId="0" applyNumberFormat="0" applyBorder="0" applyAlignment="0" applyProtection="0">
      <alignment vertical="center"/>
    </xf>
    <xf numFmtId="0" fontId="76" fillId="23" borderId="0" applyNumberFormat="0" applyBorder="0" applyAlignment="0" applyProtection="0">
      <alignment vertical="center"/>
    </xf>
    <xf numFmtId="0" fontId="8" fillId="0" borderId="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8" fillId="0" borderId="0">
      <alignment vertical="center"/>
    </xf>
    <xf numFmtId="0" fontId="0" fillId="29" borderId="0" applyNumberFormat="0" applyBorder="0" applyAlignment="0" applyProtection="0">
      <alignment vertical="center"/>
    </xf>
    <xf numFmtId="176" fontId="8" fillId="0" borderId="0" applyFont="0" applyFill="0" applyBorder="0" applyAlignment="0" applyProtection="0">
      <alignment vertical="center"/>
    </xf>
    <xf numFmtId="0" fontId="8" fillId="0" borderId="0">
      <alignment vertical="center"/>
    </xf>
    <xf numFmtId="0" fontId="0" fillId="29" borderId="0" applyNumberFormat="0" applyBorder="0" applyAlignment="0" applyProtection="0">
      <alignment vertical="center"/>
    </xf>
    <xf numFmtId="0" fontId="8" fillId="0" borderId="0">
      <alignment vertical="center"/>
    </xf>
    <xf numFmtId="0" fontId="0" fillId="42" borderId="0" applyNumberFormat="0" applyBorder="0" applyAlignment="0" applyProtection="0">
      <alignment vertical="center"/>
    </xf>
    <xf numFmtId="0" fontId="62" fillId="5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27" fillId="31" borderId="0" applyNumberFormat="0" applyBorder="0" applyAlignment="0" applyProtection="0">
      <alignment vertical="center"/>
    </xf>
    <xf numFmtId="0" fontId="85" fillId="0" borderId="0" applyNumberFormat="0" applyFill="0" applyBorder="0" applyAlignment="0" applyProtection="0">
      <alignment vertical="center"/>
    </xf>
    <xf numFmtId="0" fontId="0" fillId="5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8" fillId="0" borderId="0">
      <alignment vertical="center"/>
    </xf>
    <xf numFmtId="0" fontId="108" fillId="0" borderId="1">
      <alignment horizontal="left" vertical="center"/>
    </xf>
    <xf numFmtId="0" fontId="0" fillId="17" borderId="0" applyNumberFormat="0" applyBorder="0" applyAlignment="0" applyProtection="0">
      <alignment vertical="center"/>
    </xf>
    <xf numFmtId="0" fontId="62" fillId="8" borderId="0" applyNumberFormat="0" applyBorder="0" applyAlignment="0" applyProtection="0">
      <alignment vertical="center"/>
    </xf>
    <xf numFmtId="0" fontId="0" fillId="10" borderId="0" applyNumberFormat="0" applyBorder="0" applyAlignment="0" applyProtection="0">
      <alignment vertical="center"/>
    </xf>
    <xf numFmtId="0" fontId="8" fillId="0" borderId="0">
      <alignment vertical="center"/>
    </xf>
    <xf numFmtId="0" fontId="0" fillId="10" borderId="0" applyNumberFormat="0" applyBorder="0" applyAlignment="0" applyProtection="0">
      <alignment vertical="center"/>
    </xf>
    <xf numFmtId="0" fontId="8" fillId="0" borderId="0">
      <alignment vertical="center"/>
    </xf>
    <xf numFmtId="0" fontId="0" fillId="30" borderId="0" applyNumberFormat="0" applyBorder="0" applyAlignment="0" applyProtection="0">
      <alignment vertical="center"/>
    </xf>
    <xf numFmtId="0" fontId="6" fillId="0" borderId="0">
      <alignment vertical="center"/>
    </xf>
    <xf numFmtId="0" fontId="0" fillId="55" borderId="0" applyNumberFormat="0" applyBorder="0" applyAlignment="0" applyProtection="0">
      <alignment vertical="center"/>
    </xf>
    <xf numFmtId="0" fontId="6" fillId="0" borderId="0">
      <alignment vertical="center"/>
    </xf>
    <xf numFmtId="0" fontId="0" fillId="55" borderId="0" applyNumberFormat="0" applyBorder="0" applyAlignment="0" applyProtection="0">
      <alignment vertical="center"/>
    </xf>
    <xf numFmtId="0" fontId="0" fillId="56" borderId="0" applyNumberFormat="0" applyBorder="0" applyAlignment="0" applyProtection="0">
      <alignment vertical="center"/>
    </xf>
    <xf numFmtId="0" fontId="0" fillId="17" borderId="0" applyNumberFormat="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42" borderId="0" applyNumberFormat="0" applyBorder="0" applyAlignment="0" applyProtection="0">
      <alignment vertical="center"/>
    </xf>
    <xf numFmtId="0" fontId="27" fillId="31" borderId="0" applyNumberFormat="0" applyBorder="0" applyAlignment="0" applyProtection="0">
      <alignment vertical="center"/>
    </xf>
    <xf numFmtId="0" fontId="8" fillId="0" borderId="0">
      <alignment vertical="center"/>
    </xf>
    <xf numFmtId="0" fontId="77" fillId="11" borderId="16" applyNumberFormat="0" applyAlignment="0" applyProtection="0">
      <alignment vertical="center"/>
    </xf>
    <xf numFmtId="0" fontId="71" fillId="1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77" fillId="11" borderId="16" applyNumberFormat="0" applyAlignment="0" applyProtection="0">
      <alignment vertical="center"/>
    </xf>
    <xf numFmtId="0" fontId="64" fillId="57" borderId="0" applyNumberFormat="0" applyBorder="0" applyAlignment="0" applyProtection="0">
      <alignment vertical="center"/>
    </xf>
    <xf numFmtId="0" fontId="71" fillId="18" borderId="0" applyNumberFormat="0" applyBorder="0" applyAlignment="0" applyProtection="0">
      <alignment vertical="center"/>
    </xf>
    <xf numFmtId="0" fontId="0" fillId="17" borderId="0" applyNumberFormat="0" applyBorder="0" applyAlignment="0" applyProtection="0">
      <alignment vertical="center"/>
    </xf>
    <xf numFmtId="0" fontId="71" fillId="18" borderId="0" applyNumberFormat="0" applyBorder="0" applyAlignment="0" applyProtection="0">
      <alignment vertical="center"/>
    </xf>
    <xf numFmtId="0" fontId="0" fillId="29" borderId="0" applyNumberFormat="0" applyBorder="0" applyAlignment="0" applyProtection="0">
      <alignment vertical="center"/>
    </xf>
    <xf numFmtId="0" fontId="112" fillId="0" borderId="29" applyNumberFormat="0" applyFill="0" applyAlignment="0" applyProtection="0">
      <alignment vertical="center"/>
    </xf>
    <xf numFmtId="0" fontId="76" fillId="23" borderId="0" applyNumberFormat="0" applyBorder="0" applyAlignment="0" applyProtection="0">
      <alignment vertical="center"/>
    </xf>
    <xf numFmtId="9" fontId="8" fillId="0" borderId="0" applyFont="0" applyFill="0" applyBorder="0" applyAlignment="0" applyProtection="0">
      <alignment vertical="center"/>
    </xf>
    <xf numFmtId="0" fontId="0" fillId="29" borderId="0" applyNumberFormat="0" applyBorder="0" applyAlignment="0" applyProtection="0">
      <alignment vertical="center"/>
    </xf>
    <xf numFmtId="0" fontId="62" fillId="58" borderId="0" applyNumberFormat="0" applyBorder="0" applyAlignment="0" applyProtection="0">
      <alignment vertical="center"/>
    </xf>
    <xf numFmtId="0" fontId="76" fillId="23" borderId="0" applyNumberFormat="0" applyBorder="0" applyAlignment="0" applyProtection="0">
      <alignment vertical="center"/>
    </xf>
    <xf numFmtId="9" fontId="8" fillId="0" borderId="0" applyFont="0" applyFill="0" applyBorder="0" applyAlignment="0" applyProtection="0">
      <alignment vertical="center"/>
    </xf>
    <xf numFmtId="0" fontId="71" fillId="18" borderId="0" applyNumberFormat="0" applyBorder="0" applyAlignment="0" applyProtection="0">
      <alignment vertical="center"/>
    </xf>
    <xf numFmtId="0" fontId="0" fillId="59" borderId="0" applyNumberFormat="0" applyBorder="0" applyAlignment="0" applyProtection="0">
      <alignment vertical="center"/>
    </xf>
    <xf numFmtId="0" fontId="64" fillId="23" borderId="0" applyNumberFormat="0" applyBorder="0" applyAlignment="0" applyProtection="0">
      <alignment vertical="center"/>
    </xf>
    <xf numFmtId="0" fontId="104" fillId="11" borderId="26" applyNumberFormat="0" applyAlignment="0" applyProtection="0">
      <alignment vertical="center"/>
    </xf>
    <xf numFmtId="0" fontId="62" fillId="25" borderId="0" applyNumberFormat="0" applyBorder="0" applyAlignment="0" applyProtection="0">
      <alignment vertical="center"/>
    </xf>
    <xf numFmtId="0" fontId="64" fillId="23" borderId="0" applyNumberFormat="0" applyBorder="0" applyAlignment="0" applyProtection="0">
      <alignment vertical="center"/>
    </xf>
    <xf numFmtId="0" fontId="64" fillId="23" borderId="0" applyNumberFormat="0" applyBorder="0" applyAlignment="0" applyProtection="0">
      <alignment vertical="center"/>
    </xf>
    <xf numFmtId="0" fontId="79" fillId="0" borderId="8" applyNumberFormat="0" applyFill="0" applyProtection="0">
      <alignment horizontal="left" vertical="center"/>
    </xf>
    <xf numFmtId="0" fontId="71" fillId="18" borderId="0" applyNumberFormat="0" applyBorder="0" applyAlignment="0" applyProtection="0">
      <alignment vertical="center"/>
    </xf>
    <xf numFmtId="0" fontId="100" fillId="0" borderId="31" applyNumberFormat="0" applyFill="0" applyAlignment="0" applyProtection="0">
      <alignment vertical="center"/>
    </xf>
    <xf numFmtId="0" fontId="64" fillId="23" borderId="0" applyNumberFormat="0" applyBorder="0" applyAlignment="0" applyProtection="0">
      <alignment vertical="center"/>
    </xf>
    <xf numFmtId="9" fontId="8" fillId="0" borderId="0" applyFont="0" applyFill="0" applyBorder="0" applyAlignment="0" applyProtection="0">
      <alignment vertical="center"/>
    </xf>
    <xf numFmtId="0" fontId="64" fillId="61" borderId="0" applyNumberFormat="0" applyBorder="0" applyAlignment="0" applyProtection="0">
      <alignment vertical="center"/>
    </xf>
    <xf numFmtId="183" fontId="0" fillId="0" borderId="0" applyFont="0" applyFill="0" applyBorder="0" applyAlignment="0" applyProtection="0">
      <alignment vertical="center"/>
    </xf>
    <xf numFmtId="0" fontId="64" fillId="61" borderId="0" applyNumberFormat="0" applyBorder="0" applyAlignment="0" applyProtection="0">
      <alignment vertical="center"/>
    </xf>
    <xf numFmtId="0" fontId="64" fillId="10" borderId="0" applyNumberFormat="0" applyBorder="0" applyAlignment="0" applyProtection="0">
      <alignment vertical="center"/>
    </xf>
    <xf numFmtId="0" fontId="104" fillId="11" borderId="26" applyNumberFormat="0" applyAlignment="0" applyProtection="0">
      <alignment vertical="center"/>
    </xf>
    <xf numFmtId="0" fontId="8" fillId="0" borderId="0">
      <alignment vertical="center"/>
    </xf>
    <xf numFmtId="0" fontId="62" fillId="25" borderId="0" applyNumberFormat="0" applyBorder="0" applyAlignment="0" applyProtection="0">
      <alignment vertical="center"/>
    </xf>
    <xf numFmtId="0" fontId="64" fillId="10" borderId="0" applyNumberFormat="0" applyBorder="0" applyAlignment="0" applyProtection="0">
      <alignment vertical="center"/>
    </xf>
    <xf numFmtId="0" fontId="0" fillId="0" borderId="0">
      <alignment vertical="center"/>
    </xf>
    <xf numFmtId="0" fontId="62" fillId="55" borderId="0" applyNumberFormat="0" applyBorder="0" applyAlignment="0" applyProtection="0">
      <alignment vertical="center"/>
    </xf>
    <xf numFmtId="0" fontId="0" fillId="31" borderId="30" applyNumberFormat="0" applyFont="0" applyAlignment="0" applyProtection="0">
      <alignment vertical="center"/>
    </xf>
    <xf numFmtId="0" fontId="64" fillId="30" borderId="0" applyNumberFormat="0" applyBorder="0" applyAlignment="0" applyProtection="0">
      <alignment vertical="center"/>
    </xf>
    <xf numFmtId="0" fontId="0" fillId="0" borderId="0">
      <alignment vertical="center"/>
    </xf>
    <xf numFmtId="0" fontId="64" fillId="55" borderId="0" applyNumberFormat="0" applyBorder="0" applyAlignment="0" applyProtection="0">
      <alignment vertical="center"/>
    </xf>
    <xf numFmtId="0" fontId="62" fillId="2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6" borderId="0" applyNumberFormat="0" applyBorder="0" applyAlignment="0" applyProtection="0">
      <alignment vertical="center"/>
    </xf>
    <xf numFmtId="0" fontId="27" fillId="12" borderId="0" applyNumberFormat="0" applyBorder="0" applyAlignment="0" applyProtection="0">
      <alignment vertical="center"/>
    </xf>
    <xf numFmtId="0" fontId="72" fillId="0" borderId="15" applyNumberFormat="0" applyFill="0" applyAlignment="0" applyProtection="0">
      <alignment vertical="center"/>
    </xf>
    <xf numFmtId="0" fontId="64" fillId="56" borderId="0" applyNumberFormat="0" applyBorder="0" applyAlignment="0" applyProtection="0">
      <alignment vertical="center"/>
    </xf>
    <xf numFmtId="0" fontId="27" fillId="12" borderId="0" applyNumberFormat="0" applyBorder="0" applyAlignment="0" applyProtection="0">
      <alignment vertical="center"/>
    </xf>
    <xf numFmtId="0" fontId="64" fillId="24" borderId="0" applyNumberFormat="0" applyBorder="0" applyAlignment="0" applyProtection="0">
      <alignment vertical="center"/>
    </xf>
    <xf numFmtId="0" fontId="62" fillId="25" borderId="0" applyNumberFormat="0" applyBorder="0" applyAlignment="0" applyProtection="0">
      <alignment vertical="center"/>
    </xf>
    <xf numFmtId="0" fontId="64" fillId="24" borderId="0" applyNumberFormat="0" applyBorder="0" applyAlignment="0" applyProtection="0">
      <alignment vertical="center"/>
    </xf>
    <xf numFmtId="0" fontId="79" fillId="0" borderId="0" applyProtection="0">
      <alignment vertical="center"/>
    </xf>
    <xf numFmtId="0" fontId="8" fillId="0" borderId="0">
      <alignment vertical="center"/>
    </xf>
    <xf numFmtId="0" fontId="64" fillId="57" borderId="0" applyNumberFormat="0" applyBorder="0" applyAlignment="0" applyProtection="0">
      <alignment vertical="center"/>
    </xf>
    <xf numFmtId="0" fontId="64" fillId="11" borderId="0" applyNumberFormat="0" applyBorder="0" applyAlignment="0" applyProtection="0">
      <alignment vertical="center"/>
    </xf>
    <xf numFmtId="0" fontId="91" fillId="0" borderId="19" applyNumberFormat="0" applyFill="0" applyAlignment="0" applyProtection="0">
      <alignment vertical="center"/>
    </xf>
    <xf numFmtId="0" fontId="64" fillId="11" borderId="0" applyNumberFormat="0" applyBorder="0" applyAlignment="0" applyProtection="0">
      <alignment vertical="center"/>
    </xf>
    <xf numFmtId="0" fontId="8" fillId="0" borderId="0">
      <alignment vertical="center"/>
    </xf>
    <xf numFmtId="0" fontId="6" fillId="0" borderId="0">
      <alignment vertical="center"/>
    </xf>
    <xf numFmtId="0" fontId="64" fillId="11"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64" fillId="5" borderId="0" applyNumberFormat="0" applyBorder="0" applyAlignment="0" applyProtection="0">
      <alignment vertical="center"/>
    </xf>
    <xf numFmtId="0" fontId="8" fillId="0" borderId="0" applyNumberFormat="0" applyFill="0" applyBorder="0" applyAlignment="0" applyProtection="0">
      <alignment vertical="center"/>
    </xf>
    <xf numFmtId="0" fontId="64" fillId="5" borderId="0" applyNumberFormat="0" applyBorder="0" applyAlignment="0" applyProtection="0">
      <alignment vertical="center"/>
    </xf>
    <xf numFmtId="0" fontId="8" fillId="0" borderId="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8" borderId="0" applyNumberFormat="0" applyBorder="0" applyAlignment="0" applyProtection="0">
      <alignment vertical="center"/>
    </xf>
    <xf numFmtId="0" fontId="89" fillId="0" borderId="9">
      <alignment horizontal="left" vertical="center"/>
    </xf>
    <xf numFmtId="0" fontId="64" fillId="5" borderId="0" applyNumberFormat="0" applyBorder="0" applyAlignment="0" applyProtection="0">
      <alignment vertical="center"/>
    </xf>
    <xf numFmtId="0" fontId="89" fillId="0" borderId="9">
      <alignment horizontal="left" vertical="center"/>
    </xf>
    <xf numFmtId="0" fontId="64" fillId="5" borderId="0" applyNumberFormat="0" applyBorder="0" applyAlignment="0" applyProtection="0">
      <alignment vertical="center"/>
    </xf>
    <xf numFmtId="0" fontId="64" fillId="25" borderId="0" applyNumberFormat="0" applyBorder="0" applyAlignment="0" applyProtection="0">
      <alignment vertical="center"/>
    </xf>
    <xf numFmtId="0" fontId="107" fillId="0" borderId="0">
      <alignment vertical="center"/>
      <protection locked="0"/>
    </xf>
    <xf numFmtId="0" fontId="64" fillId="60" borderId="0" applyNumberFormat="0" applyBorder="0" applyAlignment="0" applyProtection="0">
      <alignment vertical="center"/>
    </xf>
    <xf numFmtId="0" fontId="27" fillId="12" borderId="0" applyNumberFormat="0" applyBorder="0" applyAlignment="0" applyProtection="0">
      <alignment vertical="center"/>
    </xf>
    <xf numFmtId="0" fontId="62" fillId="8" borderId="0" applyNumberFormat="0" applyBorder="0" applyAlignment="0" applyProtection="0">
      <alignment vertical="center"/>
    </xf>
    <xf numFmtId="0" fontId="27" fillId="12" borderId="0" applyNumberFormat="0" applyBorder="0" applyAlignment="0" applyProtection="0">
      <alignment vertical="center"/>
    </xf>
    <xf numFmtId="0" fontId="27" fillId="29" borderId="0" applyNumberFormat="0" applyBorder="0" applyAlignment="0" applyProtection="0">
      <alignment vertical="center"/>
    </xf>
    <xf numFmtId="0" fontId="8" fillId="0" borderId="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105" fillId="0" borderId="0" applyNumberFormat="0" applyFill="0" applyBorder="0" applyAlignment="0" applyProtection="0">
      <alignment vertical="center"/>
    </xf>
    <xf numFmtId="0" fontId="62" fillId="25"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101" fillId="0" borderId="24">
      <alignment horizontal="center" vertical="center"/>
    </xf>
    <xf numFmtId="0" fontId="62" fillId="17" borderId="0" applyNumberFormat="0" applyBorder="0" applyAlignment="0" applyProtection="0">
      <alignment vertical="center"/>
    </xf>
    <xf numFmtId="0" fontId="62" fillId="17" borderId="0" applyNumberFormat="0" applyBorder="0" applyAlignment="0" applyProtection="0">
      <alignment vertical="center"/>
    </xf>
    <xf numFmtId="0" fontId="91" fillId="0" borderId="19" applyNumberFormat="0" applyFill="0" applyAlignment="0" applyProtection="0">
      <alignment vertical="center"/>
    </xf>
    <xf numFmtId="0" fontId="62" fillId="17" borderId="0" applyNumberFormat="0" applyBorder="0" applyAlignment="0" applyProtection="0">
      <alignment vertical="center"/>
    </xf>
    <xf numFmtId="0" fontId="91" fillId="0" borderId="19" applyNumberFormat="0" applyFill="0" applyAlignment="0" applyProtection="0">
      <alignment vertical="center"/>
    </xf>
    <xf numFmtId="0" fontId="8" fillId="0" borderId="0">
      <alignment vertical="center"/>
    </xf>
    <xf numFmtId="0" fontId="0" fillId="31" borderId="30" applyNumberFormat="0" applyFont="0" applyAlignment="0" applyProtection="0">
      <alignment vertical="center"/>
    </xf>
    <xf numFmtId="0" fontId="62" fillId="8" borderId="0" applyNumberFormat="0" applyBorder="0" applyAlignment="0" applyProtection="0">
      <alignment vertical="center"/>
    </xf>
    <xf numFmtId="15" fontId="97" fillId="0" borderId="0">
      <alignment vertical="center"/>
    </xf>
    <xf numFmtId="0" fontId="62" fillId="8" borderId="0" applyNumberFormat="0" applyBorder="0" applyAlignment="0" applyProtection="0">
      <alignment vertical="center"/>
    </xf>
    <xf numFmtId="176" fontId="8" fillId="0" borderId="0" applyFont="0" applyFill="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8" fillId="0" borderId="0">
      <alignment vertical="center"/>
    </xf>
    <xf numFmtId="0" fontId="8" fillId="0" borderId="0">
      <alignment vertical="center"/>
    </xf>
    <xf numFmtId="0" fontId="62" fillId="8" borderId="0" applyNumberFormat="0" applyBorder="0" applyAlignment="0" applyProtection="0">
      <alignment vertical="center"/>
    </xf>
    <xf numFmtId="0" fontId="66" fillId="0" borderId="12" applyNumberFormat="0" applyFill="0" applyProtection="0">
      <alignment horizontal="center" vertical="center"/>
    </xf>
    <xf numFmtId="0" fontId="78" fillId="26" borderId="17">
      <alignment vertical="center"/>
      <protection locked="0"/>
    </xf>
    <xf numFmtId="0" fontId="8" fillId="0" borderId="0">
      <alignment vertical="center"/>
    </xf>
    <xf numFmtId="0" fontId="62" fillId="8" borderId="0" applyNumberFormat="0" applyBorder="0" applyAlignment="0" applyProtection="0">
      <alignment vertical="center"/>
    </xf>
    <xf numFmtId="0" fontId="8" fillId="0" borderId="0">
      <alignment vertical="center"/>
    </xf>
    <xf numFmtId="0" fontId="65" fillId="42" borderId="0" applyNumberFormat="0" applyBorder="0" applyAlignment="0" applyProtection="0">
      <alignment vertical="center"/>
    </xf>
    <xf numFmtId="0" fontId="62" fillId="8" borderId="0" applyNumberFormat="0" applyBorder="0" applyAlignment="0" applyProtection="0">
      <alignment vertical="center"/>
    </xf>
    <xf numFmtId="0" fontId="65" fillId="42" borderId="0" applyNumberFormat="0" applyBorder="0" applyAlignment="0" applyProtection="0">
      <alignment vertical="center"/>
    </xf>
    <xf numFmtId="0" fontId="62" fillId="8" borderId="0" applyNumberFormat="0" applyBorder="0" applyAlignment="0" applyProtection="0">
      <alignment vertical="center"/>
    </xf>
    <xf numFmtId="0" fontId="62" fillId="58" borderId="0" applyNumberFormat="0" applyBorder="0" applyAlignment="0" applyProtection="0">
      <alignment vertical="center"/>
    </xf>
    <xf numFmtId="0" fontId="64" fillId="8" borderId="0" applyNumberFormat="0" applyBorder="0" applyAlignment="0" applyProtection="0">
      <alignment vertical="center"/>
    </xf>
    <xf numFmtId="0" fontId="89" fillId="0" borderId="28" applyNumberFormat="0" applyAlignment="0" applyProtection="0">
      <alignment horizontal="left" vertical="center"/>
    </xf>
    <xf numFmtId="0" fontId="108" fillId="0" borderId="1">
      <alignment horizontal="left" vertical="center"/>
    </xf>
    <xf numFmtId="0" fontId="110" fillId="55" borderId="16" applyNumberFormat="0" applyAlignment="0" applyProtection="0">
      <alignment vertical="center"/>
    </xf>
    <xf numFmtId="0" fontId="27" fillId="11" borderId="0" applyNumberFormat="0" applyBorder="0" applyAlignment="0" applyProtection="0">
      <alignment vertical="center"/>
    </xf>
    <xf numFmtId="180" fontId="79" fillId="0" borderId="12" applyFill="0" applyProtection="0">
      <alignment horizontal="right" vertical="center"/>
    </xf>
    <xf numFmtId="0" fontId="62" fillId="6" borderId="0" applyNumberFormat="0" applyBorder="0" applyAlignment="0" applyProtection="0">
      <alignment vertical="center"/>
    </xf>
    <xf numFmtId="180" fontId="79" fillId="0" borderId="12" applyFill="0" applyProtection="0">
      <alignment horizontal="right" vertical="center"/>
    </xf>
    <xf numFmtId="0" fontId="62" fillId="6" borderId="0" applyNumberFormat="0" applyBorder="0" applyAlignment="0" applyProtection="0">
      <alignment vertical="center"/>
    </xf>
    <xf numFmtId="0" fontId="27" fillId="12" borderId="0" applyNumberFormat="0" applyBorder="0" applyAlignment="0" applyProtection="0">
      <alignment vertical="center"/>
    </xf>
    <xf numFmtId="180" fontId="79" fillId="0" borderId="12" applyFill="0" applyProtection="0">
      <alignment horizontal="right" vertical="center"/>
    </xf>
    <xf numFmtId="0" fontId="62" fillId="6"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4" fillId="57" borderId="0" applyNumberFormat="0" applyBorder="0" applyAlignment="0" applyProtection="0">
      <alignment vertical="center"/>
    </xf>
    <xf numFmtId="0" fontId="78" fillId="26" borderId="17">
      <alignment vertical="center"/>
      <protection locked="0"/>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2" fillId="58" borderId="0" applyNumberFormat="0" applyBorder="0" applyAlignment="0" applyProtection="0">
      <alignment vertical="center"/>
    </xf>
    <xf numFmtId="15" fontId="97" fillId="0" borderId="0">
      <alignment vertical="center"/>
    </xf>
    <xf numFmtId="0" fontId="117" fillId="0" borderId="0">
      <alignment vertical="center"/>
    </xf>
    <xf numFmtId="9" fontId="8" fillId="0" borderId="0" applyFont="0" applyFill="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62" fillId="6" borderId="0" applyNumberFormat="0" applyBorder="0" applyAlignment="0" applyProtection="0">
      <alignment vertical="center"/>
    </xf>
    <xf numFmtId="0" fontId="27" fillId="31" borderId="0" applyNumberFormat="0" applyBorder="0" applyAlignment="0" applyProtection="0">
      <alignment vertical="center"/>
    </xf>
    <xf numFmtId="0" fontId="62" fillId="5" borderId="0" applyNumberFormat="0" applyBorder="0" applyAlignment="0" applyProtection="0">
      <alignment vertical="center"/>
    </xf>
    <xf numFmtId="0" fontId="8" fillId="0" borderId="0" applyFont="0" applyFill="0" applyBorder="0" applyAlignment="0" applyProtection="0">
      <alignment vertical="center"/>
    </xf>
    <xf numFmtId="0" fontId="27" fillId="31" borderId="0" applyNumberFormat="0" applyBorder="0" applyAlignment="0" applyProtection="0">
      <alignment vertical="center"/>
    </xf>
    <xf numFmtId="0" fontId="62" fillId="5"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91" fillId="0" borderId="19" applyNumberFormat="0" applyFill="0" applyAlignment="0" applyProtection="0">
      <alignment vertical="center"/>
    </xf>
    <xf numFmtId="0" fontId="27" fillId="31" borderId="0" applyNumberFormat="0" applyBorder="0" applyAlignment="0" applyProtection="0">
      <alignment vertical="center"/>
    </xf>
    <xf numFmtId="0" fontId="91" fillId="0" borderId="19" applyNumberFormat="0" applyFill="0" applyAlignment="0" applyProtection="0">
      <alignment vertical="center"/>
    </xf>
    <xf numFmtId="0" fontId="72" fillId="0" borderId="15" applyNumberFormat="0" applyFill="0" applyAlignment="0" applyProtection="0">
      <alignment vertical="center"/>
    </xf>
    <xf numFmtId="0" fontId="62" fillId="5" borderId="0" applyNumberFormat="0" applyBorder="0" applyAlignment="0" applyProtection="0">
      <alignment vertical="center"/>
    </xf>
    <xf numFmtId="0" fontId="65" fillId="42" borderId="0" applyNumberFormat="0" applyBorder="0" applyAlignment="0" applyProtection="0">
      <alignment vertical="center"/>
    </xf>
    <xf numFmtId="0" fontId="27" fillId="31" borderId="0" applyNumberFormat="0" applyBorder="0" applyAlignment="0" applyProtection="0">
      <alignment vertical="center"/>
    </xf>
    <xf numFmtId="0" fontId="91" fillId="0" borderId="19" applyNumberFormat="0" applyFill="0" applyAlignment="0" applyProtection="0">
      <alignment vertical="center"/>
    </xf>
    <xf numFmtId="0" fontId="27" fillId="18" borderId="0" applyNumberFormat="0" applyBorder="0" applyAlignment="0" applyProtection="0">
      <alignment vertical="center"/>
    </xf>
    <xf numFmtId="0" fontId="62" fillId="8" borderId="0" applyNumberFormat="0" applyBorder="0" applyAlignment="0" applyProtection="0">
      <alignment vertical="center"/>
    </xf>
    <xf numFmtId="0" fontId="80" fillId="29" borderId="0" applyNumberFormat="0" applyBorder="0" applyAlignment="0" applyProtection="0">
      <alignment vertical="center"/>
    </xf>
    <xf numFmtId="177" fontId="8" fillId="0" borderId="0" applyFon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2" fillId="11" borderId="0" applyNumberFormat="0" applyBorder="0" applyAlignment="0" applyProtection="0">
      <alignment vertical="center"/>
    </xf>
    <xf numFmtId="185" fontId="8" fillId="0" borderId="0" applyFont="0" applyFill="0" applyBorder="0" applyAlignment="0" applyProtection="0">
      <alignment vertical="center"/>
    </xf>
    <xf numFmtId="0" fontId="62" fillId="11" borderId="0" applyNumberFormat="0" applyBorder="0" applyAlignment="0" applyProtection="0">
      <alignment vertical="center"/>
    </xf>
    <xf numFmtId="0" fontId="62" fillId="8" borderId="0" applyNumberFormat="0" applyBorder="0" applyAlignment="0" applyProtection="0">
      <alignment vertical="center"/>
    </xf>
    <xf numFmtId="0" fontId="71" fillId="29"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79" fillId="0" borderId="8" applyNumberFormat="0" applyFill="0" applyProtection="0">
      <alignment horizontal="right" vertical="center"/>
    </xf>
    <xf numFmtId="0" fontId="62" fillId="11" borderId="0" applyNumberFormat="0" applyBorder="0" applyAlignment="0" applyProtection="0">
      <alignment vertical="center"/>
    </xf>
    <xf numFmtId="0" fontId="8" fillId="0" borderId="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184" fontId="116" fillId="0" borderId="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0" fontId="85" fillId="0" borderId="0" applyNumberFormat="0" applyFill="0" applyBorder="0" applyAlignment="0" applyProtection="0">
      <alignment vertical="center"/>
    </xf>
    <xf numFmtId="0" fontId="8" fillId="0" borderId="0">
      <alignment vertical="center"/>
    </xf>
    <xf numFmtId="0" fontId="62" fillId="6" borderId="0" applyNumberFormat="0" applyBorder="0" applyAlignment="0" applyProtection="0">
      <alignment vertical="center"/>
    </xf>
    <xf numFmtId="186" fontId="8" fillId="0" borderId="0" applyFont="0" applyFill="0" applyBorder="0" applyAlignment="0" applyProtection="0">
      <alignment vertical="center"/>
    </xf>
    <xf numFmtId="0" fontId="62" fillId="6" borderId="0" applyNumberFormat="0" applyBorder="0" applyAlignment="0" applyProtection="0">
      <alignment vertical="center"/>
    </xf>
    <xf numFmtId="0" fontId="65" fillId="10"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0" fontId="65" fillId="10" borderId="0" applyNumberFormat="0" applyBorder="0" applyAlignment="0" applyProtection="0">
      <alignment vertical="center"/>
    </xf>
    <xf numFmtId="0" fontId="85" fillId="0" borderId="0" applyNumberFormat="0" applyFill="0" applyBorder="0" applyAlignment="0" applyProtection="0">
      <alignment vertical="center"/>
    </xf>
    <xf numFmtId="0" fontId="62" fillId="6" borderId="0" applyNumberFormat="0" applyBorder="0" applyAlignment="0" applyProtection="0">
      <alignment vertical="center"/>
    </xf>
    <xf numFmtId="0" fontId="65" fillId="10" borderId="0" applyNumberFormat="0" applyBorder="0" applyAlignment="0" applyProtection="0">
      <alignment vertical="center"/>
    </xf>
    <xf numFmtId="0" fontId="85"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2" fillId="8" borderId="0" applyNumberFormat="0" applyBorder="0" applyAlignment="0" applyProtection="0">
      <alignment vertical="center"/>
    </xf>
    <xf numFmtId="0" fontId="27" fillId="12" borderId="0" applyNumberFormat="0" applyBorder="0" applyAlignment="0" applyProtection="0">
      <alignment vertical="center"/>
    </xf>
    <xf numFmtId="0" fontId="65" fillId="10" borderId="0" applyNumberFormat="0" applyBorder="0" applyAlignment="0" applyProtection="0">
      <alignment vertical="center"/>
    </xf>
    <xf numFmtId="9" fontId="8" fillId="0" borderId="0" applyFont="0" applyFill="0" applyBorder="0" applyAlignment="0" applyProtection="0">
      <alignment vertical="center"/>
    </xf>
    <xf numFmtId="0" fontId="27" fillId="12"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27" fillId="12" borderId="0" applyNumberFormat="0" applyBorder="0" applyAlignment="0" applyProtection="0">
      <alignment vertical="center"/>
    </xf>
    <xf numFmtId="9" fontId="8" fillId="0" borderId="0" applyFont="0" applyFill="0" applyBorder="0" applyAlignment="0" applyProtection="0">
      <alignment vertical="center"/>
    </xf>
    <xf numFmtId="0" fontId="27" fillId="12" borderId="0" applyNumberFormat="0" applyBorder="0" applyAlignment="0" applyProtection="0">
      <alignment vertical="center"/>
    </xf>
    <xf numFmtId="0" fontId="68" fillId="14" borderId="0" applyNumberFormat="0" applyBorder="0" applyAlignment="0" applyProtection="0">
      <alignment vertical="center"/>
    </xf>
    <xf numFmtId="9" fontId="8" fillId="0" borderId="0" applyFont="0" applyFill="0" applyBorder="0" applyAlignment="0" applyProtection="0">
      <alignment vertical="center"/>
    </xf>
    <xf numFmtId="0" fontId="110" fillId="55" borderId="16" applyNumberFormat="0" applyAlignment="0" applyProtection="0">
      <alignment vertical="center"/>
    </xf>
    <xf numFmtId="0" fontId="27" fillId="11" borderId="0" applyNumberFormat="0" applyBorder="0" applyAlignment="0" applyProtection="0">
      <alignment vertical="center"/>
    </xf>
    <xf numFmtId="9" fontId="8" fillId="0" borderId="0" applyFont="0" applyFill="0" applyBorder="0" applyAlignment="0" applyProtection="0">
      <alignment vertical="center"/>
    </xf>
    <xf numFmtId="0" fontId="110" fillId="55" borderId="16" applyNumberFormat="0" applyAlignment="0" applyProtection="0">
      <alignment vertical="center"/>
    </xf>
    <xf numFmtId="0" fontId="27" fillId="11" borderId="0" applyNumberFormat="0" applyBorder="0" applyAlignment="0" applyProtection="0">
      <alignment vertical="center"/>
    </xf>
    <xf numFmtId="0" fontId="8" fillId="0" borderId="0">
      <alignment vertical="center"/>
    </xf>
    <xf numFmtId="0" fontId="27" fillId="55" borderId="0" applyNumberFormat="0" applyBorder="0" applyAlignment="0" applyProtection="0">
      <alignment vertical="center"/>
    </xf>
    <xf numFmtId="9" fontId="8" fillId="0" borderId="0" applyFont="0" applyFill="0" applyBorder="0" applyAlignment="0" applyProtection="0">
      <alignment vertical="center"/>
    </xf>
    <xf numFmtId="0" fontId="110" fillId="55" borderId="16" applyNumberFormat="0" applyAlignment="0" applyProtection="0">
      <alignment vertical="center"/>
    </xf>
    <xf numFmtId="0" fontId="27" fillId="11" borderId="0" applyNumberFormat="0" applyBorder="0" applyAlignment="0" applyProtection="0">
      <alignment vertical="center"/>
    </xf>
    <xf numFmtId="0" fontId="8" fillId="0" borderId="0">
      <alignment vertical="center"/>
    </xf>
    <xf numFmtId="0" fontId="79" fillId="0" borderId="8" applyNumberFormat="0" applyFill="0" applyProtection="0">
      <alignment horizontal="left" vertical="center"/>
    </xf>
    <xf numFmtId="0" fontId="27" fillId="55" borderId="0" applyNumberFormat="0" applyBorder="0" applyAlignment="0" applyProtection="0">
      <alignment vertical="center"/>
    </xf>
    <xf numFmtId="0" fontId="110" fillId="55" borderId="16" applyNumberFormat="0" applyAlignment="0" applyProtection="0">
      <alignment vertical="center"/>
    </xf>
    <xf numFmtId="0" fontId="27" fillId="11" borderId="0" applyNumberFormat="0" applyBorder="0" applyAlignment="0" applyProtection="0">
      <alignment vertical="center"/>
    </xf>
    <xf numFmtId="0" fontId="8" fillId="0" borderId="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105" fillId="0" borderId="0" applyNumberFormat="0" applyFill="0" applyBorder="0" applyAlignment="0" applyProtection="0">
      <alignment vertical="center"/>
    </xf>
    <xf numFmtId="0" fontId="62" fillId="11" borderId="0" applyNumberFormat="0" applyBorder="0" applyAlignment="0" applyProtection="0">
      <alignment vertical="center"/>
    </xf>
    <xf numFmtId="0" fontId="8" fillId="50" borderId="0" applyNumberFormat="0" applyFont="0" applyBorder="0" applyAlignment="0" applyProtection="0">
      <alignment vertical="center"/>
    </xf>
    <xf numFmtId="0" fontId="62" fillId="8" borderId="0" applyNumberFormat="0" applyBorder="0" applyAlignment="0" applyProtection="0">
      <alignment vertical="center"/>
    </xf>
    <xf numFmtId="0" fontId="62" fillId="25" borderId="0" applyNumberFormat="0" applyBorder="0" applyAlignment="0" applyProtection="0">
      <alignment vertical="center"/>
    </xf>
    <xf numFmtId="0" fontId="62" fillId="8" borderId="0" applyNumberFormat="0" applyBorder="0" applyAlignment="0" applyProtection="0">
      <alignment vertical="center"/>
    </xf>
    <xf numFmtId="0" fontId="116" fillId="0" borderId="0">
      <alignment vertical="center"/>
    </xf>
    <xf numFmtId="0" fontId="62" fillId="8" borderId="0" applyNumberFormat="0" applyBorder="0" applyAlignment="0" applyProtection="0">
      <alignment vertical="center"/>
    </xf>
    <xf numFmtId="0" fontId="66" fillId="0" borderId="12" applyNumberFormat="0" applyFill="0" applyProtection="0">
      <alignment horizontal="left" vertical="center"/>
    </xf>
    <xf numFmtId="0" fontId="62" fillId="8" borderId="0" applyNumberFormat="0" applyBorder="0" applyAlignment="0" applyProtection="0">
      <alignment vertical="center"/>
    </xf>
    <xf numFmtId="0" fontId="101" fillId="0" borderId="24">
      <alignment horizontal="center" vertical="center"/>
    </xf>
    <xf numFmtId="0" fontId="8" fillId="0" borderId="0">
      <alignment vertical="center"/>
    </xf>
    <xf numFmtId="0" fontId="62" fillId="8" borderId="0" applyNumberFormat="0" applyBorder="0" applyAlignment="0" applyProtection="0">
      <alignment vertical="center"/>
    </xf>
    <xf numFmtId="9" fontId="8" fillId="0" borderId="0" applyFont="0" applyFill="0" applyBorder="0" applyAlignment="0" applyProtection="0">
      <alignment vertical="center"/>
    </xf>
    <xf numFmtId="0" fontId="118" fillId="0" borderId="32" applyNumberFormat="0" applyFill="0" applyAlignment="0" applyProtection="0">
      <alignment vertical="center"/>
    </xf>
    <xf numFmtId="0" fontId="62" fillId="8" borderId="0" applyNumberFormat="0" applyBorder="0" applyAlignment="0" applyProtection="0">
      <alignment vertical="center"/>
    </xf>
    <xf numFmtId="0" fontId="91" fillId="0" borderId="19" applyNumberFormat="0" applyFill="0" applyAlignment="0" applyProtection="0">
      <alignment vertical="center"/>
    </xf>
    <xf numFmtId="0" fontId="62" fillId="8" borderId="0" applyNumberFormat="0" applyBorder="0" applyAlignment="0" applyProtection="0">
      <alignment vertical="center"/>
    </xf>
    <xf numFmtId="0" fontId="91" fillId="0" borderId="19" applyNumberFormat="0" applyFill="0" applyAlignment="0" applyProtection="0">
      <alignment vertical="center"/>
    </xf>
    <xf numFmtId="0" fontId="62" fillId="5" borderId="0" applyNumberFormat="0" applyBorder="0" applyAlignment="0" applyProtection="0">
      <alignment vertical="center"/>
    </xf>
    <xf numFmtId="0" fontId="27" fillId="29" borderId="0" applyNumberFormat="0" applyBorder="0" applyAlignment="0" applyProtection="0">
      <alignment vertical="center"/>
    </xf>
    <xf numFmtId="0" fontId="8" fillId="0" borderId="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81" fillId="31" borderId="1" applyNumberFormat="0" applyBorder="0" applyAlignment="0" applyProtection="0">
      <alignment vertical="center"/>
    </xf>
    <xf numFmtId="0" fontId="27" fillId="12" borderId="0" applyNumberFormat="0" applyBorder="0" applyAlignment="0" applyProtection="0">
      <alignment vertical="center"/>
    </xf>
    <xf numFmtId="0" fontId="62" fillId="17" borderId="0" applyNumberFormat="0" applyBorder="0" applyAlignment="0" applyProtection="0">
      <alignment vertical="center"/>
    </xf>
    <xf numFmtId="0" fontId="112" fillId="0" borderId="29" applyNumberFormat="0" applyFill="0" applyAlignment="0" applyProtection="0">
      <alignment vertical="center"/>
    </xf>
    <xf numFmtId="0" fontId="8" fillId="0" borderId="0">
      <alignment vertical="center"/>
    </xf>
    <xf numFmtId="0" fontId="71" fillId="18" borderId="0" applyNumberFormat="0" applyBorder="0" applyAlignment="0" applyProtection="0">
      <alignment vertical="center"/>
    </xf>
    <xf numFmtId="0" fontId="62" fillId="17" borderId="0" applyNumberFormat="0" applyBorder="0" applyAlignment="0" applyProtection="0">
      <alignment vertical="center"/>
    </xf>
    <xf numFmtId="0" fontId="8" fillId="0" borderId="0">
      <alignment vertical="center"/>
    </xf>
    <xf numFmtId="0" fontId="71" fillId="18" borderId="0" applyNumberFormat="0" applyBorder="0" applyAlignment="0" applyProtection="0">
      <alignment vertical="center"/>
    </xf>
    <xf numFmtId="0" fontId="62" fillId="5" borderId="0" applyNumberFormat="0" applyBorder="0" applyAlignment="0" applyProtection="0">
      <alignment vertical="center"/>
    </xf>
    <xf numFmtId="0" fontId="119" fillId="55" borderId="33">
      <alignment horizontal="left" vertical="center"/>
      <protection locked="0" hidden="1"/>
    </xf>
    <xf numFmtId="0" fontId="62" fillId="5" borderId="0" applyNumberFormat="0" applyBorder="0" applyAlignment="0" applyProtection="0">
      <alignment vertical="center"/>
    </xf>
    <xf numFmtId="0" fontId="119" fillId="55" borderId="33">
      <alignment horizontal="left" vertical="center"/>
      <protection locked="0" hidden="1"/>
    </xf>
    <xf numFmtId="0" fontId="112" fillId="0" borderId="29" applyNumberFormat="0" applyFill="0" applyAlignment="0" applyProtection="0">
      <alignment vertical="center"/>
    </xf>
    <xf numFmtId="0" fontId="62" fillId="5" borderId="0" applyNumberFormat="0" applyBorder="0" applyAlignment="0" applyProtection="0">
      <alignment vertical="center"/>
    </xf>
    <xf numFmtId="178" fontId="8" fillId="0" borderId="0" applyFont="0" applyFill="0" applyBorder="0" applyAlignment="0" applyProtection="0">
      <alignment vertical="center"/>
    </xf>
    <xf numFmtId="0" fontId="100" fillId="0" borderId="31" applyNumberFormat="0" applyFill="0" applyAlignment="0" applyProtection="0">
      <alignment vertical="center"/>
    </xf>
    <xf numFmtId="0" fontId="72" fillId="0" borderId="34" applyNumberFormat="0" applyFill="0" applyAlignment="0" applyProtection="0">
      <alignment vertical="center"/>
    </xf>
    <xf numFmtId="0" fontId="62" fillId="5" borderId="0" applyNumberFormat="0" applyBorder="0" applyAlignment="0" applyProtection="0">
      <alignment vertical="center"/>
    </xf>
    <xf numFmtId="0" fontId="65" fillId="42" borderId="0" applyNumberFormat="0" applyBorder="0" applyAlignment="0" applyProtection="0">
      <alignment vertical="center"/>
    </xf>
    <xf numFmtId="0" fontId="72" fillId="0" borderId="34" applyNumberFormat="0" applyFill="0" applyAlignment="0" applyProtection="0">
      <alignment vertical="center"/>
    </xf>
    <xf numFmtId="0" fontId="62" fillId="5" borderId="0" applyNumberFormat="0" applyBorder="0" applyAlignment="0" applyProtection="0">
      <alignment vertical="center"/>
    </xf>
    <xf numFmtId="0" fontId="65" fillId="42" borderId="0" applyNumberFormat="0" applyBorder="0" applyAlignment="0" applyProtection="0">
      <alignment vertical="center"/>
    </xf>
    <xf numFmtId="0" fontId="72" fillId="0" borderId="15" applyNumberFormat="0" applyFill="0" applyAlignment="0" applyProtection="0">
      <alignment vertical="center"/>
    </xf>
    <xf numFmtId="0" fontId="62" fillId="5" borderId="0" applyNumberFormat="0" applyBorder="0" applyAlignment="0" applyProtection="0">
      <alignment vertical="center"/>
    </xf>
    <xf numFmtId="0" fontId="91" fillId="0" borderId="19" applyNumberFormat="0" applyFill="0" applyAlignment="0" applyProtection="0">
      <alignment vertical="center"/>
    </xf>
    <xf numFmtId="0" fontId="72" fillId="0" borderId="15" applyNumberFormat="0" applyFill="0" applyAlignment="0" applyProtection="0">
      <alignment vertical="center"/>
    </xf>
    <xf numFmtId="0" fontId="62" fillId="5" borderId="0" applyNumberFormat="0" applyBorder="0" applyAlignment="0" applyProtection="0">
      <alignment vertical="center"/>
    </xf>
    <xf numFmtId="9" fontId="8" fillId="0" borderId="0" applyFont="0" applyFill="0" applyBorder="0" applyAlignment="0" applyProtection="0">
      <alignment vertical="center"/>
    </xf>
    <xf numFmtId="0" fontId="91" fillId="0" borderId="19" applyNumberFormat="0" applyFill="0" applyAlignment="0" applyProtection="0">
      <alignment vertical="center"/>
    </xf>
    <xf numFmtId="0" fontId="27" fillId="31" borderId="0" applyNumberFormat="0" applyBorder="0" applyAlignment="0" applyProtection="0">
      <alignment vertical="center"/>
    </xf>
    <xf numFmtId="0" fontId="27" fillId="55" borderId="0" applyNumberFormat="0" applyBorder="0" applyAlignment="0" applyProtection="0">
      <alignment vertical="center"/>
    </xf>
    <xf numFmtId="0" fontId="100" fillId="0" borderId="31" applyNumberFormat="0" applyFill="0" applyAlignment="0" applyProtection="0">
      <alignment vertical="center"/>
    </xf>
    <xf numFmtId="0" fontId="27" fillId="55" borderId="0" applyNumberFormat="0" applyBorder="0" applyAlignment="0" applyProtection="0">
      <alignment vertical="center"/>
    </xf>
    <xf numFmtId="0" fontId="101" fillId="0" borderId="0" applyNumberFormat="0" applyFill="0" applyBorder="0" applyAlignment="0" applyProtection="0">
      <alignment vertical="center"/>
    </xf>
    <xf numFmtId="0" fontId="8" fillId="0" borderId="0">
      <alignment vertical="center"/>
    </xf>
    <xf numFmtId="0" fontId="8" fillId="0" borderId="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25" borderId="0" applyNumberFormat="0" applyBorder="0" applyAlignment="0" applyProtection="0">
      <alignment vertical="center"/>
    </xf>
    <xf numFmtId="0" fontId="91" fillId="0" borderId="19" applyNumberFormat="0" applyFill="0" applyAlignment="0" applyProtection="0">
      <alignment vertical="center"/>
    </xf>
    <xf numFmtId="182" fontId="8" fillId="0" borderId="0" applyFont="0" applyFill="0" applyBorder="0" applyAlignment="0" applyProtection="0">
      <alignment vertical="center"/>
    </xf>
    <xf numFmtId="9" fontId="8" fillId="0" borderId="0" applyFont="0" applyFill="0" applyBorder="0" applyAlignment="0" applyProtection="0">
      <alignment vertical="center"/>
    </xf>
    <xf numFmtId="187" fontId="8" fillId="0" borderId="0" applyFont="0" applyFill="0" applyBorder="0" applyAlignment="0" applyProtection="0">
      <alignment vertical="center"/>
    </xf>
    <xf numFmtId="0" fontId="120" fillId="0" borderId="0" applyNumberFormat="0" applyFill="0" applyBorder="0" applyAlignment="0" applyProtection="0">
      <alignment vertical="center"/>
    </xf>
    <xf numFmtId="0" fontId="100" fillId="0" borderId="31" applyNumberFormat="0" applyFill="0" applyAlignment="0" applyProtection="0">
      <alignment vertical="center"/>
    </xf>
    <xf numFmtId="188" fontId="116" fillId="0" borderId="0">
      <alignment vertical="center"/>
    </xf>
    <xf numFmtId="0" fontId="112" fillId="0" borderId="29" applyNumberFormat="0" applyFill="0" applyAlignment="0" applyProtection="0">
      <alignment vertical="center"/>
    </xf>
    <xf numFmtId="0" fontId="8" fillId="0" borderId="0">
      <alignment vertical="center"/>
    </xf>
    <xf numFmtId="0" fontId="71" fillId="18" borderId="0" applyNumberFormat="0" applyBorder="0" applyAlignment="0" applyProtection="0">
      <alignment vertical="center"/>
    </xf>
    <xf numFmtId="15" fontId="97" fillId="0" borderId="0">
      <alignment vertical="center"/>
    </xf>
    <xf numFmtId="0" fontId="117" fillId="0" borderId="0">
      <alignment vertical="center"/>
    </xf>
    <xf numFmtId="15" fontId="97" fillId="0" borderId="0">
      <alignment vertical="center"/>
    </xf>
    <xf numFmtId="189" fontId="116" fillId="0" borderId="0">
      <alignment vertical="center"/>
    </xf>
    <xf numFmtId="0" fontId="111" fillId="42" borderId="0" applyNumberFormat="0" applyBorder="0" applyAlignment="0" applyProtection="0">
      <alignment vertical="center"/>
    </xf>
    <xf numFmtId="0" fontId="81" fillId="11" borderId="0" applyNumberFormat="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121" fillId="0" borderId="35" applyNumberFormat="0" applyFill="0" applyAlignment="0" applyProtection="0">
      <alignment vertical="center"/>
    </xf>
    <xf numFmtId="0" fontId="64" fillId="8" borderId="0" applyNumberFormat="0" applyBorder="0" applyAlignment="0" applyProtection="0">
      <alignment vertical="center"/>
    </xf>
    <xf numFmtId="0" fontId="89" fillId="0" borderId="28" applyNumberFormat="0" applyAlignment="0" applyProtection="0">
      <alignment horizontal="left" vertical="center"/>
    </xf>
    <xf numFmtId="0" fontId="89" fillId="0" borderId="9">
      <alignment horizontal="left" vertical="center"/>
    </xf>
    <xf numFmtId="0" fontId="89" fillId="0" borderId="9">
      <alignment horizontal="left" vertical="center"/>
    </xf>
    <xf numFmtId="43" fontId="0" fillId="0" borderId="0" applyFont="0" applyFill="0" applyBorder="0" applyAlignment="0" applyProtection="0">
      <alignment vertical="center"/>
    </xf>
    <xf numFmtId="0" fontId="81" fillId="31" borderId="1" applyNumberFormat="0" applyBorder="0" applyAlignment="0" applyProtection="0">
      <alignment vertical="center"/>
    </xf>
    <xf numFmtId="43" fontId="0" fillId="0" borderId="0" applyFont="0" applyFill="0" applyBorder="0" applyAlignment="0" applyProtection="0">
      <alignment vertical="center"/>
    </xf>
    <xf numFmtId="0" fontId="81" fillId="31" borderId="1" applyNumberFormat="0" applyBorder="0" applyAlignment="0" applyProtection="0">
      <alignment vertical="center"/>
    </xf>
    <xf numFmtId="0" fontId="81" fillId="31" borderId="1" applyNumberFormat="0" applyBorder="0" applyAlignment="0" applyProtection="0">
      <alignment vertical="center"/>
    </xf>
    <xf numFmtId="0" fontId="81" fillId="31" borderId="1" applyNumberFormat="0" applyBorder="0" applyAlignment="0" applyProtection="0">
      <alignment vertical="center"/>
    </xf>
    <xf numFmtId="0" fontId="8" fillId="0" borderId="0">
      <alignment vertical="center"/>
    </xf>
    <xf numFmtId="0" fontId="81" fillId="31" borderId="1" applyNumberFormat="0" applyBorder="0" applyAlignment="0" applyProtection="0">
      <alignment vertical="center"/>
    </xf>
    <xf numFmtId="0" fontId="81" fillId="31" borderId="1" applyNumberFormat="0" applyBorder="0" applyAlignment="0" applyProtection="0">
      <alignment vertical="center"/>
    </xf>
    <xf numFmtId="190" fontId="122" fillId="62" borderId="0">
      <alignment vertical="center"/>
    </xf>
    <xf numFmtId="0" fontId="8" fillId="0" borderId="0">
      <alignment vertical="center"/>
    </xf>
    <xf numFmtId="0" fontId="64" fillId="63" borderId="0" applyNumberFormat="0" applyBorder="0" applyAlignment="0" applyProtection="0">
      <alignment vertical="center"/>
    </xf>
    <xf numFmtId="190" fontId="123" fillId="64" borderId="0">
      <alignment vertical="center"/>
    </xf>
    <xf numFmtId="38" fontId="8" fillId="0" borderId="0" applyFont="0" applyFill="0" applyBorder="0" applyAlignment="0" applyProtection="0">
      <alignment vertical="center"/>
    </xf>
    <xf numFmtId="0" fontId="105" fillId="0" borderId="0" applyNumberForma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0" fontId="66" fillId="0" borderId="12" applyNumberFormat="0" applyFill="0" applyProtection="0">
      <alignment horizontal="center" vertical="center"/>
    </xf>
    <xf numFmtId="0" fontId="8" fillId="0" borderId="0">
      <alignment vertical="center"/>
    </xf>
    <xf numFmtId="43" fontId="0" fillId="0" borderId="0" applyFont="0" applyFill="0" applyBorder="0" applyAlignment="0" applyProtection="0">
      <alignment vertical="center"/>
    </xf>
    <xf numFmtId="176" fontId="8" fillId="0" borderId="0" applyFont="0" applyFill="0" applyBorder="0" applyAlignment="0" applyProtection="0">
      <alignment vertical="center"/>
    </xf>
    <xf numFmtId="193" fontId="8" fillId="0" borderId="0" applyFont="0" applyFill="0" applyBorder="0" applyAlignment="0" applyProtection="0">
      <alignment vertical="center"/>
    </xf>
    <xf numFmtId="40" fontId="124" fillId="59" borderId="33">
      <alignment horizontal="centerContinuous" vertical="center"/>
    </xf>
    <xf numFmtId="1" fontId="79" fillId="0" borderId="12" applyFill="0" applyProtection="0">
      <alignment horizontal="center" vertical="center"/>
    </xf>
    <xf numFmtId="0" fontId="91" fillId="0" borderId="19" applyNumberFormat="0" applyFill="0" applyAlignment="0" applyProtection="0">
      <alignment vertical="center"/>
    </xf>
    <xf numFmtId="1" fontId="79" fillId="0" borderId="12" applyFill="0" applyProtection="0">
      <alignment horizontal="center" vertical="center"/>
    </xf>
    <xf numFmtId="40" fontId="124" fillId="59" borderId="33">
      <alignment horizontal="centerContinuous" vertical="center"/>
    </xf>
    <xf numFmtId="37" fontId="125" fillId="0" borderId="0">
      <alignment vertical="center"/>
    </xf>
    <xf numFmtId="0" fontId="101" fillId="0" borderId="24">
      <alignment horizontal="center" vertical="center"/>
    </xf>
    <xf numFmtId="9" fontId="8" fillId="0" borderId="0" applyFont="0" applyFill="0" applyBorder="0" applyAlignment="0" applyProtection="0">
      <alignment vertical="center"/>
    </xf>
    <xf numFmtId="37" fontId="125" fillId="0" borderId="0">
      <alignment vertical="center"/>
    </xf>
    <xf numFmtId="0" fontId="101" fillId="0" borderId="24">
      <alignment horizontal="center" vertical="center"/>
    </xf>
    <xf numFmtId="37" fontId="125" fillId="0" borderId="0">
      <alignment vertical="center"/>
    </xf>
    <xf numFmtId="0" fontId="101" fillId="0" borderId="24">
      <alignment horizontal="center" vertical="center"/>
    </xf>
    <xf numFmtId="0" fontId="0" fillId="0" borderId="0">
      <alignment vertical="center"/>
    </xf>
    <xf numFmtId="37" fontId="125" fillId="0" borderId="0">
      <alignment vertical="center"/>
    </xf>
    <xf numFmtId="0" fontId="101" fillId="0" borderId="24">
      <alignment horizontal="center" vertical="center"/>
    </xf>
    <xf numFmtId="9" fontId="8" fillId="0" borderId="0" applyFont="0" applyFill="0" applyBorder="0" applyAlignment="0" applyProtection="0">
      <alignment vertical="center"/>
    </xf>
    <xf numFmtId="194" fontId="79" fillId="0" borderId="0">
      <alignment vertical="center"/>
    </xf>
    <xf numFmtId="0" fontId="107" fillId="0" borderId="0">
      <alignment vertical="center"/>
    </xf>
    <xf numFmtId="9" fontId="8" fillId="0" borderId="0" applyFont="0" applyFill="0" applyBorder="0" applyAlignment="0" applyProtection="0">
      <alignment vertical="center"/>
    </xf>
    <xf numFmtId="14" fontId="74" fillId="0" borderId="0">
      <alignment horizontal="center" vertical="center" wrapText="1"/>
      <protection locked="0"/>
    </xf>
    <xf numFmtId="3" fontId="8" fillId="0" borderId="0" applyFont="0" applyFill="0" applyBorder="0" applyAlignment="0" applyProtection="0">
      <alignment vertical="center"/>
    </xf>
    <xf numFmtId="0" fontId="8" fillId="0" borderId="0">
      <alignment vertical="center"/>
    </xf>
    <xf numFmtId="0" fontId="8" fillId="0" borderId="0">
      <alignment vertical="center"/>
    </xf>
    <xf numFmtId="0" fontId="110" fillId="55" borderId="16" applyNumberFormat="0" applyAlignment="0" applyProtection="0">
      <alignment vertical="center"/>
    </xf>
    <xf numFmtId="10" fontId="8" fillId="0" borderId="0" applyFont="0" applyFill="0" applyBorder="0" applyAlignment="0" applyProtection="0">
      <alignment vertical="center"/>
    </xf>
    <xf numFmtId="0" fontId="0" fillId="0" borderId="0">
      <alignment vertical="center"/>
    </xf>
    <xf numFmtId="0" fontId="8" fillId="0" borderId="0">
      <alignment vertical="center"/>
    </xf>
    <xf numFmtId="0" fontId="78" fillId="26" borderId="17">
      <alignment vertical="center"/>
      <protection locked="0"/>
    </xf>
    <xf numFmtId="9" fontId="8" fillId="0" borderId="0" applyFont="0" applyFill="0" applyBorder="0" applyAlignment="0" applyProtection="0">
      <alignment vertical="center"/>
    </xf>
    <xf numFmtId="196" fontId="8" fillId="0" borderId="0" applyFont="0" applyFill="0" applyProtection="0">
      <alignment vertical="center"/>
    </xf>
    <xf numFmtId="0" fontId="8" fillId="0" borderId="0">
      <alignment vertical="center"/>
    </xf>
    <xf numFmtId="0" fontId="85" fillId="0" borderId="0" applyNumberFormat="0" applyFill="0" applyBorder="0" applyAlignment="0" applyProtection="0">
      <alignment vertical="center"/>
    </xf>
    <xf numFmtId="9" fontId="8" fillId="0" borderId="0" applyFont="0" applyFill="0" applyBorder="0" applyAlignment="0" applyProtection="0">
      <alignment vertical="center"/>
    </xf>
    <xf numFmtId="0" fontId="126" fillId="0" borderId="0" applyNumberFormat="0" applyFill="0" applyBorder="0" applyAlignment="0" applyProtection="0">
      <alignment vertical="center"/>
    </xf>
    <xf numFmtId="0" fontId="64" fillId="65"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101" fillId="0" borderId="24">
      <alignment horizontal="center" vertical="center"/>
    </xf>
    <xf numFmtId="0" fontId="79" fillId="0" borderId="8" applyNumberFormat="0" applyFill="0" applyProtection="0">
      <alignment horizontal="right" vertical="center"/>
    </xf>
    <xf numFmtId="15" fontId="8" fillId="0" borderId="0" applyFont="0" applyFill="0" applyBorder="0" applyAlignment="0" applyProtection="0">
      <alignment vertical="center"/>
    </xf>
    <xf numFmtId="0" fontId="79" fillId="0" borderId="8" applyNumberFormat="0" applyFill="0" applyProtection="0">
      <alignment horizontal="right" vertical="center"/>
    </xf>
    <xf numFmtId="4" fontId="8" fillId="0" borderId="0" applyFont="0" applyFill="0" applyBorder="0" applyAlignment="0" applyProtection="0">
      <alignment vertical="center"/>
    </xf>
    <xf numFmtId="0" fontId="100" fillId="0" borderId="0" applyNumberForma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79" fillId="0" borderId="8" applyNumberFormat="0" applyFill="0" applyProtection="0">
      <alignment horizontal="right" vertical="center"/>
    </xf>
    <xf numFmtId="0" fontId="0" fillId="0" borderId="0">
      <alignment vertical="center"/>
    </xf>
    <xf numFmtId="0" fontId="101" fillId="0" borderId="24">
      <alignment horizontal="center" vertical="center"/>
    </xf>
    <xf numFmtId="0" fontId="101" fillId="0" borderId="24">
      <alignment horizontal="center" vertical="center"/>
    </xf>
    <xf numFmtId="0" fontId="0" fillId="0" borderId="0">
      <alignment vertical="center"/>
    </xf>
    <xf numFmtId="0" fontId="101" fillId="0" borderId="24">
      <alignment horizontal="center" vertical="center"/>
    </xf>
    <xf numFmtId="0" fontId="101" fillId="0" borderId="24">
      <alignment horizontal="center" vertical="center"/>
    </xf>
    <xf numFmtId="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50" borderId="0" applyNumberFormat="0" applyFont="0" applyBorder="0" applyAlignment="0" applyProtection="0">
      <alignment vertical="center"/>
    </xf>
    <xf numFmtId="0" fontId="8" fillId="0" borderId="0">
      <alignment vertical="center"/>
    </xf>
    <xf numFmtId="0" fontId="110" fillId="55" borderId="16" applyNumberFormat="0" applyAlignment="0" applyProtection="0">
      <alignment vertical="center"/>
    </xf>
    <xf numFmtId="0" fontId="78" fillId="26" borderId="17">
      <alignment vertical="center"/>
      <protection locked="0"/>
    </xf>
    <xf numFmtId="0" fontId="127" fillId="0" borderId="0">
      <alignment vertical="center"/>
    </xf>
    <xf numFmtId="0" fontId="64" fillId="57" borderId="0" applyNumberFormat="0" applyBorder="0" applyAlignment="0" applyProtection="0">
      <alignment vertical="center"/>
    </xf>
    <xf numFmtId="0" fontId="78" fillId="26" borderId="17">
      <alignment vertical="center"/>
      <protection locked="0"/>
    </xf>
    <xf numFmtId="0" fontId="78" fillId="26" borderId="17">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0" fontId="85" fillId="0" borderId="0" applyNumberFormat="0" applyFill="0" applyBorder="0" applyAlignment="0" applyProtection="0">
      <alignment vertical="center"/>
    </xf>
    <xf numFmtId="9" fontId="8" fillId="0" borderId="0" applyFont="0" applyFill="0" applyBorder="0" applyAlignment="0" applyProtection="0">
      <alignment vertical="center"/>
    </xf>
    <xf numFmtId="0" fontId="128" fillId="0" borderId="0" applyNumberFormat="0" applyFill="0" applyBorder="0" applyAlignment="0" applyProtection="0">
      <alignment vertical="center"/>
    </xf>
    <xf numFmtId="183" fontId="0" fillId="0" borderId="0" applyFont="0" applyFill="0" applyBorder="0" applyAlignment="0" applyProtection="0">
      <alignment vertical="center"/>
    </xf>
    <xf numFmtId="9" fontId="8" fillId="0" borderId="0" applyFont="0" applyFill="0" applyBorder="0" applyAlignment="0" applyProtection="0">
      <alignment vertical="center"/>
    </xf>
    <xf numFmtId="0" fontId="105" fillId="0" borderId="0" applyNumberFormat="0" applyFill="0" applyBorder="0" applyAlignment="0" applyProtection="0">
      <alignment vertical="center"/>
    </xf>
    <xf numFmtId="0" fontId="65" fillId="10"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0"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21" fillId="0" borderId="35"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2" fillId="0" borderId="29"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9" fillId="0" borderId="8" applyNumberFormat="0" applyFill="0" applyProtection="0">
      <alignment horizontal="right" vertical="center"/>
    </xf>
    <xf numFmtId="9" fontId="8" fillId="0" borderId="0" applyFont="0" applyFill="0" applyBorder="0" applyAlignment="0" applyProtection="0">
      <alignment vertical="center"/>
    </xf>
    <xf numFmtId="0" fontId="118" fillId="0" borderId="32"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28" fillId="0" borderId="36"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26" fillId="0" borderId="0" applyNumberFormat="0" applyFill="0" applyBorder="0" applyAlignment="0" applyProtection="0">
      <alignment vertical="center"/>
    </xf>
    <xf numFmtId="0" fontId="85" fillId="0" borderId="0" applyNumberFormat="0" applyFill="0" applyBorder="0" applyAlignment="0" applyProtection="0">
      <alignment vertical="center"/>
    </xf>
    <xf numFmtId="9" fontId="8" fillId="0" borderId="0" applyFont="0" applyFill="0" applyBorder="0" applyAlignment="0" applyProtection="0">
      <alignment vertical="center"/>
    </xf>
    <xf numFmtId="0" fontId="105" fillId="0" borderId="0" applyNumberFormat="0" applyFill="0" applyBorder="0" applyAlignment="0" applyProtection="0">
      <alignment vertical="center"/>
    </xf>
    <xf numFmtId="9" fontId="8" fillId="0" borderId="0" applyFont="0" applyFill="0" applyBorder="0" applyAlignment="0" applyProtection="0">
      <alignment vertical="center"/>
    </xf>
    <xf numFmtId="0" fontId="105" fillId="0" borderId="0" applyNumberFormat="0" applyFill="0" applyBorder="0" applyAlignment="0" applyProtection="0">
      <alignment vertical="center"/>
    </xf>
    <xf numFmtId="197" fontId="8" fillId="0" borderId="0" applyFont="0" applyFill="0" applyBorder="0" applyAlignment="0" applyProtection="0">
      <alignment vertical="center"/>
    </xf>
    <xf numFmtId="0" fontId="129" fillId="0" borderId="8" applyNumberFormat="0" applyFill="0" applyProtection="0">
      <alignment horizontal="center" vertical="center"/>
    </xf>
    <xf numFmtId="0" fontId="79" fillId="0" borderId="8" applyNumberFormat="0" applyFill="0" applyProtection="0">
      <alignment horizontal="right" vertical="center"/>
    </xf>
    <xf numFmtId="0" fontId="79" fillId="0" borderId="8" applyNumberFormat="0" applyFill="0" applyProtection="0">
      <alignment horizontal="right" vertical="center"/>
    </xf>
    <xf numFmtId="0" fontId="91" fillId="0" borderId="19" applyNumberFormat="0" applyFill="0" applyAlignment="0" applyProtection="0">
      <alignment vertical="center"/>
    </xf>
    <xf numFmtId="0" fontId="91" fillId="0" borderId="19" applyNumberFormat="0" applyFill="0" applyAlignment="0" applyProtection="0">
      <alignment vertical="center"/>
    </xf>
    <xf numFmtId="0" fontId="112" fillId="0" borderId="29" applyNumberFormat="0" applyFill="0" applyAlignment="0" applyProtection="0">
      <alignment vertical="center"/>
    </xf>
    <xf numFmtId="0" fontId="91" fillId="0" borderId="19" applyNumberFormat="0" applyFill="0" applyAlignment="0" applyProtection="0">
      <alignment vertical="center"/>
    </xf>
    <xf numFmtId="0" fontId="8" fillId="0" borderId="0">
      <alignment vertical="center"/>
    </xf>
    <xf numFmtId="0" fontId="112" fillId="0" borderId="29" applyNumberFormat="0" applyFill="0" applyAlignment="0" applyProtection="0">
      <alignment vertical="center"/>
    </xf>
    <xf numFmtId="0" fontId="8" fillId="0" borderId="0">
      <alignment vertical="center"/>
    </xf>
    <xf numFmtId="0" fontId="112" fillId="0" borderId="29" applyNumberFormat="0" applyFill="0" applyAlignment="0" applyProtection="0">
      <alignment vertical="center"/>
    </xf>
    <xf numFmtId="0" fontId="8" fillId="0" borderId="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100" fillId="0" borderId="31" applyNumberFormat="0" applyFill="0" applyAlignment="0" applyProtection="0">
      <alignment vertical="center"/>
    </xf>
    <xf numFmtId="0" fontId="71" fillId="18" borderId="0" applyNumberFormat="0" applyBorder="0" applyAlignment="0" applyProtection="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8" fillId="0" borderId="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112" fillId="0" borderId="29" applyNumberFormat="0" applyFill="0" applyAlignment="0" applyProtection="0">
      <alignment vertical="center"/>
    </xf>
    <xf numFmtId="0" fontId="8" fillId="0" borderId="0">
      <alignment vertical="center"/>
    </xf>
    <xf numFmtId="0" fontId="8" fillId="0" borderId="0"/>
    <xf numFmtId="0" fontId="128" fillId="0" borderId="36" applyNumberFormat="0" applyFill="0" applyAlignment="0" applyProtection="0">
      <alignment vertical="center"/>
    </xf>
    <xf numFmtId="0" fontId="71" fillId="18" borderId="0" applyNumberFormat="0" applyBorder="0" applyAlignment="0" applyProtection="0">
      <alignment vertical="center"/>
    </xf>
    <xf numFmtId="0" fontId="100" fillId="0" borderId="31" applyNumberFormat="0" applyFill="0" applyAlignment="0" applyProtection="0">
      <alignment vertical="center"/>
    </xf>
    <xf numFmtId="0" fontId="71" fillId="18" borderId="0" applyNumberFormat="0" applyBorder="0" applyAlignment="0" applyProtection="0">
      <alignmen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79" fillId="0" borderId="8" applyNumberFormat="0" applyFill="0" applyProtection="0">
      <alignment horizontal="lef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100" fillId="0" borderId="0" applyNumberFormat="0" applyFill="0" applyBorder="0" applyAlignment="0" applyProtection="0">
      <alignmen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108" fillId="0" borderId="1">
      <alignment horizontal="left" vertical="center"/>
    </xf>
    <xf numFmtId="0" fontId="100" fillId="0" borderId="31" applyNumberFormat="0" applyFill="0" applyAlignment="0" applyProtection="0">
      <alignment vertical="center"/>
    </xf>
    <xf numFmtId="0" fontId="100" fillId="0" borderId="31" applyNumberFormat="0" applyFill="0" applyAlignment="0" applyProtection="0">
      <alignment vertical="center"/>
    </xf>
    <xf numFmtId="0" fontId="8" fillId="0" borderId="0">
      <alignment vertical="center"/>
    </xf>
    <xf numFmtId="0" fontId="100" fillId="0" borderId="31" applyNumberFormat="0" applyFill="0" applyAlignment="0" applyProtection="0">
      <alignment vertical="center"/>
    </xf>
    <xf numFmtId="1" fontId="79" fillId="0" borderId="12" applyFill="0" applyProtection="0">
      <alignment horizontal="center" vertical="center"/>
    </xf>
    <xf numFmtId="0" fontId="8" fillId="0" borderId="0">
      <alignment vertical="center"/>
    </xf>
    <xf numFmtId="0" fontId="128" fillId="0" borderId="0" applyNumberFormat="0" applyFill="0" applyBorder="0" applyAlignment="0" applyProtection="0">
      <alignment vertical="center"/>
    </xf>
    <xf numFmtId="18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5" fillId="42" borderId="0" applyNumberFormat="0" applyBorder="0" applyAlignment="0" applyProtection="0">
      <alignment vertical="center"/>
    </xf>
    <xf numFmtId="0" fontId="0" fillId="0" borderId="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0" fillId="0" borderId="0">
      <alignment vertical="center"/>
    </xf>
    <xf numFmtId="0" fontId="105" fillId="0" borderId="0" applyNumberFormat="0" applyFill="0" applyBorder="0" applyAlignment="0" applyProtection="0">
      <alignment vertical="center"/>
    </xf>
    <xf numFmtId="0" fontId="0" fillId="0" borderId="0">
      <alignment vertical="center"/>
    </xf>
    <xf numFmtId="0" fontId="110" fillId="55" borderId="16" applyNumberFormat="0" applyAlignment="0" applyProtection="0">
      <alignment vertical="center"/>
    </xf>
    <xf numFmtId="0" fontId="105" fillId="0" borderId="0" applyNumberFormat="0" applyFill="0" applyBorder="0" applyAlignment="0" applyProtection="0">
      <alignment vertical="center"/>
    </xf>
    <xf numFmtId="0" fontId="129" fillId="0" borderId="8" applyNumberFormat="0" applyFill="0" applyProtection="0">
      <alignment horizontal="center" vertical="center"/>
    </xf>
    <xf numFmtId="0" fontId="8" fillId="0" borderId="0">
      <alignment vertical="center"/>
    </xf>
    <xf numFmtId="0" fontId="129" fillId="0" borderId="8" applyNumberFormat="0" applyFill="0" applyProtection="0">
      <alignment horizontal="center" vertical="center"/>
    </xf>
    <xf numFmtId="0" fontId="71" fillId="29" borderId="0" applyNumberFormat="0" applyBorder="0" applyAlignment="0" applyProtection="0">
      <alignment vertical="center"/>
    </xf>
    <xf numFmtId="0" fontId="129" fillId="0" borderId="8" applyNumberFormat="0" applyFill="0" applyProtection="0">
      <alignment horizontal="center" vertical="center"/>
    </xf>
    <xf numFmtId="0" fontId="129" fillId="0" borderId="8" applyNumberFormat="0" applyFill="0" applyProtection="0">
      <alignment horizontal="center" vertical="center"/>
    </xf>
    <xf numFmtId="0" fontId="129" fillId="0" borderId="8" applyNumberFormat="0" applyFill="0" applyProtection="0">
      <alignment horizontal="center" vertical="center"/>
    </xf>
    <xf numFmtId="0" fontId="65" fillId="10" borderId="0" applyNumberFormat="0" applyBorder="0" applyAlignment="0" applyProtection="0">
      <alignment vertical="center"/>
    </xf>
    <xf numFmtId="0" fontId="129" fillId="0" borderId="8" applyNumberFormat="0" applyFill="0" applyProtection="0">
      <alignment horizontal="center" vertical="center"/>
    </xf>
    <xf numFmtId="0" fontId="129" fillId="0" borderId="8" applyNumberFormat="0" applyFill="0" applyProtection="0">
      <alignment horizontal="center" vertical="center"/>
    </xf>
    <xf numFmtId="0" fontId="130"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66" fillId="0" borderId="12" applyNumberFormat="0" applyFill="0" applyProtection="0">
      <alignment horizontal="center" vertical="center"/>
    </xf>
    <xf numFmtId="0" fontId="8" fillId="0" borderId="0">
      <alignment vertical="center"/>
    </xf>
    <xf numFmtId="0" fontId="66" fillId="0" borderId="12" applyNumberFormat="0" applyFill="0" applyProtection="0">
      <alignment horizontal="center" vertical="center"/>
    </xf>
    <xf numFmtId="0" fontId="8" fillId="0" borderId="0">
      <alignment vertical="center"/>
    </xf>
    <xf numFmtId="0" fontId="8" fillId="0" borderId="0">
      <alignment vertical="center"/>
    </xf>
    <xf numFmtId="0" fontId="66" fillId="0" borderId="12" applyNumberFormat="0" applyFill="0" applyProtection="0">
      <alignment horizontal="center" vertical="center"/>
    </xf>
    <xf numFmtId="0" fontId="8" fillId="0" borderId="0">
      <alignment vertical="center"/>
    </xf>
    <xf numFmtId="0" fontId="66" fillId="0" borderId="12" applyNumberFormat="0" applyFill="0" applyProtection="0">
      <alignment horizontal="center" vertical="center"/>
    </xf>
    <xf numFmtId="0" fontId="8" fillId="0" borderId="0">
      <alignment vertical="center"/>
    </xf>
    <xf numFmtId="0" fontId="66" fillId="0" borderId="12" applyNumberFormat="0" applyFill="0" applyProtection="0">
      <alignment horizontal="center" vertical="center"/>
    </xf>
    <xf numFmtId="0" fontId="8" fillId="0" borderId="0">
      <alignment vertical="center"/>
    </xf>
    <xf numFmtId="0" fontId="65" fillId="10" borderId="0" applyNumberFormat="0" applyBorder="0" applyAlignment="0" applyProtection="0">
      <alignment vertical="center"/>
    </xf>
    <xf numFmtId="0" fontId="85" fillId="0" borderId="0" applyNumberFormat="0" applyFill="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85" fillId="0" borderId="0" applyNumberFormat="0" applyFill="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113" fillId="0" borderId="0" applyNumberFormat="0" applyFill="0" applyBorder="0" applyAlignment="0" applyProtection="0">
      <alignment vertical="center"/>
    </xf>
    <xf numFmtId="0" fontId="65" fillId="10" borderId="0" applyNumberFormat="0" applyBorder="0" applyAlignment="0" applyProtection="0">
      <alignment vertical="center"/>
    </xf>
    <xf numFmtId="0" fontId="65" fillId="42"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65" fillId="10" borderId="0" applyNumberFormat="0" applyBorder="0" applyAlignment="0" applyProtection="0">
      <alignment vertical="center"/>
    </xf>
    <xf numFmtId="0" fontId="111" fillId="42" borderId="0" applyNumberFormat="0" applyBorder="0" applyAlignment="0" applyProtection="0">
      <alignment vertical="center"/>
    </xf>
    <xf numFmtId="0" fontId="65" fillId="10" borderId="0" applyNumberFormat="0" applyBorder="0" applyAlignment="0" applyProtection="0">
      <alignment vertical="center"/>
    </xf>
    <xf numFmtId="0" fontId="8" fillId="0" borderId="0">
      <alignment vertical="center"/>
    </xf>
    <xf numFmtId="0" fontId="111" fillId="42" borderId="0" applyNumberFormat="0" applyBorder="0" applyAlignment="0" applyProtection="0">
      <alignment vertical="center"/>
    </xf>
    <xf numFmtId="0" fontId="111"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8" fillId="0" borderId="0">
      <alignment vertical="center"/>
    </xf>
    <xf numFmtId="0" fontId="111" fillId="10" borderId="0" applyNumberFormat="0" applyBorder="0" applyAlignment="0" applyProtection="0">
      <alignment vertical="center"/>
    </xf>
    <xf numFmtId="0" fontId="111" fillId="10" borderId="0" applyNumberFormat="0" applyBorder="0" applyAlignment="0" applyProtection="0">
      <alignment vertical="center"/>
    </xf>
    <xf numFmtId="0" fontId="111" fillId="10" borderId="0" applyNumberFormat="0" applyBorder="0" applyAlignment="0" applyProtection="0">
      <alignment vertical="center"/>
    </xf>
    <xf numFmtId="0" fontId="111" fillId="10" borderId="0" applyNumberFormat="0" applyBorder="0" applyAlignment="0" applyProtection="0">
      <alignment vertical="center"/>
    </xf>
    <xf numFmtId="0" fontId="111" fillId="10" borderId="0" applyNumberFormat="0" applyBorder="0" applyAlignment="0" applyProtection="0">
      <alignment vertical="center"/>
    </xf>
    <xf numFmtId="0" fontId="0" fillId="0" borderId="0">
      <alignment vertical="center"/>
    </xf>
    <xf numFmtId="0" fontId="111" fillId="10" borderId="0" applyNumberFormat="0" applyBorder="0" applyAlignment="0" applyProtection="0">
      <alignment vertical="center"/>
    </xf>
    <xf numFmtId="0" fontId="111" fillId="10" borderId="0" applyNumberFormat="0" applyBorder="0" applyAlignment="0" applyProtection="0">
      <alignment vertical="center"/>
    </xf>
    <xf numFmtId="0" fontId="76" fillId="23" borderId="0" applyNumberFormat="0" applyBorder="0" applyAlignment="0" applyProtection="0">
      <alignment vertical="center"/>
    </xf>
    <xf numFmtId="0" fontId="83" fillId="10" borderId="0" applyNumberFormat="0" applyBorder="0" applyAlignment="0" applyProtection="0">
      <alignment vertical="center"/>
    </xf>
    <xf numFmtId="0" fontId="8" fillId="0" borderId="0">
      <alignment vertical="center"/>
    </xf>
    <xf numFmtId="0" fontId="65" fillId="42" borderId="0" applyNumberFormat="0" applyBorder="0" applyAlignment="0" applyProtection="0">
      <alignment vertical="center"/>
    </xf>
    <xf numFmtId="0" fontId="8" fillId="0" borderId="0">
      <alignment vertical="center"/>
    </xf>
    <xf numFmtId="0" fontId="110" fillId="55" borderId="16" applyNumberFormat="0" applyAlignment="0" applyProtection="0">
      <alignment vertical="center"/>
    </xf>
    <xf numFmtId="0" fontId="6" fillId="0" borderId="0">
      <alignment vertical="center"/>
    </xf>
    <xf numFmtId="0" fontId="65" fillId="42" borderId="0" applyNumberFormat="0" applyBorder="0" applyAlignment="0" applyProtection="0">
      <alignment vertical="center"/>
    </xf>
    <xf numFmtId="0" fontId="97" fillId="0" borderId="0">
      <alignment vertical="center"/>
    </xf>
    <xf numFmtId="0" fontId="8" fillId="0" borderId="0">
      <alignment vertical="center"/>
    </xf>
    <xf numFmtId="0" fontId="110" fillId="55" borderId="16" applyNumberFormat="0" applyAlignment="0" applyProtection="0">
      <alignment vertical="center"/>
    </xf>
    <xf numFmtId="0" fontId="65" fillId="42" borderId="0" applyNumberFormat="0" applyBorder="0" applyAlignment="0" applyProtection="0">
      <alignment vertical="center"/>
    </xf>
    <xf numFmtId="0" fontId="6" fillId="0" borderId="0">
      <alignment vertical="center"/>
    </xf>
    <xf numFmtId="0" fontId="65" fillId="42" borderId="0" applyNumberFormat="0" applyBorder="0" applyAlignment="0" applyProtection="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2"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71" fillId="18"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106" fillId="6" borderId="27" applyNumberFormat="0" applyAlignment="0" applyProtection="0">
      <alignment vertical="center"/>
    </xf>
    <xf numFmtId="0" fontId="8" fillId="0" borderId="0">
      <alignment vertical="center"/>
    </xf>
    <xf numFmtId="0" fontId="0" fillId="0" borderId="0">
      <alignment vertical="center"/>
    </xf>
    <xf numFmtId="0" fontId="0" fillId="31" borderId="30" applyNumberFormat="0" applyFont="0" applyAlignment="0" applyProtection="0">
      <alignment vertical="center"/>
    </xf>
    <xf numFmtId="0" fontId="13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31" borderId="30"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0" fillId="0" borderId="0">
      <alignment vertical="center"/>
    </xf>
    <xf numFmtId="0" fontId="0" fillId="31" borderId="30" applyNumberFormat="0" applyFont="0" applyAlignment="0" applyProtection="0">
      <alignment vertical="center"/>
    </xf>
    <xf numFmtId="0" fontId="8" fillId="0" borderId="0">
      <alignment vertical="center"/>
    </xf>
    <xf numFmtId="0" fontId="8" fillId="0" borderId="0">
      <alignment vertical="center"/>
    </xf>
    <xf numFmtId="0" fontId="76" fillId="23" borderId="0" applyNumberFormat="0" applyBorder="0" applyAlignment="0" applyProtection="0">
      <alignment vertical="center"/>
    </xf>
    <xf numFmtId="0" fontId="8" fillId="0" borderId="0">
      <alignment vertical="center"/>
    </xf>
    <xf numFmtId="0" fontId="64" fillId="63" borderId="0" applyNumberFormat="0" applyBorder="0" applyAlignment="0" applyProtection="0">
      <alignment vertical="center"/>
    </xf>
    <xf numFmtId="0" fontId="8" fillId="0" borderId="0">
      <alignment vertical="center"/>
    </xf>
    <xf numFmtId="0" fontId="76" fillId="2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4" fillId="56" borderId="0" applyNumberFormat="0" applyBorder="0" applyAlignment="0" applyProtection="0">
      <alignment vertical="center"/>
    </xf>
    <xf numFmtId="0" fontId="8" fillId="0" borderId="0">
      <alignment vertical="center"/>
    </xf>
    <xf numFmtId="0" fontId="8" fillId="0" borderId="0">
      <alignment vertical="center"/>
    </xf>
    <xf numFmtId="1" fontId="79" fillId="0" borderId="12" applyFill="0" applyProtection="0">
      <alignment horizontal="center" vertical="center"/>
    </xf>
    <xf numFmtId="0" fontId="8" fillId="0" borderId="0">
      <alignment vertical="center"/>
    </xf>
    <xf numFmtId="1" fontId="79" fillId="0" borderId="12" applyFill="0" applyProtection="0">
      <alignment horizontal="center"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4" fillId="11" borderId="2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0" fillId="18" borderId="0" applyNumberFormat="0" applyBorder="0" applyAlignment="0" applyProtection="0">
      <alignment vertical="center"/>
    </xf>
    <xf numFmtId="0" fontId="110" fillId="55" borderId="16" applyNumberFormat="0" applyAlignment="0" applyProtection="0">
      <alignment vertical="center"/>
    </xf>
    <xf numFmtId="0" fontId="8" fillId="0" borderId="0">
      <alignment vertical="center"/>
    </xf>
    <xf numFmtId="0" fontId="8" fillId="0" borderId="0">
      <alignment vertical="center"/>
    </xf>
    <xf numFmtId="0" fontId="106" fillId="6" borderId="27" applyNumberFormat="0" applyAlignment="0" applyProtection="0">
      <alignment vertical="center"/>
    </xf>
    <xf numFmtId="0" fontId="8" fillId="0" borderId="0">
      <alignment vertical="center"/>
    </xf>
    <xf numFmtId="0" fontId="8" fillId="0" borderId="0">
      <alignment vertical="center"/>
    </xf>
    <xf numFmtId="0" fontId="106" fillId="6" borderId="27" applyNumberFormat="0" applyAlignment="0" applyProtection="0">
      <alignment vertical="center"/>
    </xf>
    <xf numFmtId="0" fontId="104" fillId="11" borderId="26" applyNumberFormat="0" applyAlignment="0" applyProtection="0">
      <alignment vertical="center"/>
    </xf>
    <xf numFmtId="0" fontId="8" fillId="0" borderId="0">
      <alignment vertical="center"/>
    </xf>
    <xf numFmtId="183" fontId="0" fillId="0" borderId="0" applyFont="0" applyFill="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106" fillId="6"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110" fillId="55"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104" fillId="11" borderId="26" applyNumberFormat="0" applyAlignment="0" applyProtection="0">
      <alignment vertical="center"/>
    </xf>
    <xf numFmtId="0" fontId="8" fillId="0" borderId="0">
      <alignment vertical="center"/>
    </xf>
    <xf numFmtId="0" fontId="104" fillId="11" borderId="26" applyNumberFormat="0" applyAlignment="0" applyProtection="0">
      <alignment vertical="center"/>
    </xf>
    <xf numFmtId="0" fontId="76" fillId="23" borderId="0" applyNumberFormat="0" applyBorder="0" applyAlignment="0" applyProtection="0">
      <alignment vertical="center"/>
    </xf>
    <xf numFmtId="0" fontId="0" fillId="0" borderId="0">
      <alignment vertical="center"/>
    </xf>
    <xf numFmtId="0" fontId="76" fillId="23" borderId="0" applyNumberFormat="0" applyBorder="0" applyAlignment="0" applyProtection="0">
      <alignment vertical="center"/>
    </xf>
    <xf numFmtId="0" fontId="0" fillId="0" borderId="0">
      <alignment vertical="center"/>
    </xf>
    <xf numFmtId="0" fontId="76" fillId="2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8" fillId="66" borderId="0" applyNumberFormat="0" applyBorder="0" applyAlignment="0" applyProtection="0">
      <alignment vertical="center"/>
    </xf>
    <xf numFmtId="0" fontId="8" fillId="0" borderId="0">
      <alignment vertical="center"/>
    </xf>
    <xf numFmtId="0" fontId="8" fillId="0" borderId="0">
      <alignment vertical="center"/>
    </xf>
    <xf numFmtId="0" fontId="106" fillId="6"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9" fillId="0" borderId="0">
      <alignment vertical="center"/>
    </xf>
    <xf numFmtId="0" fontId="8" fillId="0" borderId="0">
      <alignment vertical="center"/>
    </xf>
    <xf numFmtId="0" fontId="8" fillId="0" borderId="0">
      <alignment vertical="center"/>
    </xf>
    <xf numFmtId="0" fontId="8" fillId="0" borderId="0">
      <alignment vertical="center"/>
    </xf>
    <xf numFmtId="0" fontId="104" fillId="11" borderId="26"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61" fillId="0" borderId="11" applyNumberFormat="0" applyFill="0" applyAlignment="0" applyProtection="0">
      <alignment vertical="center"/>
    </xf>
    <xf numFmtId="0" fontId="0" fillId="0" borderId="0">
      <alignment vertical="center"/>
    </xf>
    <xf numFmtId="0" fontId="0" fillId="0" borderId="0">
      <alignment vertical="center"/>
    </xf>
    <xf numFmtId="0" fontId="71" fillId="29" borderId="0" applyNumberFormat="0" applyBorder="0" applyAlignment="0" applyProtection="0">
      <alignment vertical="center"/>
    </xf>
    <xf numFmtId="0" fontId="0" fillId="0" borderId="0">
      <alignment vertical="center"/>
    </xf>
    <xf numFmtId="0" fontId="6" fillId="0" borderId="0" applyAlignment="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0" fillId="31" borderId="30" applyNumberFormat="0" applyFont="0" applyAlignment="0" applyProtection="0">
      <alignment vertical="center"/>
    </xf>
    <xf numFmtId="0" fontId="108" fillId="0" borderId="1">
      <alignment horizontal="left" vertical="center"/>
    </xf>
    <xf numFmtId="0" fontId="108" fillId="0" borderId="1">
      <alignment horizontal="left" vertical="center"/>
    </xf>
    <xf numFmtId="0" fontId="0" fillId="31" borderId="30" applyNumberFormat="0" applyFont="0" applyAlignment="0" applyProtection="0">
      <alignment vertical="center"/>
    </xf>
    <xf numFmtId="0" fontId="108" fillId="0" borderId="1">
      <alignment horizontal="left" vertical="center"/>
    </xf>
    <xf numFmtId="0" fontId="108" fillId="0" borderId="1">
      <alignment horizontal="left" vertical="center"/>
    </xf>
    <xf numFmtId="0" fontId="108" fillId="0" borderId="1">
      <alignment horizontal="left" vertical="center"/>
    </xf>
    <xf numFmtId="0" fontId="0" fillId="0" borderId="0">
      <alignment vertical="center"/>
    </xf>
    <xf numFmtId="0" fontId="0" fillId="0" borderId="0">
      <alignment vertical="center"/>
    </xf>
    <xf numFmtId="0" fontId="8" fillId="0" borderId="0">
      <alignment vertical="center"/>
    </xf>
    <xf numFmtId="0" fontId="77" fillId="11" borderId="16" applyNumberFormat="0" applyAlignment="0" applyProtection="0">
      <alignment vertical="center"/>
    </xf>
    <xf numFmtId="0" fontId="8" fillId="0" borderId="0">
      <alignment vertical="center"/>
    </xf>
    <xf numFmtId="1" fontId="79" fillId="0" borderId="12" applyFill="0" applyProtection="0">
      <alignment horizontal="center" vertical="center"/>
    </xf>
    <xf numFmtId="0" fontId="8" fillId="0" borderId="0">
      <alignment vertical="center"/>
    </xf>
    <xf numFmtId="0" fontId="77" fillId="11" borderId="16" applyNumberFormat="0" applyAlignment="0" applyProtection="0">
      <alignment vertical="center"/>
    </xf>
    <xf numFmtId="0" fontId="8" fillId="0" borderId="0">
      <alignment vertical="center"/>
    </xf>
    <xf numFmtId="0" fontId="8" fillId="0" borderId="0">
      <alignment vertical="center"/>
    </xf>
    <xf numFmtId="0" fontId="109"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80" fillId="18" borderId="0" applyNumberFormat="0" applyBorder="0" applyAlignment="0" applyProtection="0">
      <alignment vertical="center"/>
    </xf>
    <xf numFmtId="0" fontId="79" fillId="0" borderId="8" applyNumberFormat="0" applyFill="0" applyProtection="0">
      <alignment horizontal="left" vertical="center"/>
    </xf>
    <xf numFmtId="0" fontId="80" fillId="29" borderId="0" applyNumberFormat="0" applyBorder="0" applyAlignment="0" applyProtection="0">
      <alignment vertical="center"/>
    </xf>
    <xf numFmtId="0" fontId="80" fillId="29" borderId="0" applyNumberFormat="0" applyBorder="0" applyAlignment="0" applyProtection="0">
      <alignment vertical="center"/>
    </xf>
    <xf numFmtId="0" fontId="80"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85" fillId="0" borderId="0" applyNumberFormat="0" applyFill="0" applyBorder="0" applyAlignment="0" applyProtection="0">
      <alignment vertical="center"/>
    </xf>
    <xf numFmtId="0" fontId="71" fillId="29" borderId="0" applyNumberFormat="0" applyBorder="0" applyAlignment="0" applyProtection="0">
      <alignment vertical="center"/>
    </xf>
    <xf numFmtId="0" fontId="85" fillId="0" borderId="0" applyNumberFormat="0" applyFill="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80" fillId="18" borderId="0" applyNumberFormat="0" applyBorder="0" applyAlignment="0" applyProtection="0">
      <alignment vertical="center"/>
    </xf>
    <xf numFmtId="0" fontId="80" fillId="18" borderId="0" applyNumberFormat="0" applyBorder="0" applyAlignment="0" applyProtection="0">
      <alignment vertical="center"/>
    </xf>
    <xf numFmtId="0" fontId="80" fillId="18" borderId="0" applyNumberFormat="0" applyBorder="0" applyAlignment="0" applyProtection="0">
      <alignment vertical="center"/>
    </xf>
    <xf numFmtId="0" fontId="80" fillId="18" borderId="0" applyNumberFormat="0" applyBorder="0" applyAlignment="0" applyProtection="0">
      <alignment vertical="center"/>
    </xf>
    <xf numFmtId="0" fontId="80" fillId="18" borderId="0" applyNumberFormat="0" applyBorder="0" applyAlignment="0" applyProtection="0">
      <alignment vertical="center"/>
    </xf>
    <xf numFmtId="0" fontId="80" fillId="18" borderId="0" applyNumberFormat="0" applyBorder="0" applyAlignment="0" applyProtection="0">
      <alignment vertical="center"/>
    </xf>
    <xf numFmtId="0" fontId="71" fillId="29" borderId="0" applyNumberFormat="0" applyBorder="0" applyAlignment="0" applyProtection="0">
      <alignment vertical="center"/>
    </xf>
    <xf numFmtId="0" fontId="71" fillId="29" borderId="0" applyNumberFormat="0" applyBorder="0" applyAlignment="0" applyProtection="0">
      <alignment vertical="center"/>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34" applyNumberFormat="0" applyFill="0" applyAlignment="0" applyProtection="0">
      <alignment vertical="center"/>
    </xf>
    <xf numFmtId="0" fontId="113" fillId="0" borderId="0" applyNumberFormat="0" applyFill="0" applyBorder="0" applyAlignment="0" applyProtection="0">
      <alignment vertical="center"/>
    </xf>
    <xf numFmtId="0" fontId="72" fillId="0" borderId="15" applyNumberFormat="0" applyFill="0" applyAlignment="0" applyProtection="0">
      <alignment vertical="center"/>
    </xf>
    <xf numFmtId="0" fontId="106" fillId="6" borderId="27" applyNumberFormat="0" applyAlignment="0" applyProtection="0">
      <alignment vertical="center"/>
    </xf>
    <xf numFmtId="0" fontId="72" fillId="0" borderId="15" applyNumberFormat="0" applyFill="0" applyAlignment="0" applyProtection="0">
      <alignment vertical="center"/>
    </xf>
    <xf numFmtId="0" fontId="106" fillId="6" borderId="27" applyNumberFormat="0" applyAlignment="0" applyProtection="0">
      <alignment vertical="center"/>
    </xf>
    <xf numFmtId="0" fontId="72" fillId="0" borderId="15" applyNumberFormat="0" applyFill="0" applyAlignment="0" applyProtection="0">
      <alignment vertical="center"/>
    </xf>
    <xf numFmtId="0" fontId="106" fillId="6" borderId="27" applyNumberFormat="0" applyAlignment="0" applyProtection="0">
      <alignment vertical="center"/>
    </xf>
    <xf numFmtId="0" fontId="72" fillId="0" borderId="15" applyNumberFormat="0" applyFill="0" applyAlignment="0" applyProtection="0">
      <alignment vertical="center"/>
    </xf>
    <xf numFmtId="0" fontId="106" fillId="6" borderId="27" applyNumberFormat="0" applyAlignment="0" applyProtection="0">
      <alignment vertical="center"/>
    </xf>
    <xf numFmtId="0" fontId="72" fillId="0" borderId="34" applyNumberFormat="0" applyFill="0" applyAlignment="0" applyProtection="0">
      <alignment vertical="center"/>
    </xf>
    <xf numFmtId="0" fontId="106" fillId="6" borderId="27" applyNumberFormat="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113" fillId="0" borderId="0" applyNumberFormat="0" applyFill="0" applyBorder="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113" fillId="0" borderId="0" applyNumberFormat="0" applyFill="0" applyBorder="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4" fontId="0" fillId="0" borderId="0" applyFont="0" applyFill="0" applyBorder="0" applyAlignment="0" applyProtection="0">
      <alignment vertical="center"/>
    </xf>
    <xf numFmtId="0" fontId="72" fillId="0" borderId="15" applyNumberFormat="0" applyFill="0" applyAlignment="0" applyProtection="0">
      <alignment vertical="center"/>
    </xf>
    <xf numFmtId="0" fontId="72" fillId="0" borderId="15" applyNumberFormat="0" applyFill="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77" fillId="11" borderId="16"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106" fillId="6" borderId="27" applyNumberFormat="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61" fillId="0" borderId="11" applyNumberFormat="0" applyFill="0" applyAlignment="0" applyProtection="0">
      <alignment vertical="center"/>
    </xf>
    <xf numFmtId="0" fontId="97" fillId="0" borderId="0">
      <alignment vertical="center"/>
    </xf>
    <xf numFmtId="179" fontId="0" fillId="0" borderId="0" applyFont="0" applyFill="0" applyBorder="0" applyAlignment="0" applyProtection="0">
      <alignment vertical="center"/>
    </xf>
    <xf numFmtId="0" fontId="110" fillId="55" borderId="16" applyNumberFormat="0" applyAlignment="0" applyProtection="0">
      <alignment vertical="center"/>
    </xf>
    <xf numFmtId="43" fontId="0" fillId="0" borderId="0" applyFont="0" applyFill="0" applyBorder="0" applyAlignment="0" applyProtection="0">
      <alignment vertical="center"/>
    </xf>
    <xf numFmtId="0" fontId="8"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4" fillId="65" borderId="0" applyNumberFormat="0" applyBorder="0" applyAlignment="0" applyProtection="0">
      <alignment vertical="center"/>
    </xf>
    <xf numFmtId="0" fontId="68" fillId="67" borderId="0" applyNumberFormat="0" applyBorder="0" applyAlignment="0" applyProtection="0">
      <alignment vertical="center"/>
    </xf>
    <xf numFmtId="0" fontId="68" fillId="67" borderId="0" applyNumberFormat="0" applyBorder="0" applyAlignment="0" applyProtection="0">
      <alignment vertical="center"/>
    </xf>
    <xf numFmtId="0" fontId="68" fillId="14" borderId="0" applyNumberFormat="0" applyBorder="0" applyAlignment="0" applyProtection="0">
      <alignment vertical="center"/>
    </xf>
    <xf numFmtId="0" fontId="68" fillId="6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68" borderId="0" applyNumberFormat="0" applyBorder="0" applyAlignment="0" applyProtection="0">
      <alignment vertical="center"/>
    </xf>
    <xf numFmtId="0" fontId="64" fillId="5" borderId="0" applyNumberFormat="0" applyBorder="0" applyAlignment="0" applyProtection="0">
      <alignment vertical="center"/>
    </xf>
    <xf numFmtId="0" fontId="64" fillId="68" borderId="0" applyNumberFormat="0" applyBorder="0" applyAlignment="0" applyProtection="0">
      <alignment vertical="center"/>
    </xf>
    <xf numFmtId="0" fontId="64" fillId="60" borderId="0" applyNumberFormat="0" applyBorder="0" applyAlignment="0" applyProtection="0">
      <alignment vertical="center"/>
    </xf>
    <xf numFmtId="0" fontId="64" fillId="60" borderId="0" applyNumberFormat="0" applyBorder="0" applyAlignment="0" applyProtection="0">
      <alignment vertical="center"/>
    </xf>
    <xf numFmtId="0" fontId="64" fillId="9" borderId="0" applyNumberFormat="0" applyBorder="0" applyAlignment="0" applyProtection="0">
      <alignment vertical="center"/>
    </xf>
    <xf numFmtId="0" fontId="64" fillId="59" borderId="0" applyNumberFormat="0" applyBorder="0" applyAlignment="0" applyProtection="0">
      <alignment vertical="center"/>
    </xf>
    <xf numFmtId="0" fontId="64" fillId="59" borderId="0" applyNumberFormat="0" applyBorder="0" applyAlignment="0" applyProtection="0">
      <alignment vertical="center"/>
    </xf>
    <xf numFmtId="0" fontId="76" fillId="23" borderId="0" applyNumberFormat="0" applyBorder="0" applyAlignment="0" applyProtection="0">
      <alignment vertical="center"/>
    </xf>
    <xf numFmtId="0" fontId="64" fillId="59" borderId="0" applyNumberFormat="0" applyBorder="0" applyAlignment="0" applyProtection="0">
      <alignment vertical="center"/>
    </xf>
    <xf numFmtId="0" fontId="64" fillId="59" borderId="0" applyNumberFormat="0" applyBorder="0" applyAlignment="0" applyProtection="0">
      <alignment vertical="center"/>
    </xf>
    <xf numFmtId="0" fontId="76" fillId="23" borderId="0" applyNumberFormat="0" applyBorder="0" applyAlignment="0" applyProtection="0">
      <alignment vertical="center"/>
    </xf>
    <xf numFmtId="0" fontId="64" fillId="65" borderId="0" applyNumberFormat="0" applyBorder="0" applyAlignment="0" applyProtection="0">
      <alignment vertical="center"/>
    </xf>
    <xf numFmtId="0" fontId="64" fillId="65" borderId="0" applyNumberFormat="0" applyBorder="0" applyAlignment="0" applyProtection="0">
      <alignment vertical="center"/>
    </xf>
    <xf numFmtId="0" fontId="64" fillId="8"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69" borderId="0" applyNumberFormat="0" applyBorder="0" applyAlignment="0" applyProtection="0">
      <alignment vertical="center"/>
    </xf>
    <xf numFmtId="0" fontId="64" fillId="69" borderId="0" applyNumberFormat="0" applyBorder="0" applyAlignment="0" applyProtection="0">
      <alignment vertical="center"/>
    </xf>
    <xf numFmtId="180" fontId="79" fillId="0" borderId="12" applyFill="0" applyProtection="0">
      <alignment horizontal="right" vertical="center"/>
    </xf>
    <xf numFmtId="180" fontId="79" fillId="0" borderId="12" applyFill="0" applyProtection="0">
      <alignment horizontal="right" vertical="center"/>
    </xf>
    <xf numFmtId="180" fontId="79" fillId="0" borderId="12" applyFill="0" applyProtection="0">
      <alignment horizontal="right" vertical="center"/>
    </xf>
    <xf numFmtId="180" fontId="79" fillId="0" borderId="12" applyFill="0" applyProtection="0">
      <alignment horizontal="right" vertical="center"/>
    </xf>
    <xf numFmtId="0" fontId="79" fillId="0" borderId="8" applyNumberFormat="0" applyFill="0" applyProtection="0">
      <alignment horizontal="left" vertical="center"/>
    </xf>
    <xf numFmtId="0" fontId="79" fillId="0" borderId="8" applyNumberFormat="0" applyFill="0" applyProtection="0">
      <alignment horizontal="left" vertical="center"/>
    </xf>
    <xf numFmtId="0" fontId="79" fillId="0" borderId="8" applyNumberFormat="0" applyFill="0" applyProtection="0">
      <alignment horizontal="left" vertical="center"/>
    </xf>
    <xf numFmtId="0" fontId="79" fillId="0" borderId="8" applyNumberFormat="0" applyFill="0" applyProtection="0">
      <alignment horizontal="lef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41" fontId="0" fillId="0" borderId="0" applyFont="0" applyFill="0" applyBorder="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04" fillId="11" borderId="2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0" fontId="110" fillId="55" borderId="16" applyNumberFormat="0" applyAlignment="0" applyProtection="0">
      <alignment vertical="center"/>
    </xf>
    <xf numFmtId="1" fontId="79" fillId="0" borderId="12" applyFill="0" applyProtection="0">
      <alignment horizontal="center" vertical="center"/>
    </xf>
    <xf numFmtId="1" fontId="79" fillId="0" borderId="12" applyFill="0" applyProtection="0">
      <alignment horizontal="center" vertical="center"/>
    </xf>
    <xf numFmtId="0" fontId="133" fillId="0" borderId="0">
      <alignment vertical="center"/>
    </xf>
    <xf numFmtId="0" fontId="107" fillId="0" borderId="0">
      <alignment vertical="center"/>
    </xf>
    <xf numFmtId="43" fontId="0" fillId="0" borderId="0" applyFont="0" applyFill="0" applyBorder="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0" fillId="31" borderId="30" applyNumberFormat="0" applyFont="0" applyAlignment="0" applyProtection="0">
      <alignment vertical="center"/>
    </xf>
    <xf numFmtId="0" fontId="134" fillId="0" borderId="0">
      <alignment vertical="top"/>
      <protection locked="0"/>
    </xf>
  </cellStyleXfs>
  <cellXfs count="547">
    <xf numFmtId="0" fontId="0" fillId="0" borderId="0" xfId="0" applyAlignment="1"/>
    <xf numFmtId="0" fontId="1" fillId="0" borderId="0" xfId="0" applyFont="1" applyFill="1" applyBorder="1" applyAlignment="1">
      <alignment vertical="center"/>
    </xf>
    <xf numFmtId="0" fontId="2" fillId="0" borderId="0" xfId="555" applyFont="1" applyFill="1" applyBorder="1" applyAlignment="1">
      <alignment horizontal="center" vertical="center"/>
    </xf>
    <xf numFmtId="0" fontId="3" fillId="0" borderId="1" xfId="555"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5"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6" fillId="0" borderId="0" xfId="288" applyFont="1" applyFill="1" applyBorder="1" applyAlignment="1">
      <alignment vertical="center"/>
    </xf>
    <xf numFmtId="0" fontId="7" fillId="2" borderId="0" xfId="288" applyFont="1" applyFill="1" applyBorder="1" applyAlignment="1">
      <alignment vertical="center"/>
    </xf>
    <xf numFmtId="0" fontId="8" fillId="0" borderId="0" xfId="0" applyFont="1" applyFill="1" applyBorder="1" applyAlignment="1">
      <alignment vertical="center"/>
    </xf>
    <xf numFmtId="0" fontId="9"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0" fillId="2" borderId="1" xfId="482" applyFont="1" applyFill="1" applyBorder="1" applyAlignment="1">
      <alignment horizontal="center" vertical="center" wrapText="1"/>
    </xf>
    <xf numFmtId="0" fontId="11" fillId="0" borderId="1" xfId="482" applyFont="1" applyFill="1" applyBorder="1" applyAlignment="1">
      <alignment horizontal="center" vertical="center" wrapText="1"/>
    </xf>
    <xf numFmtId="0" fontId="12" fillId="0" borderId="2" xfId="1333" applyFont="1" applyFill="1" applyBorder="1" applyAlignment="1" applyProtection="1">
      <alignment horizontal="left" vertical="center"/>
    </xf>
    <xf numFmtId="0" fontId="12" fillId="0" borderId="2" xfId="1333" applyFont="1" applyFill="1" applyBorder="1" applyAlignment="1" applyProtection="1">
      <alignment horizontal="center" vertical="center"/>
    </xf>
    <xf numFmtId="0" fontId="12" fillId="0" borderId="2" xfId="1333" applyFont="1" applyFill="1" applyBorder="1" applyAlignment="1" applyProtection="1">
      <alignment horizontal="center" vertical="center"/>
      <protection locked="0"/>
    </xf>
    <xf numFmtId="0" fontId="12" fillId="0" borderId="2" xfId="1333" applyFont="1" applyFill="1" applyBorder="1" applyAlignment="1" applyProtection="1">
      <alignment horizontal="left" vertical="center" wrapText="1"/>
    </xf>
    <xf numFmtId="0" fontId="13" fillId="0" borderId="2" xfId="1333" applyFont="1" applyFill="1" applyBorder="1" applyAlignment="1" applyProtection="1">
      <alignment vertical="center"/>
    </xf>
    <xf numFmtId="0" fontId="14" fillId="0" borderId="2" xfId="1333" applyFont="1" applyFill="1" applyBorder="1" applyAlignment="1" applyProtection="1">
      <alignment vertical="top"/>
      <protection locked="0"/>
    </xf>
    <xf numFmtId="0" fontId="12" fillId="0" borderId="2" xfId="1333" applyFont="1" applyFill="1" applyBorder="1" applyAlignment="1" applyProtection="1">
      <alignment horizontal="left" vertical="center" wrapText="1"/>
      <protection locked="0"/>
    </xf>
    <xf numFmtId="0" fontId="15" fillId="0" borderId="2" xfId="1333" applyFont="1" applyFill="1" applyBorder="1" applyAlignment="1" applyProtection="1">
      <alignment vertical="top"/>
      <protection locked="0"/>
    </xf>
    <xf numFmtId="0" fontId="13" fillId="0" borderId="0" xfId="1333" applyFont="1" applyFill="1" applyBorder="1" applyAlignment="1" applyProtection="1">
      <alignment vertical="center"/>
    </xf>
    <xf numFmtId="0" fontId="14" fillId="0" borderId="0" xfId="1333" applyFont="1" applyFill="1" applyBorder="1" applyAlignment="1" applyProtection="1">
      <alignment vertical="top"/>
      <protection locked="0"/>
    </xf>
    <xf numFmtId="0" fontId="15" fillId="0" borderId="0" xfId="1333" applyFont="1" applyFill="1" applyBorder="1" applyAlignment="1" applyProtection="1">
      <alignment vertical="top"/>
      <protection locked="0"/>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wrapText="1"/>
    </xf>
    <xf numFmtId="198" fontId="22"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199" fontId="16" fillId="0" borderId="0" xfId="0" applyNumberFormat="1" applyFont="1" applyFill="1" applyBorder="1" applyAlignment="1">
      <alignment vertical="center"/>
    </xf>
    <xf numFmtId="0" fontId="20" fillId="0" borderId="0" xfId="0" applyFont="1" applyFill="1" applyBorder="1" applyAlignment="1">
      <alignment horizontal="left" vertical="center"/>
    </xf>
    <xf numFmtId="199" fontId="2" fillId="0" borderId="0" xfId="0" applyNumberFormat="1" applyFont="1" applyFill="1" applyBorder="1" applyAlignment="1">
      <alignment horizontal="center" vertical="center"/>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199" fontId="22" fillId="0" borderId="0" xfId="0" applyNumberFormat="1" applyFont="1" applyFill="1" applyBorder="1" applyAlignment="1">
      <alignment horizontal="right" vertical="center" wrapText="1"/>
    </xf>
    <xf numFmtId="199" fontId="21" fillId="0" borderId="1" xfId="0" applyNumberFormat="1" applyFont="1" applyFill="1" applyBorder="1" applyAlignment="1">
      <alignment horizontal="center" vertical="center" wrapText="1"/>
    </xf>
    <xf numFmtId="0" fontId="21" fillId="0" borderId="1" xfId="0" applyFont="1" applyFill="1" applyBorder="1" applyAlignment="1">
      <alignment vertical="center"/>
    </xf>
    <xf numFmtId="0" fontId="22" fillId="0" borderId="1" xfId="0" applyFont="1" applyFill="1" applyBorder="1" applyAlignment="1">
      <alignment horizontal="center" vertical="center" wrapText="1"/>
    </xf>
    <xf numFmtId="199" fontId="22" fillId="0" borderId="1" xfId="0" applyNumberFormat="1" applyFont="1" applyFill="1" applyBorder="1" applyAlignment="1">
      <alignment horizontal="right" vertical="center" wrapText="1"/>
    </xf>
    <xf numFmtId="198"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199" fontId="23" fillId="0" borderId="0" xfId="0" applyNumberFormat="1" applyFont="1" applyFill="1" applyBorder="1" applyAlignment="1">
      <alignment horizontal="lef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4" fontId="22"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0" fillId="0" borderId="0" xfId="0" applyFont="1" applyFill="1" applyBorder="1" applyAlignment="1">
      <alignment horizontal="right" vertical="center" wrapText="1"/>
    </xf>
    <xf numFmtId="4" fontId="26" fillId="0" borderId="1" xfId="0" applyNumberFormat="1" applyFont="1" applyFill="1" applyBorder="1" applyAlignment="1">
      <alignment vertical="center" wrapText="1"/>
    </xf>
    <xf numFmtId="0" fontId="11" fillId="0" borderId="0" xfId="0" applyFont="1" applyFill="1" applyBorder="1" applyAlignment="1">
      <alignment vertical="center"/>
    </xf>
    <xf numFmtId="0" fontId="27" fillId="0" borderId="0" xfId="0" applyFont="1" applyFill="1" applyBorder="1" applyAlignment="1">
      <alignment vertical="center"/>
    </xf>
    <xf numFmtId="0" fontId="28"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8"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8" fillId="0" borderId="0" xfId="895" applyFill="1" applyAlignment="1"/>
    <xf numFmtId="0" fontId="8" fillId="0" borderId="0" xfId="895" applyAlignment="1"/>
    <xf numFmtId="0" fontId="8" fillId="0" borderId="0" xfId="895" applyAlignment="1">
      <alignment horizontal="right" vertical="center"/>
    </xf>
    <xf numFmtId="0" fontId="29" fillId="0" borderId="0" xfId="895" applyNumberFormat="1" applyFont="1" applyFill="1" applyAlignment="1" applyProtection="1">
      <alignment horizontal="center" vertical="center" wrapText="1"/>
    </xf>
    <xf numFmtId="0" fontId="29" fillId="0" borderId="0" xfId="895" applyNumberFormat="1" applyFont="1" applyFill="1" applyAlignment="1" applyProtection="1">
      <alignment horizontal="right" vertical="center" wrapText="1"/>
    </xf>
    <xf numFmtId="0" fontId="11" fillId="0" borderId="0" xfId="570" applyFont="1" applyAlignment="1" applyProtection="1">
      <alignment horizontal="left" vertical="center"/>
    </xf>
    <xf numFmtId="200" fontId="30" fillId="0" borderId="0" xfId="570" applyNumberFormat="1" applyFont="1" applyAlignment="1">
      <alignment horizontal="right" vertical="center"/>
    </xf>
    <xf numFmtId="0" fontId="30" fillId="0" borderId="0" xfId="570" applyFont="1" applyAlignment="1">
      <alignment horizontal="right" vertical="center"/>
    </xf>
    <xf numFmtId="201" fontId="30" fillId="0" borderId="0" xfId="570" applyNumberFormat="1" applyFont="1" applyFill="1" applyBorder="1" applyAlignment="1" applyProtection="1">
      <alignment horizontal="right" vertical="center"/>
    </xf>
    <xf numFmtId="2" fontId="28" fillId="0" borderId="1" xfId="823" applyNumberFormat="1" applyFont="1" applyFill="1" applyBorder="1" applyAlignment="1" applyProtection="1">
      <alignment horizontal="center" vertical="center" wrapText="1"/>
    </xf>
    <xf numFmtId="181" fontId="28" fillId="0" borderId="1" xfId="998" applyNumberFormat="1" applyFont="1" applyBorder="1" applyAlignment="1">
      <alignment horizontal="center" vertical="center" wrapText="1"/>
    </xf>
    <xf numFmtId="0" fontId="8" fillId="0" borderId="0" xfId="698" applyAlignment="1">
      <alignment horizontal="center" vertical="center"/>
    </xf>
    <xf numFmtId="49" fontId="28" fillId="0" borderId="1" xfId="826" applyNumberFormat="1" applyFont="1" applyFill="1" applyBorder="1" applyAlignment="1" applyProtection="1">
      <alignment horizontal="left" vertical="center"/>
    </xf>
    <xf numFmtId="202" fontId="28" fillId="0" borderId="1" xfId="1026" applyNumberFormat="1" applyFont="1" applyFill="1" applyBorder="1" applyAlignment="1">
      <alignment horizontal="right" vertical="center" wrapText="1"/>
    </xf>
    <xf numFmtId="202" fontId="28" fillId="0" borderId="1" xfId="25" applyNumberFormat="1" applyFont="1" applyFill="1" applyBorder="1" applyAlignment="1" applyProtection="1">
      <alignment horizontal="right" vertical="center" wrapText="1"/>
    </xf>
    <xf numFmtId="195" fontId="28" fillId="0" borderId="1" xfId="34" applyNumberFormat="1" applyFont="1" applyFill="1" applyBorder="1" applyAlignment="1">
      <alignment horizontal="right" vertical="center" wrapText="1"/>
    </xf>
    <xf numFmtId="49" fontId="26" fillId="0" borderId="1" xfId="826" applyNumberFormat="1" applyFont="1" applyFill="1" applyBorder="1" applyAlignment="1" applyProtection="1">
      <alignment horizontal="left" vertical="center"/>
    </xf>
    <xf numFmtId="202" fontId="26" fillId="0" borderId="1" xfId="1026" applyNumberFormat="1" applyFont="1" applyFill="1" applyBorder="1" applyAlignment="1">
      <alignment horizontal="right" vertical="center" wrapText="1"/>
    </xf>
    <xf numFmtId="202" fontId="26" fillId="0" borderId="1" xfId="25" applyNumberFormat="1" applyFont="1" applyFill="1" applyBorder="1" applyAlignment="1" applyProtection="1">
      <alignment vertical="center" wrapText="1"/>
    </xf>
    <xf numFmtId="195" fontId="26" fillId="0" borderId="1" xfId="626" applyNumberFormat="1" applyFont="1" applyFill="1" applyBorder="1" applyAlignment="1">
      <alignment horizontal="right" vertical="center" wrapText="1"/>
    </xf>
    <xf numFmtId="195" fontId="28" fillId="0" borderId="1" xfId="626" applyNumberFormat="1" applyFont="1" applyFill="1" applyBorder="1" applyAlignment="1">
      <alignment horizontal="right" vertical="center" wrapText="1"/>
    </xf>
    <xf numFmtId="202" fontId="26" fillId="0" borderId="1" xfId="25" applyNumberFormat="1" applyFont="1" applyFill="1" applyBorder="1" applyAlignment="1" applyProtection="1">
      <alignment horizontal="right" vertical="center" wrapText="1"/>
    </xf>
    <xf numFmtId="202" fontId="28" fillId="0" borderId="1" xfId="25" applyNumberFormat="1" applyFont="1" applyFill="1" applyBorder="1" applyAlignment="1">
      <alignment horizontal="center" vertical="center" wrapText="1"/>
    </xf>
    <xf numFmtId="203" fontId="28" fillId="0" borderId="1" xfId="25" applyNumberFormat="1" applyFont="1" applyFill="1" applyBorder="1" applyAlignment="1">
      <alignment horizontal="right" vertical="center" wrapText="1"/>
    </xf>
    <xf numFmtId="202" fontId="26" fillId="0" borderId="1" xfId="25" applyNumberFormat="1" applyFont="1" applyFill="1" applyBorder="1" applyAlignment="1">
      <alignment horizontal="center" vertical="center" wrapText="1"/>
    </xf>
    <xf numFmtId="203" fontId="26" fillId="0" borderId="1" xfId="25" applyNumberFormat="1" applyFont="1" applyFill="1" applyBorder="1" applyAlignment="1">
      <alignment horizontal="right" vertical="center" wrapText="1"/>
    </xf>
    <xf numFmtId="0" fontId="28" fillId="0" borderId="1" xfId="25" applyNumberFormat="1" applyFont="1" applyFill="1" applyBorder="1" applyAlignment="1">
      <alignment horizontal="right" vertical="center" wrapText="1"/>
    </xf>
    <xf numFmtId="0" fontId="26" fillId="0" borderId="1" xfId="25" applyNumberFormat="1" applyFont="1" applyFill="1" applyBorder="1" applyAlignment="1">
      <alignment horizontal="right" vertical="center" wrapText="1"/>
    </xf>
    <xf numFmtId="3" fontId="28" fillId="0" borderId="1" xfId="25" applyNumberFormat="1" applyFont="1" applyFill="1" applyBorder="1" applyAlignment="1">
      <alignment horizontal="right" vertical="center" wrapText="1"/>
    </xf>
    <xf numFmtId="3" fontId="26" fillId="0" borderId="1" xfId="25" applyNumberFormat="1" applyFont="1" applyFill="1" applyBorder="1" applyAlignment="1">
      <alignment horizontal="right" vertical="center" wrapText="1"/>
    </xf>
    <xf numFmtId="202" fontId="26" fillId="3" borderId="1" xfId="25" applyNumberFormat="1" applyFont="1" applyFill="1" applyBorder="1" applyAlignment="1" applyProtection="1">
      <alignment horizontal="right" vertical="center" wrapText="1"/>
    </xf>
    <xf numFmtId="49" fontId="28" fillId="0" borderId="1" xfId="902" applyNumberFormat="1" applyFont="1" applyFill="1" applyBorder="1" applyAlignment="1" applyProtection="1">
      <alignment horizontal="distributed" vertical="center"/>
    </xf>
    <xf numFmtId="195" fontId="28" fillId="0" borderId="1" xfId="0" applyNumberFormat="1" applyFont="1" applyBorder="1" applyAlignment="1">
      <alignment horizontal="right" vertical="center" wrapText="1"/>
    </xf>
    <xf numFmtId="195" fontId="26" fillId="0" borderId="1" xfId="0" applyNumberFormat="1" applyFont="1" applyBorder="1" applyAlignment="1">
      <alignment horizontal="right" vertical="center" wrapText="1"/>
    </xf>
    <xf numFmtId="202" fontId="28" fillId="0" borderId="1" xfId="25" applyNumberFormat="1" applyFont="1" applyFill="1" applyBorder="1" applyAlignment="1">
      <alignment horizontal="right" vertical="center" wrapText="1"/>
    </xf>
    <xf numFmtId="49" fontId="28" fillId="0" borderId="1" xfId="902" applyNumberFormat="1" applyFont="1" applyFill="1" applyBorder="1" applyAlignment="1" applyProtection="1">
      <alignment horizontal="left" vertical="center"/>
    </xf>
    <xf numFmtId="202" fontId="8" fillId="0" borderId="0" xfId="895" applyNumberFormat="1" applyAlignment="1">
      <alignment horizontal="right" vertical="center"/>
    </xf>
    <xf numFmtId="0" fontId="8" fillId="0" borderId="0" xfId="698" applyFill="1" applyAlignment="1"/>
    <xf numFmtId="0" fontId="8" fillId="0" borderId="0" xfId="698" applyAlignment="1"/>
    <xf numFmtId="0" fontId="29" fillId="0" borderId="0" xfId="698" applyNumberFormat="1" applyFont="1" applyFill="1" applyAlignment="1" applyProtection="1">
      <alignment horizontal="center" vertical="center" wrapText="1"/>
    </xf>
    <xf numFmtId="0" fontId="26" fillId="0" borderId="0" xfId="698" applyFont="1" applyFill="1" applyAlignment="1" applyProtection="1">
      <alignment horizontal="left" vertical="center"/>
    </xf>
    <xf numFmtId="200" fontId="26" fillId="0" borderId="0" xfId="698" applyNumberFormat="1" applyFont="1" applyFill="1" applyAlignment="1" applyProtection="1">
      <alignment horizontal="right"/>
    </xf>
    <xf numFmtId="0" fontId="31" fillId="0" borderId="0" xfId="698" applyFont="1" applyFill="1" applyAlignment="1">
      <alignment vertical="center"/>
    </xf>
    <xf numFmtId="0" fontId="26" fillId="0" borderId="0" xfId="698" applyFont="1" applyFill="1" applyAlignment="1">
      <alignment horizontal="right" vertical="center"/>
    </xf>
    <xf numFmtId="0" fontId="28" fillId="0" borderId="1" xfId="698" applyNumberFormat="1" applyFont="1" applyFill="1" applyBorder="1" applyAlignment="1" applyProtection="1">
      <alignment horizontal="center" vertical="center"/>
    </xf>
    <xf numFmtId="49" fontId="28" fillId="0" borderId="1" xfId="427" applyNumberFormat="1" applyFont="1" applyFill="1" applyBorder="1" applyAlignment="1" applyProtection="1">
      <alignment vertical="center"/>
    </xf>
    <xf numFmtId="202" fontId="28" fillId="0" borderId="1" xfId="868" applyNumberFormat="1" applyFont="1" applyFill="1" applyBorder="1" applyAlignment="1">
      <alignment horizontal="right" vertical="center" wrapText="1"/>
    </xf>
    <xf numFmtId="49" fontId="26" fillId="0" borderId="1" xfId="427" applyNumberFormat="1" applyFont="1" applyFill="1" applyBorder="1" applyAlignment="1" applyProtection="1">
      <alignment vertical="center"/>
    </xf>
    <xf numFmtId="202" fontId="26" fillId="0" borderId="1" xfId="868" applyNumberFormat="1" applyFont="1" applyFill="1" applyBorder="1" applyAlignment="1">
      <alignment horizontal="right" vertical="center" wrapText="1"/>
    </xf>
    <xf numFmtId="195" fontId="26" fillId="0" borderId="1" xfId="34" applyNumberFormat="1" applyFont="1" applyFill="1" applyBorder="1" applyAlignment="1" applyProtection="1">
      <alignment horizontal="right" vertical="center" wrapText="1"/>
    </xf>
    <xf numFmtId="49" fontId="28" fillId="0" borderId="1" xfId="427" applyNumberFormat="1" applyFont="1" applyFill="1" applyBorder="1" applyAlignment="1" applyProtection="1">
      <alignment vertical="center" wrapText="1"/>
    </xf>
    <xf numFmtId="195" fontId="28" fillId="0" borderId="1" xfId="34" applyNumberFormat="1" applyFont="1" applyFill="1" applyBorder="1" applyAlignment="1" applyProtection="1">
      <alignment horizontal="right" vertical="center" wrapText="1"/>
    </xf>
    <xf numFmtId="202" fontId="26" fillId="0" borderId="1" xfId="25" applyNumberFormat="1" applyFont="1" applyFill="1" applyBorder="1" applyAlignment="1">
      <alignment horizontal="right" vertical="center" wrapText="1"/>
    </xf>
    <xf numFmtId="195" fontId="26" fillId="0" borderId="1" xfId="34" applyNumberFormat="1" applyFont="1" applyFill="1" applyBorder="1" applyAlignment="1">
      <alignment horizontal="right" vertical="center" wrapText="1"/>
    </xf>
    <xf numFmtId="192" fontId="8" fillId="0" borderId="1" xfId="0" applyNumberFormat="1" applyFont="1" applyFill="1" applyBorder="1" applyAlignment="1">
      <alignment horizontal="right" vertical="center"/>
    </xf>
    <xf numFmtId="195" fontId="26" fillId="3" borderId="1" xfId="34" applyNumberFormat="1" applyFont="1" applyFill="1" applyBorder="1" applyAlignment="1" applyProtection="1">
      <alignment horizontal="right" vertical="center" wrapText="1"/>
    </xf>
    <xf numFmtId="195" fontId="3" fillId="0" borderId="1" xfId="34" applyNumberFormat="1" applyFont="1" applyFill="1" applyBorder="1" applyAlignment="1" applyProtection="1">
      <alignment horizontal="right" vertical="center" wrapText="1"/>
    </xf>
    <xf numFmtId="202" fontId="8" fillId="0" borderId="0" xfId="698" applyNumberFormat="1" applyAlignment="1"/>
    <xf numFmtId="0" fontId="8" fillId="0" borderId="0" xfId="767" applyFill="1" applyAlignment="1"/>
    <xf numFmtId="0" fontId="8" fillId="0" borderId="0" xfId="767" applyAlignment="1"/>
    <xf numFmtId="0" fontId="29" fillId="0" borderId="0" xfId="767" applyNumberFormat="1" applyFont="1" applyFill="1" applyAlignment="1" applyProtection="1">
      <alignment horizontal="center" vertical="center" wrapText="1"/>
    </xf>
    <xf numFmtId="0" fontId="11" fillId="0" borderId="0" xfId="712" applyFont="1" applyAlignment="1" applyProtection="1">
      <alignment horizontal="left" vertical="center"/>
    </xf>
    <xf numFmtId="0" fontId="30" fillId="0" borderId="0" xfId="712" applyFont="1" applyAlignment="1"/>
    <xf numFmtId="204" fontId="30" fillId="0" borderId="0" xfId="712" applyNumberFormat="1" applyFont="1" applyAlignment="1"/>
    <xf numFmtId="201" fontId="32" fillId="0" borderId="0" xfId="712" applyNumberFormat="1" applyFont="1" applyFill="1" applyBorder="1" applyAlignment="1" applyProtection="1">
      <alignment horizontal="right" vertical="center"/>
    </xf>
    <xf numFmtId="181" fontId="28" fillId="0" borderId="1" xfId="998" applyNumberFormat="1" applyFont="1" applyFill="1" applyBorder="1" applyAlignment="1">
      <alignment horizontal="center" vertical="center" wrapText="1"/>
    </xf>
    <xf numFmtId="0" fontId="8" fillId="0" borderId="0" xfId="767" applyAlignment="1">
      <alignment horizontal="center" vertical="center"/>
    </xf>
    <xf numFmtId="0" fontId="33" fillId="0" borderId="0" xfId="555" applyFont="1" applyAlignment="1">
      <alignment horizontal="center" vertical="center"/>
    </xf>
    <xf numFmtId="195" fontId="26" fillId="0" borderId="1" xfId="570" applyNumberFormat="1" applyFont="1" applyFill="1" applyBorder="1" applyAlignment="1" applyProtection="1">
      <alignment horizontal="right" vertical="center" wrapText="1"/>
    </xf>
    <xf numFmtId="195" fontId="28" fillId="0" borderId="1" xfId="570" applyNumberFormat="1" applyFont="1" applyFill="1" applyBorder="1" applyAlignment="1" applyProtection="1">
      <alignment horizontal="right" vertical="center" wrapText="1"/>
    </xf>
    <xf numFmtId="202" fontId="32" fillId="0" borderId="1" xfId="25" applyNumberFormat="1" applyFont="1" applyFill="1" applyBorder="1" applyAlignment="1" applyProtection="1">
      <alignment vertical="center" wrapText="1"/>
    </xf>
    <xf numFmtId="49" fontId="28" fillId="0" borderId="1" xfId="902" applyNumberFormat="1" applyFont="1" applyFill="1" applyBorder="1" applyAlignment="1" applyProtection="1">
      <alignment horizontal="left" vertical="center" wrapText="1"/>
    </xf>
    <xf numFmtId="202" fontId="8" fillId="0" borderId="0" xfId="767" applyNumberFormat="1" applyAlignment="1"/>
    <xf numFmtId="0" fontId="8" fillId="0" borderId="0" xfId="767" applyAlignment="1">
      <alignment vertical="center"/>
    </xf>
    <xf numFmtId="0" fontId="26" fillId="0" borderId="0" xfId="767" applyFont="1" applyFill="1" applyAlignment="1" applyProtection="1">
      <alignment horizontal="left" vertical="center"/>
    </xf>
    <xf numFmtId="4" fontId="26" fillId="0" borderId="0" xfId="767" applyNumberFormat="1" applyFont="1" applyFill="1" applyAlignment="1" applyProtection="1">
      <alignment horizontal="right" vertical="center"/>
    </xf>
    <xf numFmtId="204" fontId="31" fillId="0" borderId="0" xfId="767" applyNumberFormat="1" applyFont="1" applyFill="1" applyAlignment="1">
      <alignment vertical="center"/>
    </xf>
    <xf numFmtId="0" fontId="26" fillId="0" borderId="0" xfId="767" applyFont="1" applyFill="1" applyAlignment="1">
      <alignment horizontal="right" vertical="center"/>
    </xf>
    <xf numFmtId="0" fontId="28" fillId="0" borderId="1" xfId="916" applyNumberFormat="1" applyFont="1" applyFill="1" applyBorder="1" applyAlignment="1" applyProtection="1">
      <alignment horizontal="center" vertical="center"/>
    </xf>
    <xf numFmtId="49" fontId="28" fillId="0" borderId="1" xfId="920" applyNumberFormat="1" applyFont="1" applyFill="1" applyBorder="1" applyAlignment="1" applyProtection="1">
      <alignment vertical="center"/>
    </xf>
    <xf numFmtId="202" fontId="28" fillId="0" borderId="1" xfId="103" applyNumberFormat="1" applyFont="1" applyFill="1" applyBorder="1" applyAlignment="1">
      <alignment horizontal="right" vertical="center" wrapText="1"/>
    </xf>
    <xf numFmtId="0" fontId="33" fillId="0" borderId="0" xfId="555" applyFont="1">
      <alignment vertical="center"/>
    </xf>
    <xf numFmtId="49" fontId="26" fillId="0" borderId="1" xfId="920" applyNumberFormat="1" applyFont="1" applyFill="1" applyBorder="1" applyAlignment="1" applyProtection="1">
      <alignment vertical="center"/>
    </xf>
    <xf numFmtId="202" fontId="26" fillId="0" borderId="1" xfId="103" applyNumberFormat="1" applyFont="1" applyFill="1" applyBorder="1" applyAlignment="1">
      <alignment horizontal="right" vertical="center" wrapText="1"/>
    </xf>
    <xf numFmtId="202" fontId="26" fillId="3" borderId="1" xfId="868" applyNumberFormat="1" applyFont="1" applyFill="1" applyBorder="1" applyAlignment="1">
      <alignment horizontal="right" vertical="center" wrapText="1"/>
    </xf>
    <xf numFmtId="49" fontId="28" fillId="0" borderId="1" xfId="902" applyNumberFormat="1" applyFont="1" applyFill="1" applyBorder="1" applyAlignment="1" applyProtection="1">
      <alignment vertical="center"/>
    </xf>
    <xf numFmtId="0" fontId="8" fillId="0" borderId="0" xfId="998">
      <alignment vertical="center"/>
    </xf>
    <xf numFmtId="0" fontId="7" fillId="0" borderId="0" xfId="998" applyFont="1" applyAlignment="1">
      <alignment horizontal="center" vertical="center" wrapText="1"/>
    </xf>
    <xf numFmtId="0" fontId="8" fillId="0" borderId="0" xfId="998" applyFill="1">
      <alignment vertical="center"/>
    </xf>
    <xf numFmtId="0" fontId="1" fillId="0" borderId="0" xfId="0" applyFont="1" applyFill="1" applyAlignment="1">
      <alignment vertical="center"/>
    </xf>
    <xf numFmtId="0" fontId="34" fillId="0" borderId="0" xfId="658" applyFont="1" applyAlignment="1">
      <alignment horizontal="center" vertical="center" shrinkToFit="1"/>
    </xf>
    <xf numFmtId="0" fontId="9" fillId="0" borderId="0" xfId="658" applyFont="1" applyAlignment="1">
      <alignment horizontal="center" vertical="center" shrinkToFit="1"/>
    </xf>
    <xf numFmtId="0" fontId="11" fillId="0" borderId="0" xfId="658" applyFont="1" applyBorder="1" applyAlignment="1">
      <alignment horizontal="left" vertical="center" wrapText="1"/>
    </xf>
    <xf numFmtId="0" fontId="11" fillId="0" borderId="0" xfId="0" applyFont="1" applyFill="1" applyAlignment="1">
      <alignment horizontal="right"/>
    </xf>
    <xf numFmtId="0" fontId="28" fillId="0" borderId="1" xfId="1074" applyFont="1" applyBorder="1" applyAlignment="1">
      <alignment horizontal="center" vertical="center"/>
    </xf>
    <xf numFmtId="49" fontId="28" fillId="0" borderId="1" xfId="0" applyNumberFormat="1" applyFont="1" applyFill="1" applyBorder="1" applyAlignment="1" applyProtection="1">
      <alignment vertical="center" wrapText="1"/>
    </xf>
    <xf numFmtId="202" fontId="26" fillId="0" borderId="1" xfId="25" applyNumberFormat="1" applyFont="1" applyBorder="1" applyAlignment="1">
      <alignment horizontal="right" vertical="center" wrapText="1"/>
    </xf>
    <xf numFmtId="0" fontId="26" fillId="0" borderId="1" xfId="649"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5" fillId="0" borderId="1" xfId="998" applyFont="1" applyFill="1" applyBorder="1">
      <alignment vertical="center"/>
    </xf>
    <xf numFmtId="0" fontId="9" fillId="0" borderId="0" xfId="626" applyFont="1" applyAlignment="1">
      <alignment horizontal="center" vertical="center" shrinkToFit="1"/>
    </xf>
    <xf numFmtId="0" fontId="11" fillId="0" borderId="0" xfId="626" applyFont="1" applyAlignment="1">
      <alignment horizontal="left" vertical="center" wrapText="1"/>
    </xf>
    <xf numFmtId="0" fontId="11" fillId="0" borderId="0" xfId="626" applyFont="1" applyFill="1" applyAlignment="1">
      <alignment horizontal="left" vertical="center" wrapText="1"/>
    </xf>
    <xf numFmtId="181" fontId="26" fillId="0" borderId="0" xfId="1072" applyNumberFormat="1" applyFont="1" applyBorder="1" applyAlignment="1">
      <alignment horizontal="right" vertical="center"/>
    </xf>
    <xf numFmtId="0" fontId="28" fillId="0" borderId="1" xfId="1072" applyFont="1" applyBorder="1" applyAlignment="1">
      <alignment horizontal="center" vertical="center"/>
    </xf>
    <xf numFmtId="0" fontId="0" fillId="0" borderId="0" xfId="0" applyFont="1" applyAlignment="1"/>
    <xf numFmtId="202" fontId="28" fillId="0" borderId="1" xfId="998" applyNumberFormat="1" applyFont="1" applyFill="1" applyBorder="1" applyAlignment="1">
      <alignment horizontal="right" vertical="center" wrapText="1"/>
    </xf>
    <xf numFmtId="202" fontId="26" fillId="0" borderId="1" xfId="998" applyNumberFormat="1" applyFont="1" applyFill="1" applyBorder="1" applyAlignment="1">
      <alignment horizontal="right" vertical="center" wrapText="1"/>
    </xf>
    <xf numFmtId="195" fontId="26" fillId="0" borderId="1" xfId="998" applyNumberFormat="1" applyFont="1" applyBorder="1" applyAlignment="1">
      <alignment horizontal="right" vertical="center" wrapText="1"/>
    </xf>
    <xf numFmtId="195" fontId="28" fillId="0" borderId="1" xfId="998" applyNumberFormat="1" applyFont="1" applyBorder="1" applyAlignment="1">
      <alignment horizontal="right" vertical="center" wrapText="1"/>
    </xf>
    <xf numFmtId="49" fontId="26" fillId="0" borderId="1" xfId="0" applyNumberFormat="1" applyFont="1" applyFill="1" applyBorder="1" applyAlignment="1" applyProtection="1">
      <alignment vertical="center" wrapText="1"/>
    </xf>
    <xf numFmtId="0" fontId="28" fillId="3" borderId="1" xfId="998" applyFont="1" applyFill="1" applyBorder="1" applyAlignment="1">
      <alignment horizontal="distributed" vertical="center" wrapText="1"/>
    </xf>
    <xf numFmtId="0" fontId="28" fillId="0" borderId="1" xfId="649" applyNumberFormat="1" applyFont="1" applyFill="1" applyBorder="1" applyAlignment="1">
      <alignment horizontal="left" vertical="center" wrapText="1"/>
    </xf>
    <xf numFmtId="0" fontId="26" fillId="0" borderId="1" xfId="649" applyNumberFormat="1" applyFont="1" applyFill="1" applyBorder="1" applyAlignment="1">
      <alignment horizontal="left" vertical="center" wrapText="1" indent="1"/>
    </xf>
    <xf numFmtId="202" fontId="11" fillId="0" borderId="1" xfId="0" applyNumberFormat="1" applyFont="1" applyFill="1" applyBorder="1" applyAlignment="1">
      <alignment horizontal="right" vertical="center" wrapText="1"/>
    </xf>
    <xf numFmtId="0" fontId="28" fillId="3" borderId="1" xfId="998" applyFont="1" applyFill="1" applyBorder="1" applyAlignment="1">
      <alignment horizontal="left" vertical="center" wrapText="1"/>
    </xf>
    <xf numFmtId="202" fontId="10" fillId="0" borderId="1" xfId="0" applyNumberFormat="1" applyFont="1" applyFill="1" applyBorder="1" applyAlignment="1">
      <alignment horizontal="right" vertical="center" wrapText="1"/>
    </xf>
    <xf numFmtId="41" fontId="0" fillId="0" borderId="0" xfId="0" applyNumberFormat="1" applyAlignment="1"/>
    <xf numFmtId="202" fontId="0" fillId="0" borderId="0" xfId="0" applyNumberFormat="1" applyAlignment="1"/>
    <xf numFmtId="0" fontId="8" fillId="0" borderId="0" xfId="649" applyAlignment="1"/>
    <xf numFmtId="0" fontId="36" fillId="2" borderId="0" xfId="649" applyFont="1" applyFill="1" applyAlignment="1"/>
    <xf numFmtId="0" fontId="37" fillId="2" borderId="0" xfId="626" applyFont="1" applyFill="1" applyAlignment="1">
      <alignment horizontal="center" vertical="center" shrinkToFit="1"/>
    </xf>
    <xf numFmtId="0" fontId="38" fillId="2" borderId="0" xfId="626" applyFont="1" applyFill="1" applyAlignment="1">
      <alignment horizontal="left" vertical="center" wrapText="1"/>
    </xf>
    <xf numFmtId="0" fontId="26" fillId="0" borderId="0" xfId="649" applyFont="1" applyAlignment="1">
      <alignment horizontal="right" vertical="center"/>
    </xf>
    <xf numFmtId="0" fontId="28" fillId="0" borderId="1" xfId="649" applyFont="1" applyFill="1" applyBorder="1" applyAlignment="1">
      <alignment horizontal="center" vertical="center" wrapText="1"/>
    </xf>
    <xf numFmtId="181" fontId="28" fillId="2" borderId="1" xfId="998" applyNumberFormat="1" applyFont="1" applyFill="1" applyBorder="1" applyAlignment="1">
      <alignment horizontal="center" vertical="center" wrapText="1"/>
    </xf>
    <xf numFmtId="202" fontId="39" fillId="2" borderId="1" xfId="25" applyNumberFormat="1" applyFont="1" applyFill="1" applyBorder="1" applyAlignment="1">
      <alignment horizontal="right" vertical="center" wrapText="1"/>
    </xf>
    <xf numFmtId="49" fontId="26" fillId="2" borderId="1" xfId="0" applyNumberFormat="1" applyFont="1" applyFill="1" applyBorder="1" applyAlignment="1" applyProtection="1">
      <alignment vertical="center" wrapText="1"/>
    </xf>
    <xf numFmtId="0" fontId="32" fillId="2" borderId="1" xfId="0" applyFont="1" applyFill="1" applyBorder="1" applyAlignment="1" applyProtection="1">
      <alignment horizontal="right" vertical="center"/>
      <protection locked="0"/>
    </xf>
    <xf numFmtId="195" fontId="10" fillId="0" borderId="1" xfId="626" applyNumberFormat="1" applyFont="1" applyFill="1" applyBorder="1" applyAlignment="1">
      <alignment horizontal="right" vertical="center" wrapText="1"/>
    </xf>
    <xf numFmtId="195" fontId="11" fillId="0" borderId="1" xfId="0" applyNumberFormat="1" applyFont="1" applyBorder="1" applyAlignment="1">
      <alignment horizontal="right" vertical="center" wrapText="1"/>
    </xf>
    <xf numFmtId="0" fontId="32" fillId="2" borderId="1" xfId="0" applyNumberFormat="1" applyFont="1" applyFill="1" applyBorder="1" applyAlignment="1" applyProtection="1">
      <alignment horizontal="right" vertical="center"/>
    </xf>
    <xf numFmtId="195" fontId="11" fillId="0" borderId="1" xfId="626" applyNumberFormat="1" applyFont="1" applyFill="1" applyBorder="1" applyAlignment="1">
      <alignment horizontal="right" vertical="center" wrapText="1"/>
    </xf>
    <xf numFmtId="3" fontId="32" fillId="2" borderId="1" xfId="0" applyNumberFormat="1" applyFont="1" applyFill="1" applyBorder="1" applyAlignment="1" applyProtection="1">
      <alignment horizontal="right" vertical="center" wrapText="1"/>
      <protection locked="0"/>
    </xf>
    <xf numFmtId="4" fontId="40" fillId="2" borderId="1" xfId="1333" applyNumberFormat="1" applyFont="1" applyFill="1" applyBorder="1" applyAlignment="1" applyProtection="1">
      <alignment horizontal="right" vertical="center"/>
    </xf>
    <xf numFmtId="4" fontId="41" fillId="2" borderId="1" xfId="1333" applyNumberFormat="1" applyFont="1" applyFill="1" applyBorder="1" applyAlignment="1" applyProtection="1">
      <alignment horizontal="right" vertical="center"/>
    </xf>
    <xf numFmtId="202" fontId="28" fillId="0" borderId="1" xfId="626" applyNumberFormat="1" applyFont="1" applyFill="1" applyBorder="1" applyAlignment="1">
      <alignment horizontal="right" vertical="center" wrapText="1"/>
    </xf>
    <xf numFmtId="202" fontId="28" fillId="2" borderId="1" xfId="626" applyNumberFormat="1" applyFont="1" applyFill="1" applyBorder="1" applyAlignment="1">
      <alignment horizontal="right" vertical="center" wrapText="1"/>
    </xf>
    <xf numFmtId="202" fontId="26" fillId="0" borderId="1" xfId="626" applyNumberFormat="1" applyFont="1" applyFill="1" applyBorder="1" applyAlignment="1">
      <alignment horizontal="right" vertical="center" wrapText="1"/>
    </xf>
    <xf numFmtId="202" fontId="26" fillId="2" borderId="1" xfId="626" applyNumberFormat="1" applyFont="1" applyFill="1" applyBorder="1" applyAlignment="1">
      <alignment horizontal="right" vertical="center" wrapText="1"/>
    </xf>
    <xf numFmtId="202" fontId="28" fillId="2" borderId="1" xfId="998" applyNumberFormat="1" applyFont="1" applyFill="1" applyBorder="1" applyAlignment="1">
      <alignment horizontal="right" vertical="center" wrapText="1"/>
    </xf>
    <xf numFmtId="202" fontId="26" fillId="2" borderId="1" xfId="998" applyNumberFormat="1" applyFont="1" applyFill="1" applyBorder="1" applyAlignment="1">
      <alignment horizontal="right" vertical="center" wrapText="1"/>
    </xf>
    <xf numFmtId="202" fontId="26" fillId="2" borderId="1" xfId="966" applyNumberFormat="1" applyFont="1" applyFill="1" applyBorder="1" applyAlignment="1">
      <alignment horizontal="right" vertical="center" wrapText="1"/>
    </xf>
    <xf numFmtId="202" fontId="28" fillId="2" borderId="1" xfId="966" applyNumberFormat="1" applyFont="1" applyFill="1" applyBorder="1" applyAlignment="1">
      <alignment horizontal="right" vertical="center" wrapText="1"/>
    </xf>
    <xf numFmtId="195" fontId="10" fillId="0" borderId="1" xfId="0" applyNumberFormat="1" applyFont="1" applyBorder="1" applyAlignment="1">
      <alignment horizontal="right" vertical="center" wrapText="1"/>
    </xf>
    <xf numFmtId="0" fontId="10" fillId="0" borderId="1" xfId="0" applyFont="1" applyBorder="1" applyAlignment="1">
      <alignment horizontal="distributed" vertical="center" wrapText="1"/>
    </xf>
    <xf numFmtId="202" fontId="28" fillId="2" borderId="1" xfId="25" applyNumberFormat="1" applyFont="1" applyFill="1" applyBorder="1" applyAlignment="1">
      <alignment horizontal="right" vertical="center" wrapText="1"/>
    </xf>
    <xf numFmtId="49" fontId="28"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left" vertical="center" wrapText="1"/>
    </xf>
    <xf numFmtId="202" fontId="28" fillId="0" borderId="1" xfId="0" applyNumberFormat="1" applyFont="1" applyFill="1" applyBorder="1" applyAlignment="1">
      <alignment horizontal="right" vertical="center" wrapText="1"/>
    </xf>
    <xf numFmtId="41" fontId="8" fillId="0" borderId="0" xfId="649" applyNumberFormat="1" applyAlignment="1"/>
    <xf numFmtId="202" fontId="8" fillId="0" borderId="0" xfId="649" applyNumberFormat="1" applyAlignment="1"/>
    <xf numFmtId="0" fontId="26" fillId="0" borderId="0" xfId="649" applyFont="1" applyAlignment="1"/>
    <xf numFmtId="0" fontId="8" fillId="0" borderId="0" xfId="649" applyFill="1" applyAlignment="1"/>
    <xf numFmtId="0" fontId="9" fillId="3" borderId="0" xfId="626" applyFont="1" applyFill="1" applyAlignment="1">
      <alignment horizontal="center" vertical="center" shrinkToFit="1"/>
    </xf>
    <xf numFmtId="0" fontId="42" fillId="3" borderId="0" xfId="626" applyFont="1" applyFill="1" applyAlignment="1">
      <alignment vertical="center" shrinkToFit="1"/>
    </xf>
    <xf numFmtId="0" fontId="11" fillId="3" borderId="0" xfId="626" applyFont="1" applyFill="1" applyAlignment="1">
      <alignment horizontal="left" vertical="center" wrapText="1"/>
    </xf>
    <xf numFmtId="0" fontId="26" fillId="3" borderId="0" xfId="649" applyFont="1" applyFill="1" applyAlignment="1">
      <alignment horizontal="right" vertical="center"/>
    </xf>
    <xf numFmtId="181" fontId="8" fillId="3" borderId="0" xfId="1072" applyNumberFormat="1" applyFont="1" applyFill="1" applyBorder="1" applyAlignment="1">
      <alignment vertical="center"/>
    </xf>
    <xf numFmtId="0" fontId="28" fillId="3" borderId="1" xfId="1072" applyFont="1" applyFill="1" applyBorder="1" applyAlignment="1">
      <alignment horizontal="distributed" vertical="center" wrapText="1" indent="3"/>
    </xf>
    <xf numFmtId="0" fontId="8" fillId="3" borderId="0" xfId="649" applyFill="1" applyAlignment="1"/>
    <xf numFmtId="41" fontId="10" fillId="0" borderId="1" xfId="0" applyNumberFormat="1" applyFont="1" applyBorder="1" applyAlignment="1">
      <alignment horizontal="right" vertical="center" wrapText="1"/>
    </xf>
    <xf numFmtId="0" fontId="8" fillId="3" borderId="0" xfId="698" applyFill="1" applyAlignment="1"/>
    <xf numFmtId="41" fontId="26" fillId="0" borderId="1" xfId="998" applyNumberFormat="1" applyFont="1" applyFill="1" applyBorder="1" applyAlignment="1">
      <alignment horizontal="right" vertical="center" wrapText="1"/>
    </xf>
    <xf numFmtId="41" fontId="28" fillId="0" borderId="1" xfId="998"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0" fontId="28" fillId="0" borderId="1" xfId="1072" applyFont="1" applyFill="1" applyBorder="1" applyAlignment="1">
      <alignment horizontal="left" vertical="center" wrapText="1"/>
    </xf>
    <xf numFmtId="0" fontId="26" fillId="0" borderId="1" xfId="892" applyNumberFormat="1" applyFont="1" applyFill="1" applyBorder="1" applyAlignment="1">
      <alignment horizontal="left" vertical="center" wrapText="1" indent="2"/>
    </xf>
    <xf numFmtId="0" fontId="26" fillId="0" borderId="1" xfId="892" applyNumberFormat="1" applyFont="1" applyFill="1" applyBorder="1" applyAlignment="1">
      <alignment horizontal="left" vertical="center" wrapText="1" indent="1"/>
    </xf>
    <xf numFmtId="0" fontId="28" fillId="0" borderId="1" xfId="892" applyNumberFormat="1" applyFont="1" applyFill="1" applyBorder="1" applyAlignment="1">
      <alignment horizontal="left" vertical="center" wrapText="1"/>
    </xf>
    <xf numFmtId="41" fontId="28" fillId="3" borderId="1" xfId="998" applyNumberFormat="1" applyFont="1" applyFill="1" applyBorder="1" applyAlignment="1">
      <alignment horizontal="right" vertical="center" wrapText="1"/>
    </xf>
    <xf numFmtId="41" fontId="8" fillId="0" borderId="0" xfId="649" applyNumberFormat="1" applyFill="1" applyAlignment="1"/>
    <xf numFmtId="0" fontId="9" fillId="0" borderId="0" xfId="626" applyFont="1" applyFill="1" applyAlignment="1">
      <alignment horizontal="center" vertical="center" shrinkToFit="1"/>
    </xf>
    <xf numFmtId="201" fontId="26" fillId="0" borderId="0" xfId="895" applyNumberFormat="1" applyFont="1" applyFill="1" applyBorder="1" applyAlignment="1" applyProtection="1">
      <alignment horizontal="left" vertical="center"/>
    </xf>
    <xf numFmtId="0" fontId="26" fillId="0" borderId="0" xfId="649" applyFont="1" applyFill="1" applyBorder="1" applyAlignment="1">
      <alignment vertical="center"/>
    </xf>
    <xf numFmtId="0" fontId="26" fillId="0" borderId="0" xfId="649" applyFont="1" applyFill="1" applyAlignment="1">
      <alignment vertical="center"/>
    </xf>
    <xf numFmtId="201" fontId="30" fillId="0" borderId="0" xfId="895" applyNumberFormat="1" applyFont="1" applyFill="1" applyBorder="1" applyAlignment="1" applyProtection="1">
      <alignment horizontal="right" vertical="center"/>
    </xf>
    <xf numFmtId="41" fontId="28" fillId="0" borderId="1" xfId="966" applyNumberFormat="1" applyFont="1" applyFill="1" applyBorder="1" applyAlignment="1">
      <alignment horizontal="right" vertical="center" wrapText="1"/>
    </xf>
    <xf numFmtId="0" fontId="43" fillId="3" borderId="0" xfId="555" applyFont="1" applyFill="1">
      <alignment vertical="center"/>
    </xf>
    <xf numFmtId="41" fontId="26" fillId="0" borderId="1" xfId="966" applyNumberFormat="1" applyFont="1" applyFill="1" applyBorder="1" applyAlignment="1">
      <alignment horizontal="right" vertical="center" wrapText="1"/>
    </xf>
    <xf numFmtId="41" fontId="44" fillId="0" borderId="1" xfId="0" applyNumberFormat="1" applyFont="1" applyFill="1" applyBorder="1" applyAlignment="1">
      <alignment horizontal="right" vertical="center" wrapText="1"/>
    </xf>
    <xf numFmtId="41" fontId="32" fillId="0" borderId="1" xfId="0"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6" fillId="0" borderId="1" xfId="626" applyNumberFormat="1" applyFont="1" applyFill="1" applyBorder="1" applyAlignment="1">
      <alignment horizontal="right" vertical="center" wrapText="1"/>
    </xf>
    <xf numFmtId="41" fontId="28" fillId="0" borderId="1" xfId="0" applyNumberFormat="1" applyFont="1" applyFill="1" applyBorder="1" applyAlignment="1" applyProtection="1">
      <alignment horizontal="right" vertical="center" wrapText="1"/>
    </xf>
    <xf numFmtId="41" fontId="28" fillId="0" borderId="1" xfId="626"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0" fontId="45" fillId="0" borderId="0" xfId="0" applyFont="1" applyAlignment="1"/>
    <xf numFmtId="0" fontId="0" fillId="0" borderId="0" xfId="0" applyFill="1" applyAlignment="1"/>
    <xf numFmtId="0" fontId="46" fillId="0" borderId="0" xfId="902" applyFont="1" applyFill="1" applyAlignment="1">
      <alignment horizontal="center" vertical="center"/>
    </xf>
    <xf numFmtId="0" fontId="45" fillId="0" borderId="0" xfId="0" applyFont="1" applyFill="1" applyAlignment="1"/>
    <xf numFmtId="0" fontId="11" fillId="0" borderId="0" xfId="902" applyFont="1" applyFill="1" applyAlignment="1">
      <alignment horizontal="left" vertical="center"/>
    </xf>
    <xf numFmtId="0" fontId="11" fillId="0" borderId="0" xfId="0" applyFont="1" applyFill="1" applyAlignment="1">
      <alignment vertical="center"/>
    </xf>
    <xf numFmtId="0" fontId="11" fillId="0" borderId="0" xfId="902" applyFont="1" applyFill="1" applyAlignment="1">
      <alignment horizontal="right" vertical="center"/>
    </xf>
    <xf numFmtId="202" fontId="8" fillId="0" borderId="0" xfId="649" applyNumberFormat="1" applyFont="1" applyFill="1" applyAlignment="1">
      <alignment horizontal="center" vertical="center" wrapText="1"/>
    </xf>
    <xf numFmtId="0" fontId="11" fillId="0" borderId="1" xfId="0" applyFont="1" applyFill="1" applyBorder="1" applyAlignment="1">
      <alignment horizontal="left" vertical="center" wrapText="1"/>
    </xf>
    <xf numFmtId="202" fontId="26" fillId="0" borderId="1" xfId="0" applyNumberFormat="1" applyFont="1" applyFill="1" applyBorder="1" applyAlignment="1">
      <alignment vertical="center" wrapText="1"/>
    </xf>
    <xf numFmtId="195" fontId="26" fillId="0" borderId="1" xfId="34" applyNumberFormat="1" applyFont="1" applyFill="1" applyBorder="1" applyAlignment="1">
      <alignment vertical="center" wrapText="1"/>
    </xf>
    <xf numFmtId="0" fontId="33" fillId="0" borderId="0" xfId="555" applyFont="1" applyFill="1" applyAlignment="1">
      <alignment horizontal="center" vertical="center"/>
    </xf>
    <xf numFmtId="0" fontId="11" fillId="0" borderId="1" xfId="0" applyFont="1" applyBorder="1" applyAlignment="1">
      <alignment horizontal="left" vertical="center" wrapText="1"/>
    </xf>
    <xf numFmtId="0" fontId="33" fillId="3" borderId="0" xfId="555" applyFont="1" applyFill="1" applyAlignment="1">
      <alignment horizontal="center" vertical="center"/>
    </xf>
    <xf numFmtId="0" fontId="10" fillId="0" borderId="1" xfId="0" applyFont="1" applyFill="1" applyBorder="1" applyAlignment="1">
      <alignment horizontal="center" vertical="center" wrapText="1"/>
    </xf>
    <xf numFmtId="202" fontId="28" fillId="0" borderId="1" xfId="0" applyNumberFormat="1" applyFont="1" applyFill="1" applyBorder="1" applyAlignment="1">
      <alignment vertical="center" wrapText="1"/>
    </xf>
    <xf numFmtId="195" fontId="28" fillId="0" borderId="1" xfId="34" applyNumberFormat="1" applyFont="1" applyFill="1" applyBorder="1" applyAlignment="1">
      <alignment vertical="center" wrapText="1"/>
    </xf>
    <xf numFmtId="0" fontId="8" fillId="0" borderId="0" xfId="998" applyProtection="1">
      <alignment vertical="center"/>
    </xf>
    <xf numFmtId="0" fontId="33" fillId="0" borderId="0" xfId="998" applyFont="1" applyProtection="1">
      <alignment vertical="center"/>
    </xf>
    <xf numFmtId="0" fontId="35" fillId="0" borderId="0" xfId="998" applyFont="1" applyAlignment="1" applyProtection="1">
      <alignment horizontal="center" vertical="center"/>
    </xf>
    <xf numFmtId="0" fontId="35" fillId="0" borderId="0" xfId="998" applyFont="1" applyProtection="1">
      <alignment vertical="center"/>
    </xf>
    <xf numFmtId="0" fontId="8" fillId="3" borderId="0" xfId="998" applyFill="1" applyProtection="1">
      <alignment vertical="center"/>
    </xf>
    <xf numFmtId="181" fontId="8" fillId="0" borderId="0" xfId="998" applyNumberFormat="1" applyProtection="1">
      <alignment vertical="center"/>
    </xf>
    <xf numFmtId="202" fontId="8" fillId="0" borderId="0" xfId="649" applyNumberFormat="1" applyAlignment="1" applyProtection="1"/>
    <xf numFmtId="0" fontId="8" fillId="0" borderId="0" xfId="998" applyFill="1" applyProtection="1">
      <alignment vertical="center"/>
    </xf>
    <xf numFmtId="0" fontId="2" fillId="0" borderId="0" xfId="998" applyFont="1" applyFill="1" applyAlignment="1" applyProtection="1">
      <alignment horizontal="center" vertical="center"/>
    </xf>
    <xf numFmtId="202" fontId="8" fillId="0" borderId="0" xfId="649" applyNumberFormat="1" applyFill="1" applyAlignment="1" applyProtection="1"/>
    <xf numFmtId="0" fontId="33" fillId="0" borderId="0" xfId="998" applyFont="1" applyFill="1" applyProtection="1">
      <alignment vertical="center"/>
    </xf>
    <xf numFmtId="0" fontId="26" fillId="0" borderId="0" xfId="998" applyFont="1" applyFill="1" applyProtection="1">
      <alignment vertical="center"/>
    </xf>
    <xf numFmtId="181" fontId="26" fillId="0" borderId="0" xfId="998" applyNumberFormat="1" applyFont="1" applyFill="1" applyBorder="1" applyAlignment="1" applyProtection="1">
      <alignment horizontal="right" vertical="center"/>
    </xf>
    <xf numFmtId="202" fontId="33" fillId="0" borderId="0" xfId="649" applyNumberFormat="1" applyFont="1" applyFill="1" applyAlignment="1" applyProtection="1"/>
    <xf numFmtId="181" fontId="28" fillId="0" borderId="3" xfId="998" applyNumberFormat="1" applyFont="1" applyFill="1" applyBorder="1" applyAlignment="1" applyProtection="1">
      <alignment horizontal="center" vertical="center" wrapText="1"/>
    </xf>
    <xf numFmtId="0" fontId="28" fillId="0" borderId="1" xfId="998" applyFont="1" applyFill="1" applyBorder="1" applyAlignment="1" applyProtection="1">
      <alignment horizontal="distributed" vertical="center" wrapText="1" indent="3"/>
    </xf>
    <xf numFmtId="181" fontId="28" fillId="0" borderId="1" xfId="998" applyNumberFormat="1" applyFont="1" applyFill="1" applyBorder="1" applyAlignment="1" applyProtection="1">
      <alignment horizontal="center" vertical="center" wrapText="1"/>
    </xf>
    <xf numFmtId="0" fontId="35" fillId="0" borderId="0" xfId="998" applyFont="1" applyFill="1" applyAlignment="1" applyProtection="1">
      <alignment horizontal="center" vertical="center" wrapText="1"/>
    </xf>
    <xf numFmtId="0" fontId="35" fillId="0" borderId="0" xfId="998" applyFont="1" applyFill="1" applyAlignment="1" applyProtection="1">
      <alignment horizontal="center" vertical="center"/>
    </xf>
    <xf numFmtId="0" fontId="10" fillId="2" borderId="4" xfId="0"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xf>
    <xf numFmtId="195" fontId="28" fillId="0" borderId="1" xfId="34" applyNumberFormat="1" applyFont="1" applyFill="1" applyBorder="1" applyAlignment="1" applyProtection="1">
      <alignment horizontal="right" vertical="center" wrapText="1" shrinkToFit="1"/>
    </xf>
    <xf numFmtId="0" fontId="33" fillId="0" borderId="0" xfId="555" applyFont="1" applyFill="1" applyProtection="1">
      <alignment vertical="center"/>
    </xf>
    <xf numFmtId="49" fontId="11" fillId="2" borderId="1" xfId="0" applyNumberFormat="1" applyFont="1" applyFill="1" applyBorder="1" applyAlignment="1" applyProtection="1">
      <alignment horizontal="left" vertical="center" wrapText="1"/>
    </xf>
    <xf numFmtId="0" fontId="11" fillId="2" borderId="4" xfId="0" applyFont="1" applyFill="1" applyBorder="1" applyAlignment="1" applyProtection="1">
      <alignment horizontal="left" vertical="center"/>
    </xf>
    <xf numFmtId="3" fontId="11" fillId="2" borderId="1" xfId="0" applyNumberFormat="1" applyFont="1" applyFill="1" applyBorder="1" applyAlignment="1" applyProtection="1">
      <alignment horizontal="right" vertical="center"/>
      <protection locked="0"/>
    </xf>
    <xf numFmtId="195" fontId="26" fillId="0" borderId="1" xfId="34" applyNumberFormat="1" applyFont="1" applyFill="1" applyBorder="1" applyAlignment="1" applyProtection="1">
      <alignment horizontal="right" vertical="center" wrapText="1" shrinkToFit="1"/>
      <protection locked="0"/>
    </xf>
    <xf numFmtId="3" fontId="11" fillId="2" borderId="1" xfId="0" applyNumberFormat="1" applyFont="1" applyFill="1" applyBorder="1" applyAlignment="1" applyProtection="1">
      <alignment horizontal="right" vertical="center"/>
    </xf>
    <xf numFmtId="195" fontId="26" fillId="0" borderId="1" xfId="34" applyNumberFormat="1" applyFont="1" applyFill="1" applyBorder="1" applyAlignment="1" applyProtection="1">
      <alignment horizontal="right" vertical="center" wrapText="1" shrinkToFit="1"/>
    </xf>
    <xf numFmtId="3" fontId="10" fillId="2" borderId="1" xfId="0" applyNumberFormat="1" applyFont="1" applyFill="1" applyBorder="1" applyAlignment="1" applyProtection="1">
      <alignment horizontal="right" vertical="center"/>
      <protection locked="0"/>
    </xf>
    <xf numFmtId="195" fontId="28" fillId="0" borderId="1" xfId="34" applyNumberFormat="1" applyFont="1" applyFill="1" applyBorder="1" applyAlignment="1" applyProtection="1">
      <alignment horizontal="right" vertical="center" wrapText="1" shrinkToFit="1"/>
      <protection locked="0"/>
    </xf>
    <xf numFmtId="49" fontId="10" fillId="2" borderId="4" xfId="0" applyNumberFormat="1" applyFont="1" applyFill="1" applyBorder="1" applyAlignment="1" applyProtection="1">
      <alignment horizontal="left" vertical="center" wrapText="1"/>
    </xf>
    <xf numFmtId="49" fontId="11" fillId="2" borderId="4" xfId="0" applyNumberFormat="1" applyFont="1" applyFill="1" applyBorder="1" applyAlignment="1" applyProtection="1">
      <alignment horizontal="left" vertical="center" wrapText="1"/>
    </xf>
    <xf numFmtId="49" fontId="47" fillId="2" borderId="4" xfId="0" applyNumberFormat="1" applyFont="1" applyFill="1" applyBorder="1" applyAlignment="1" applyProtection="1">
      <alignment horizontal="distributed" vertical="center"/>
    </xf>
    <xf numFmtId="49" fontId="47" fillId="2" borderId="1" xfId="0" applyNumberFormat="1" applyFont="1" applyFill="1" applyBorder="1" applyAlignment="1" applyProtection="1">
      <alignment horizontal="distributed" vertical="center" wrapText="1"/>
    </xf>
    <xf numFmtId="49" fontId="28" fillId="0" borderId="3" xfId="998" applyNumberFormat="1" applyFont="1" applyFill="1" applyBorder="1" applyAlignment="1" applyProtection="1">
      <alignment horizontal="left" vertical="center"/>
    </xf>
    <xf numFmtId="0" fontId="28" fillId="0" borderId="1" xfId="998" applyFont="1" applyFill="1" applyBorder="1" applyAlignment="1" applyProtection="1">
      <alignment horizontal="left" vertical="center" wrapText="1"/>
    </xf>
    <xf numFmtId="0" fontId="26" fillId="0" borderId="1" xfId="998" applyFont="1" applyFill="1" applyBorder="1" applyAlignment="1" applyProtection="1">
      <alignment horizontal="left" vertical="center" wrapText="1"/>
    </xf>
    <xf numFmtId="49" fontId="26" fillId="0" borderId="3" xfId="998" applyNumberFormat="1" applyFont="1" applyFill="1" applyBorder="1" applyAlignment="1" applyProtection="1">
      <alignment horizontal="left" vertical="center"/>
    </xf>
    <xf numFmtId="49" fontId="26" fillId="0" borderId="3" xfId="998" applyNumberFormat="1" applyFont="1" applyBorder="1" applyAlignment="1" applyProtection="1">
      <alignment horizontal="left" vertical="center"/>
    </xf>
    <xf numFmtId="0" fontId="26" fillId="3" borderId="1" xfId="998" applyFont="1" applyFill="1" applyBorder="1" applyAlignment="1" applyProtection="1">
      <alignment horizontal="left" vertical="center" wrapText="1"/>
    </xf>
    <xf numFmtId="0" fontId="26" fillId="0" borderId="1" xfId="555" applyFont="1" applyFill="1" applyBorder="1" applyAlignment="1" applyProtection="1">
      <alignment horizontal="left" vertical="center" wrapText="1"/>
    </xf>
    <xf numFmtId="0" fontId="28" fillId="0" borderId="1" xfId="555" applyFont="1" applyFill="1" applyBorder="1" applyAlignment="1" applyProtection="1">
      <alignment horizontal="left" vertical="center" wrapText="1"/>
    </xf>
    <xf numFmtId="49" fontId="28" fillId="0" borderId="3" xfId="998" applyNumberFormat="1" applyFont="1" applyFill="1" applyBorder="1" applyAlignment="1" applyProtection="1">
      <alignment horizontal="distributed" vertical="center" indent="1"/>
    </xf>
    <xf numFmtId="0" fontId="28" fillId="0" borderId="1" xfId="998" applyFont="1" applyFill="1" applyBorder="1" applyAlignment="1" applyProtection="1">
      <alignment horizontal="distributed" vertical="center" wrapText="1" indent="1"/>
    </xf>
    <xf numFmtId="202" fontId="8" fillId="3" borderId="0" xfId="998" applyNumberFormat="1" applyFill="1" applyProtection="1">
      <alignment vertical="center"/>
    </xf>
    <xf numFmtId="0" fontId="33" fillId="0" borderId="0" xfId="998" applyFont="1">
      <alignment vertical="center"/>
    </xf>
    <xf numFmtId="0" fontId="35" fillId="0" borderId="0" xfId="998" applyFont="1" applyAlignment="1">
      <alignment horizontal="center" vertical="center"/>
    </xf>
    <xf numFmtId="181" fontId="8" fillId="0" borderId="0" xfId="998" applyNumberFormat="1">
      <alignment vertical="center"/>
    </xf>
    <xf numFmtId="0" fontId="2" fillId="0" borderId="0" xfId="998" applyFont="1" applyFill="1" applyAlignment="1">
      <alignment horizontal="center" vertical="center"/>
    </xf>
    <xf numFmtId="0" fontId="33" fillId="0" borderId="0" xfId="998" applyFont="1" applyFill="1">
      <alignment vertical="center"/>
    </xf>
    <xf numFmtId="0" fontId="26" fillId="0" borderId="0" xfId="998" applyFont="1" applyFill="1">
      <alignment vertical="center"/>
    </xf>
    <xf numFmtId="0" fontId="48" fillId="0" borderId="0" xfId="998" applyFont="1" applyFill="1">
      <alignment vertical="center"/>
    </xf>
    <xf numFmtId="181" fontId="26" fillId="0" borderId="0" xfId="998" applyNumberFormat="1" applyFont="1" applyFill="1" applyAlignment="1">
      <alignment horizontal="right" vertical="center"/>
    </xf>
    <xf numFmtId="181" fontId="28" fillId="0" borderId="3" xfId="998" applyNumberFormat="1" applyFont="1" applyFill="1" applyBorder="1" applyAlignment="1">
      <alignment horizontal="center" vertical="center" wrapText="1"/>
    </xf>
    <xf numFmtId="0" fontId="28" fillId="0" borderId="1" xfId="998" applyFont="1" applyFill="1" applyBorder="1" applyAlignment="1">
      <alignment horizontal="distributed" vertical="center" wrapText="1" indent="3"/>
    </xf>
    <xf numFmtId="0" fontId="49" fillId="0" borderId="0" xfId="1070" applyFont="1" applyFill="1" applyAlignment="1">
      <alignment vertical="center" wrapText="1"/>
    </xf>
    <xf numFmtId="0" fontId="33" fillId="0" borderId="0" xfId="555" applyFont="1" applyFill="1">
      <alignment vertical="center"/>
    </xf>
    <xf numFmtId="195" fontId="28" fillId="0" borderId="1" xfId="34" applyNumberFormat="1" applyFont="1" applyFill="1" applyBorder="1" applyAlignment="1" applyProtection="1">
      <alignment horizontal="right" vertical="center" wrapText="1"/>
      <protection locked="0"/>
    </xf>
    <xf numFmtId="195" fontId="26" fillId="0" borderId="1" xfId="34" applyNumberFormat="1" applyFont="1" applyFill="1" applyBorder="1" applyAlignment="1" applyProtection="1">
      <alignment horizontal="right" vertical="center" wrapText="1"/>
      <protection locked="0"/>
    </xf>
    <xf numFmtId="0" fontId="26" fillId="2" borderId="4" xfId="0" applyFont="1" applyFill="1" applyBorder="1" applyAlignment="1" applyProtection="1">
      <alignment vertical="center"/>
    </xf>
    <xf numFmtId="49" fontId="28" fillId="2" borderId="1" xfId="0" applyNumberFormat="1" applyFont="1" applyFill="1" applyBorder="1" applyAlignment="1" applyProtection="1">
      <alignment vertical="center" wrapText="1"/>
    </xf>
    <xf numFmtId="0" fontId="28" fillId="0" borderId="3" xfId="998" applyFont="1" applyFill="1" applyBorder="1" applyAlignment="1">
      <alignment horizontal="left" vertical="center"/>
    </xf>
    <xf numFmtId="0" fontId="28" fillId="0" borderId="1" xfId="555" applyFont="1" applyFill="1" applyBorder="1" applyAlignment="1">
      <alignment horizontal="left" vertical="center"/>
    </xf>
    <xf numFmtId="181" fontId="28" fillId="0" borderId="1" xfId="998" applyNumberFormat="1" applyFont="1" applyFill="1" applyBorder="1" applyAlignment="1">
      <alignment horizontal="right" vertical="center" wrapText="1"/>
    </xf>
    <xf numFmtId="0" fontId="26" fillId="0" borderId="3" xfId="998" applyFont="1" applyFill="1" applyBorder="1" applyAlignment="1">
      <alignment horizontal="left" vertical="center"/>
    </xf>
    <xf numFmtId="0" fontId="26" fillId="0" borderId="1" xfId="998" applyFont="1" applyFill="1" applyBorder="1" applyAlignment="1">
      <alignment horizontal="left" vertical="center"/>
    </xf>
    <xf numFmtId="181" fontId="26" fillId="0" borderId="1" xfId="998" applyNumberFormat="1" applyFont="1" applyFill="1" applyBorder="1" applyAlignment="1">
      <alignment horizontal="right" vertical="center" wrapText="1"/>
    </xf>
    <xf numFmtId="202" fontId="26" fillId="0" borderId="1" xfId="25" applyNumberFormat="1" applyFont="1" applyFill="1" applyBorder="1" applyAlignment="1" applyProtection="1">
      <alignment horizontal="right" vertical="center" wrapText="1"/>
      <protection locked="0"/>
    </xf>
    <xf numFmtId="0" fontId="26" fillId="0" borderId="3" xfId="998" applyFont="1" applyBorder="1" applyAlignment="1">
      <alignment horizontal="left" vertical="center"/>
    </xf>
    <xf numFmtId="0" fontId="26" fillId="3" borderId="1" xfId="998" applyFont="1" applyFill="1" applyBorder="1" applyAlignment="1">
      <alignment horizontal="left" vertical="center"/>
    </xf>
    <xf numFmtId="203" fontId="26" fillId="3" borderId="1" xfId="25" applyNumberFormat="1" applyFont="1" applyFill="1" applyBorder="1" applyAlignment="1">
      <alignment horizontal="right" vertical="center" wrapText="1"/>
    </xf>
    <xf numFmtId="181" fontId="26" fillId="3" borderId="1" xfId="998" applyNumberFormat="1" applyFont="1" applyFill="1" applyBorder="1" applyAlignment="1">
      <alignment horizontal="right" vertical="center" wrapText="1"/>
    </xf>
    <xf numFmtId="0" fontId="26" fillId="0" borderId="3" xfId="998" applyFont="1" applyFill="1" applyBorder="1">
      <alignment vertical="center"/>
    </xf>
    <xf numFmtId="0" fontId="28" fillId="0" borderId="1" xfId="998" applyFont="1" applyFill="1" applyBorder="1" applyAlignment="1">
      <alignment horizontal="distributed" vertical="center" indent="1"/>
    </xf>
    <xf numFmtId="181" fontId="8" fillId="0" borderId="0" xfId="998" applyNumberFormat="1" applyFill="1" applyProtection="1">
      <alignment vertical="center"/>
    </xf>
    <xf numFmtId="0" fontId="11" fillId="4" borderId="4" xfId="0" applyFont="1" applyFill="1" applyBorder="1" applyAlignment="1" applyProtection="1">
      <alignment horizontal="left" vertical="center"/>
    </xf>
    <xf numFmtId="49" fontId="26" fillId="2" borderId="1" xfId="0" applyNumberFormat="1" applyFont="1" applyFill="1" applyBorder="1" applyAlignment="1" applyProtection="1">
      <alignment horizontal="left" vertical="center" wrapText="1"/>
    </xf>
    <xf numFmtId="49" fontId="11" fillId="4" borderId="4"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0" fillId="0" borderId="3" xfId="1060" applyNumberFormat="1" applyFont="1" applyFill="1" applyBorder="1" applyAlignment="1" applyProtection="1">
      <alignment horizontal="left" vertical="center"/>
    </xf>
    <xf numFmtId="0" fontId="28" fillId="3" borderId="1" xfId="998" applyFont="1" applyFill="1" applyBorder="1" applyAlignment="1" applyProtection="1">
      <alignment horizontal="left" vertical="center" wrapText="1"/>
    </xf>
    <xf numFmtId="49" fontId="11" fillId="0" borderId="3" xfId="1060" applyNumberFormat="1" applyFont="1" applyFill="1" applyBorder="1" applyAlignment="1" applyProtection="1">
      <alignment horizontal="left" vertical="center"/>
    </xf>
    <xf numFmtId="0" fontId="26" fillId="2" borderId="1" xfId="998" applyFont="1" applyFill="1" applyBorder="1" applyAlignment="1" applyProtection="1">
      <alignment horizontal="left" vertical="center" wrapText="1"/>
    </xf>
    <xf numFmtId="195" fontId="28" fillId="2" borderId="1" xfId="34" applyNumberFormat="1" applyFont="1" applyFill="1" applyBorder="1" applyAlignment="1" applyProtection="1">
      <alignment horizontal="right" vertical="center" wrapText="1" shrinkToFit="1"/>
      <protection locked="0"/>
    </xf>
    <xf numFmtId="3" fontId="8" fillId="0" borderId="0" xfId="998" applyNumberFormat="1" applyFill="1" applyProtection="1">
      <alignment vertical="center"/>
    </xf>
    <xf numFmtId="0" fontId="8" fillId="0" borderId="0" xfId="998" applyFont="1" applyFill="1" applyAlignment="1">
      <alignment vertical="center"/>
    </xf>
    <xf numFmtId="0" fontId="33" fillId="0" borderId="0" xfId="998" applyFont="1" applyFill="1" applyAlignment="1">
      <alignment vertical="center"/>
    </xf>
    <xf numFmtId="0" fontId="35" fillId="0" borderId="0" xfId="998" applyFont="1" applyFill="1" applyAlignment="1">
      <alignment horizontal="center" vertical="center"/>
    </xf>
    <xf numFmtId="181" fontId="8" fillId="0" borderId="0" xfId="998" applyNumberFormat="1" applyFont="1" applyFill="1" applyAlignment="1">
      <alignment vertical="center"/>
    </xf>
    <xf numFmtId="0" fontId="50" fillId="0" borderId="0" xfId="998" applyFont="1" applyFill="1" applyAlignment="1">
      <alignment horizontal="center" vertical="center"/>
    </xf>
    <xf numFmtId="0" fontId="26" fillId="0" borderId="0" xfId="998" applyFont="1" applyFill="1" applyAlignment="1">
      <alignment vertical="center"/>
    </xf>
    <xf numFmtId="0" fontId="48" fillId="0" borderId="0" xfId="998" applyFont="1" applyFill="1" applyAlignment="1">
      <alignment vertical="center"/>
    </xf>
    <xf numFmtId="0" fontId="33" fillId="0" borderId="0" xfId="555" applyFont="1" applyFill="1" applyAlignment="1">
      <alignment vertical="center"/>
    </xf>
    <xf numFmtId="49" fontId="10" fillId="0" borderId="1" xfId="0" applyNumberFormat="1" applyFont="1" applyFill="1" applyBorder="1" applyAlignment="1" applyProtection="1">
      <alignment horizontal="left" vertical="center" wrapText="1"/>
    </xf>
    <xf numFmtId="0" fontId="26" fillId="2" borderId="4" xfId="0" applyFont="1" applyFill="1" applyBorder="1" applyAlignment="1" applyProtection="1">
      <alignment horizontal="left" vertical="center"/>
    </xf>
    <xf numFmtId="181" fontId="28" fillId="0" borderId="1" xfId="998" applyNumberFormat="1" applyFont="1" applyFill="1" applyBorder="1" applyAlignment="1" applyProtection="1">
      <alignment horizontal="right" vertical="center" wrapText="1"/>
      <protection locked="0"/>
    </xf>
    <xf numFmtId="0" fontId="28" fillId="0" borderId="3" xfId="998" applyFont="1" applyFill="1" applyBorder="1" applyAlignment="1" applyProtection="1">
      <alignment horizontal="left" vertical="center"/>
    </xf>
    <xf numFmtId="0" fontId="28" fillId="0" borderId="1" xfId="555" applyFont="1" applyFill="1" applyBorder="1" applyAlignment="1" applyProtection="1">
      <alignment horizontal="left" vertical="center"/>
    </xf>
    <xf numFmtId="0" fontId="28" fillId="3" borderId="1" xfId="555" applyFont="1" applyFill="1" applyBorder="1" applyAlignment="1" applyProtection="1">
      <alignment horizontal="left" vertical="center"/>
    </xf>
    <xf numFmtId="0" fontId="26" fillId="0" borderId="3" xfId="998" applyFont="1" applyFill="1" applyBorder="1" applyAlignment="1" applyProtection="1">
      <alignment horizontal="left" vertical="center"/>
    </xf>
    <xf numFmtId="0" fontId="26" fillId="0" borderId="1" xfId="998" applyFont="1" applyFill="1" applyBorder="1" applyAlignment="1" applyProtection="1">
      <alignment horizontal="left" vertical="center"/>
    </xf>
    <xf numFmtId="181" fontId="26" fillId="0" borderId="1" xfId="998" applyNumberFormat="1" applyFont="1" applyFill="1" applyBorder="1" applyAlignment="1" applyProtection="1">
      <alignment horizontal="right" vertical="center" wrapText="1"/>
      <protection locked="0"/>
    </xf>
    <xf numFmtId="0" fontId="26" fillId="3" borderId="1" xfId="998" applyFont="1" applyFill="1" applyBorder="1" applyAlignment="1" applyProtection="1">
      <alignment horizontal="left" vertical="center"/>
    </xf>
    <xf numFmtId="0" fontId="26" fillId="0" borderId="3" xfId="998" applyFont="1" applyFill="1" applyBorder="1" applyAlignment="1">
      <alignment vertical="center"/>
    </xf>
    <xf numFmtId="0" fontId="8" fillId="0" borderId="1" xfId="998" applyFont="1" applyFill="1" applyBorder="1" applyAlignment="1">
      <alignment vertical="center"/>
    </xf>
    <xf numFmtId="3" fontId="8" fillId="0" borderId="0" xfId="998" applyNumberFormat="1" applyFont="1" applyFill="1" applyAlignment="1">
      <alignment vertical="center"/>
    </xf>
    <xf numFmtId="0" fontId="1" fillId="0" borderId="0" xfId="0" applyFont="1" applyFill="1" applyBorder="1" applyAlignment="1"/>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5" xfId="0" applyFont="1" applyFill="1" applyBorder="1" applyAlignment="1">
      <alignment horizontal="center" vertical="center"/>
    </xf>
    <xf numFmtId="0" fontId="11" fillId="0" borderId="0" xfId="0" applyFont="1" applyAlignment="1">
      <alignment horizontal="right"/>
    </xf>
    <xf numFmtId="0" fontId="28" fillId="0" borderId="6" xfId="1074" applyFont="1" applyBorder="1" applyAlignment="1">
      <alignment horizontal="center" vertical="center"/>
    </xf>
    <xf numFmtId="0" fontId="28" fillId="0" borderId="3" xfId="1074" applyFont="1" applyBorder="1" applyAlignment="1">
      <alignment horizontal="center" vertical="center"/>
    </xf>
    <xf numFmtId="0" fontId="28" fillId="0" borderId="7" xfId="1074" applyFont="1" applyBorder="1" applyAlignment="1">
      <alignment horizontal="center" vertical="center"/>
    </xf>
    <xf numFmtId="0" fontId="28" fillId="0" borderId="8" xfId="1074" applyFont="1" applyBorder="1" applyAlignment="1">
      <alignment horizontal="center" vertical="center"/>
    </xf>
    <xf numFmtId="49" fontId="28" fillId="0" borderId="1" xfId="920" applyNumberFormat="1" applyFont="1" applyFill="1" applyBorder="1" applyAlignment="1" applyProtection="1">
      <alignment horizontal="center" vertical="center"/>
    </xf>
    <xf numFmtId="0" fontId="53" fillId="0" borderId="1" xfId="0" applyFont="1" applyFill="1" applyBorder="1" applyAlignment="1">
      <alignment horizontal="center"/>
    </xf>
    <xf numFmtId="0" fontId="53" fillId="0" borderId="1" xfId="0" applyFont="1" applyFill="1" applyBorder="1" applyAlignment="1"/>
    <xf numFmtId="10" fontId="53" fillId="0" borderId="1" xfId="34" applyNumberFormat="1" applyFont="1" applyFill="1" applyBorder="1" applyAlignment="1"/>
    <xf numFmtId="0" fontId="5" fillId="0" borderId="0" xfId="0" applyFont="1" applyFill="1" applyAlignment="1">
      <alignment horizontal="center" vertical="top" wrapText="1"/>
    </xf>
    <xf numFmtId="0" fontId="54" fillId="0" borderId="0" xfId="1009" applyFont="1" applyAlignment="1"/>
    <xf numFmtId="0" fontId="11" fillId="0" borderId="0" xfId="0" applyFont="1" applyAlignment="1">
      <alignment horizontal="right" vertical="center"/>
    </xf>
    <xf numFmtId="0" fontId="28" fillId="0" borderId="1" xfId="1074" applyFont="1" applyBorder="1" applyAlignment="1">
      <alignment horizontal="center" vertical="center" wrapText="1"/>
    </xf>
    <xf numFmtId="0" fontId="28" fillId="0" borderId="1" xfId="0" applyFont="1" applyBorder="1" applyAlignment="1">
      <alignment horizontal="left" vertical="center"/>
    </xf>
    <xf numFmtId="202" fontId="28" fillId="0" borderId="1" xfId="25" applyNumberFormat="1" applyFont="1" applyBorder="1" applyAlignment="1">
      <alignment horizontal="right" vertical="center" wrapText="1"/>
    </xf>
    <xf numFmtId="0" fontId="8" fillId="0" borderId="1" xfId="0" applyFont="1" applyFill="1" applyBorder="1" applyAlignment="1">
      <alignment vertical="center"/>
    </xf>
    <xf numFmtId="202" fontId="11" fillId="0" borderId="1" xfId="0" applyNumberFormat="1" applyFont="1" applyBorder="1" applyAlignment="1">
      <alignment horizontal="right" vertical="center" wrapText="1"/>
    </xf>
    <xf numFmtId="0" fontId="8" fillId="0" borderId="0" xfId="998" applyFont="1" applyFill="1">
      <alignment vertical="center"/>
    </xf>
    <xf numFmtId="0" fontId="8" fillId="0" borderId="0" xfId="998" applyFont="1">
      <alignment vertical="center"/>
    </xf>
    <xf numFmtId="181" fontId="8" fillId="0" borderId="0" xfId="998" applyNumberFormat="1" applyFont="1">
      <alignment vertical="center"/>
    </xf>
    <xf numFmtId="202" fontId="8" fillId="0" borderId="0" xfId="998" applyNumberFormat="1">
      <alignment vertical="center"/>
    </xf>
    <xf numFmtId="0" fontId="46" fillId="0" borderId="0" xfId="902" applyFont="1" applyAlignment="1">
      <alignment horizontal="center" vertical="center"/>
    </xf>
    <xf numFmtId="0" fontId="0" fillId="0" borderId="0" xfId="902" applyFont="1" applyAlignment="1">
      <alignment horizontal="right"/>
    </xf>
    <xf numFmtId="181" fontId="28" fillId="0" borderId="9" xfId="998" applyNumberFormat="1" applyFont="1" applyBorder="1" applyAlignment="1">
      <alignment horizontal="center" vertical="center" wrapText="1"/>
    </xf>
    <xf numFmtId="202" fontId="8" fillId="3" borderId="0" xfId="649" applyNumberFormat="1" applyFont="1" applyFill="1" applyAlignment="1">
      <alignment horizontal="center" vertical="center" wrapText="1"/>
    </xf>
    <xf numFmtId="0" fontId="0" fillId="0" borderId="1" xfId="0" applyBorder="1">
      <alignment vertical="center"/>
    </xf>
    <xf numFmtId="202" fontId="10" fillId="0" borderId="7" xfId="0" applyNumberFormat="1" applyFont="1" applyFill="1" applyBorder="1" applyAlignment="1">
      <alignment vertical="center" wrapText="1"/>
    </xf>
    <xf numFmtId="202" fontId="10" fillId="0" borderId="1" xfId="0" applyNumberFormat="1" applyFont="1" applyFill="1" applyBorder="1" applyAlignment="1">
      <alignment vertical="center" wrapText="1"/>
    </xf>
    <xf numFmtId="202" fontId="11" fillId="0" borderId="7" xfId="0" applyNumberFormat="1" applyFont="1" applyFill="1" applyBorder="1" applyAlignment="1">
      <alignment vertical="center" wrapText="1"/>
    </xf>
    <xf numFmtId="202" fontId="11" fillId="0" borderId="1" xfId="0" applyNumberFormat="1" applyFont="1" applyFill="1" applyBorder="1" applyAlignment="1">
      <alignment vertical="center" wrapText="1"/>
    </xf>
    <xf numFmtId="0" fontId="55" fillId="0" borderId="1" xfId="1012" applyFont="1" applyFill="1" applyBorder="1" applyAlignment="1">
      <alignment horizontal="left" vertical="center" wrapText="1"/>
    </xf>
    <xf numFmtId="0" fontId="10" fillId="0" borderId="1" xfId="0" applyFont="1" applyFill="1" applyBorder="1" applyAlignment="1">
      <alignment horizontal="left" vertical="center" wrapText="1"/>
    </xf>
    <xf numFmtId="191" fontId="56" fillId="0" borderId="1" xfId="0" applyNumberFormat="1" applyFont="1" applyFill="1" applyBorder="1" applyAlignment="1">
      <alignment horizontal="center" vertical="center" wrapText="1"/>
    </xf>
    <xf numFmtId="0" fontId="37" fillId="2" borderId="0" xfId="902" applyFont="1" applyFill="1" applyBorder="1" applyAlignment="1">
      <alignment horizontal="center" vertical="center"/>
    </xf>
    <xf numFmtId="0" fontId="37" fillId="2" borderId="0" xfId="902" applyFont="1" applyFill="1" applyBorder="1" applyAlignment="1">
      <alignment horizontal="right" vertical="center"/>
    </xf>
    <xf numFmtId="0" fontId="28" fillId="0" borderId="1" xfId="0" applyFont="1" applyBorder="1" applyAlignment="1">
      <alignment horizontal="center" vertical="center" wrapText="1"/>
    </xf>
    <xf numFmtId="0" fontId="56" fillId="0" borderId="1" xfId="0" applyFont="1" applyFill="1" applyBorder="1" applyAlignment="1">
      <alignment horizontal="left" vertical="center"/>
    </xf>
    <xf numFmtId="203" fontId="28" fillId="0" borderId="1" xfId="25" applyNumberFormat="1" applyFont="1" applyFill="1" applyBorder="1" applyAlignment="1">
      <alignment vertical="center"/>
    </xf>
    <xf numFmtId="0" fontId="41" fillId="0" borderId="1" xfId="0" applyFont="1" applyFill="1" applyBorder="1" applyAlignment="1">
      <alignment horizontal="left" vertical="center" indent="1"/>
    </xf>
    <xf numFmtId="202" fontId="41" fillId="0" borderId="1" xfId="25" applyNumberFormat="1" applyFont="1" applyFill="1" applyBorder="1" applyAlignment="1">
      <alignment vertical="center"/>
    </xf>
    <xf numFmtId="0" fontId="56" fillId="0" borderId="1" xfId="0" applyFont="1" applyFill="1" applyBorder="1" applyAlignment="1">
      <alignment vertical="center"/>
    </xf>
    <xf numFmtId="202" fontId="28" fillId="0" borderId="1" xfId="25" applyNumberFormat="1" applyFont="1" applyFill="1" applyBorder="1" applyAlignment="1">
      <alignment vertical="center"/>
    </xf>
    <xf numFmtId="3" fontId="41" fillId="0" borderId="1" xfId="25" applyNumberFormat="1" applyFont="1" applyFill="1" applyBorder="1" applyAlignment="1">
      <alignment vertical="center"/>
    </xf>
    <xf numFmtId="0" fontId="0" fillId="0" borderId="1" xfId="0" applyBorder="1" applyAlignment="1"/>
    <xf numFmtId="203" fontId="56" fillId="0" borderId="1" xfId="25" applyNumberFormat="1" applyFont="1" applyFill="1" applyBorder="1" applyAlignment="1">
      <alignment vertical="center"/>
    </xf>
    <xf numFmtId="203" fontId="41" fillId="0" borderId="1" xfId="25" applyNumberFormat="1" applyFont="1" applyFill="1" applyBorder="1" applyAlignment="1">
      <alignment vertical="center"/>
    </xf>
    <xf numFmtId="203" fontId="41" fillId="0" borderId="6" xfId="25" applyNumberFormat="1" applyFont="1" applyFill="1" applyBorder="1" applyAlignment="1">
      <alignment vertical="center"/>
    </xf>
    <xf numFmtId="0" fontId="41" fillId="0" borderId="6" xfId="0" applyFont="1" applyFill="1" applyBorder="1" applyAlignment="1">
      <alignment horizontal="left" vertical="center" indent="1"/>
    </xf>
    <xf numFmtId="0" fontId="56" fillId="0" borderId="1" xfId="0" applyFont="1" applyFill="1" applyBorder="1" applyAlignment="1">
      <alignment horizontal="center" vertical="center"/>
    </xf>
    <xf numFmtId="0" fontId="27" fillId="0" borderId="0" xfId="998" applyFont="1">
      <alignment vertical="center"/>
    </xf>
    <xf numFmtId="0" fontId="2" fillId="3" borderId="0" xfId="998" applyFont="1" applyFill="1" applyAlignment="1">
      <alignment horizontal="center" vertical="center"/>
    </xf>
    <xf numFmtId="0" fontId="33" fillId="3" borderId="0" xfId="998" applyFont="1" applyFill="1">
      <alignment vertical="center"/>
    </xf>
    <xf numFmtId="0" fontId="11" fillId="0" borderId="0" xfId="998" applyFont="1">
      <alignment vertical="center"/>
    </xf>
    <xf numFmtId="0" fontId="48" fillId="3" borderId="0" xfId="998" applyFont="1" applyFill="1">
      <alignment vertical="center"/>
    </xf>
    <xf numFmtId="181" fontId="26" fillId="3" borderId="0" xfId="998" applyNumberFormat="1" applyFont="1" applyFill="1" applyBorder="1" applyAlignment="1">
      <alignment horizontal="right" vertical="center"/>
    </xf>
    <xf numFmtId="202" fontId="28" fillId="3" borderId="10" xfId="649" applyNumberFormat="1" applyFont="1" applyFill="1" applyBorder="1" applyAlignment="1" applyProtection="1">
      <alignment horizontal="center" vertical="center" wrapText="1"/>
    </xf>
    <xf numFmtId="0" fontId="28" fillId="3" borderId="1" xfId="998" applyFont="1" applyFill="1" applyBorder="1" applyAlignment="1" applyProtection="1">
      <alignment horizontal="center" vertical="center" wrapText="1"/>
    </xf>
    <xf numFmtId="181" fontId="28" fillId="3" borderId="1" xfId="998" applyNumberFormat="1" applyFont="1" applyFill="1" applyBorder="1" applyAlignment="1" applyProtection="1">
      <alignment horizontal="center" vertical="center" wrapText="1"/>
    </xf>
    <xf numFmtId="0" fontId="10" fillId="4" borderId="1" xfId="0" applyFont="1" applyFill="1" applyBorder="1" applyAlignment="1" applyProtection="1">
      <alignment horizontal="left" vertical="center"/>
    </xf>
    <xf numFmtId="49" fontId="10" fillId="4" borderId="1" xfId="0" applyNumberFormat="1" applyFont="1" applyFill="1" applyBorder="1" applyAlignment="1" applyProtection="1">
      <alignment horizontal="left" vertical="center" wrapText="1"/>
    </xf>
    <xf numFmtId="3" fontId="10" fillId="4" borderId="1" xfId="0" applyNumberFormat="1" applyFont="1" applyFill="1" applyBorder="1" applyAlignment="1" applyProtection="1">
      <alignment horizontal="right" vertical="center"/>
    </xf>
    <xf numFmtId="49" fontId="11" fillId="4" borderId="1" xfId="0" applyNumberFormat="1" applyFont="1" applyFill="1" applyBorder="1" applyAlignment="1" applyProtection="1">
      <alignment horizontal="left" vertical="center" wrapText="1"/>
    </xf>
    <xf numFmtId="3" fontId="11" fillId="4" borderId="1" xfId="0" applyNumberFormat="1" applyFont="1" applyFill="1" applyBorder="1" applyAlignment="1" applyProtection="1">
      <alignment horizontal="right" vertical="center"/>
    </xf>
    <xf numFmtId="202" fontId="11" fillId="4" borderId="1" xfId="0" applyNumberFormat="1" applyFont="1" applyFill="1" applyBorder="1" applyAlignment="1" applyProtection="1">
      <alignment horizontal="right" vertical="center"/>
    </xf>
    <xf numFmtId="191" fontId="10" fillId="2" borderId="1" xfId="0" applyNumberFormat="1" applyFont="1" applyFill="1" applyBorder="1" applyAlignment="1" applyProtection="1">
      <alignment horizontal="right" vertical="center"/>
    </xf>
    <xf numFmtId="191" fontId="11" fillId="2" borderId="1" xfId="0" applyNumberFormat="1" applyFont="1" applyFill="1" applyBorder="1" applyAlignment="1" applyProtection="1">
      <alignment horizontal="right" vertical="center"/>
    </xf>
    <xf numFmtId="0" fontId="26" fillId="2" borderId="4" xfId="0" applyFont="1" applyFill="1" applyBorder="1" applyAlignment="1" applyProtection="1">
      <alignment horizontal="left" vertical="center"/>
      <protection locked="0"/>
    </xf>
    <xf numFmtId="195" fontId="28" fillId="4" borderId="1" xfId="34" applyNumberFormat="1" applyFont="1" applyFill="1" applyBorder="1" applyAlignment="1" applyProtection="1">
      <alignment horizontal="right" vertical="center" wrapText="1" shrinkToFit="1"/>
    </xf>
    <xf numFmtId="195" fontId="26" fillId="4" borderId="1" xfId="34" applyNumberFormat="1" applyFont="1" applyFill="1" applyBorder="1" applyAlignment="1" applyProtection="1">
      <alignment horizontal="right" vertical="center" wrapText="1" shrinkToFit="1"/>
    </xf>
    <xf numFmtId="49" fontId="26" fillId="0" borderId="1" xfId="0" applyNumberFormat="1" applyFont="1" applyFill="1" applyBorder="1" applyAlignment="1" applyProtection="1">
      <alignment horizontal="left" vertical="center" wrapText="1"/>
    </xf>
    <xf numFmtId="0" fontId="11" fillId="4" borderId="4" xfId="0" applyFont="1" applyFill="1" applyBorder="1" applyAlignment="1" applyProtection="1">
      <alignment horizontal="left" vertical="center"/>
      <protection locked="0"/>
    </xf>
    <xf numFmtId="0" fontId="26" fillId="4" borderId="9" xfId="0" applyNumberFormat="1" applyFont="1" applyFill="1" applyBorder="1" applyAlignment="1" applyProtection="1">
      <alignment horizontal="left" vertical="center"/>
    </xf>
    <xf numFmtId="49" fontId="26" fillId="4" borderId="1" xfId="0" applyNumberFormat="1" applyFont="1" applyFill="1" applyBorder="1" applyAlignment="1" applyProtection="1">
      <alignment vertical="center" wrapText="1"/>
    </xf>
    <xf numFmtId="49" fontId="26" fillId="3" borderId="1" xfId="0" applyNumberFormat="1" applyFont="1" applyFill="1" applyBorder="1" applyAlignment="1" applyProtection="1">
      <alignment vertical="center" wrapText="1"/>
    </xf>
    <xf numFmtId="49" fontId="26" fillId="0" borderId="1" xfId="0" applyNumberFormat="1" applyFont="1" applyBorder="1" applyAlignment="1" applyProtection="1">
      <alignment vertical="center" wrapText="1"/>
    </xf>
    <xf numFmtId="49" fontId="26" fillId="4" borderId="1" xfId="0" applyNumberFormat="1" applyFont="1" applyFill="1" applyBorder="1" applyAlignment="1" applyProtection="1">
      <alignment horizontal="left" vertical="center" wrapText="1"/>
    </xf>
    <xf numFmtId="49" fontId="57" fillId="2" borderId="4" xfId="0" applyNumberFormat="1" applyFont="1" applyFill="1" applyBorder="1" applyAlignment="1" applyProtection="1">
      <alignment horizontal="left" vertical="center" wrapText="1"/>
    </xf>
    <xf numFmtId="0" fontId="58" fillId="2" borderId="4" xfId="0" applyFont="1" applyFill="1" applyBorder="1" applyAlignment="1" applyProtection="1">
      <alignment horizontal="left" vertical="center"/>
    </xf>
    <xf numFmtId="49" fontId="11" fillId="2" borderId="4" xfId="0" applyNumberFormat="1" applyFont="1" applyFill="1" applyBorder="1" applyAlignment="1" applyProtection="1">
      <alignment vertical="center" wrapText="1"/>
    </xf>
    <xf numFmtId="49" fontId="11" fillId="2" borderId="1" xfId="0" applyNumberFormat="1" applyFont="1" applyFill="1" applyBorder="1" applyAlignment="1" applyProtection="1">
      <alignment horizontal="left" vertical="center"/>
    </xf>
    <xf numFmtId="49" fontId="11" fillId="4" borderId="4" xfId="0" applyNumberFormat="1" applyFont="1" applyFill="1" applyBorder="1" applyAlignment="1" applyProtection="1">
      <alignment horizontal="left" vertical="center" wrapText="1"/>
      <protection locked="0"/>
    </xf>
    <xf numFmtId="49" fontId="11" fillId="2" borderId="4" xfId="0" applyNumberFormat="1" applyFont="1" applyFill="1" applyBorder="1" applyAlignment="1" applyProtection="1">
      <alignment horizontal="left" vertical="center" wrapText="1"/>
      <protection locked="0"/>
    </xf>
    <xf numFmtId="49" fontId="57" fillId="2" borderId="4"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horizontal="left" vertical="center"/>
      <protection locked="0"/>
    </xf>
    <xf numFmtId="49" fontId="26" fillId="4" borderId="4" xfId="0" applyNumberFormat="1" applyFont="1" applyFill="1" applyBorder="1" applyAlignment="1" applyProtection="1">
      <alignment horizontal="left" vertical="center" wrapText="1"/>
      <protection locked="0"/>
    </xf>
    <xf numFmtId="49" fontId="11" fillId="2" borderId="1" xfId="0" applyNumberFormat="1" applyFont="1" applyFill="1" applyBorder="1" applyAlignment="1" applyProtection="1">
      <alignment horizontal="left" vertical="center" wrapText="1"/>
      <protection locked="0"/>
    </xf>
    <xf numFmtId="49" fontId="28" fillId="2" borderId="4" xfId="0" applyNumberFormat="1" applyFont="1" applyFill="1" applyBorder="1" applyAlignment="1" applyProtection="1">
      <alignment horizontal="distributed" vertical="center"/>
    </xf>
    <xf numFmtId="49" fontId="28" fillId="4" borderId="1" xfId="0" applyNumberFormat="1" applyFont="1" applyFill="1" applyBorder="1" applyAlignment="1" applyProtection="1">
      <alignment horizontal="distributed" vertical="center" wrapText="1" indent="1"/>
    </xf>
    <xf numFmtId="3" fontId="8" fillId="0" borderId="0" xfId="998" applyNumberFormat="1">
      <alignment vertical="center"/>
    </xf>
    <xf numFmtId="0" fontId="28" fillId="0" borderId="0" xfId="998" applyFont="1" applyFill="1" applyAlignment="1">
      <alignment horizontal="center" vertical="center" wrapText="1"/>
    </xf>
    <xf numFmtId="0" fontId="8" fillId="3" borderId="0" xfId="555" applyFill="1">
      <alignment vertical="center"/>
    </xf>
    <xf numFmtId="0" fontId="8" fillId="0" borderId="0" xfId="555" applyFill="1">
      <alignment vertical="center"/>
    </xf>
    <xf numFmtId="0" fontId="26" fillId="0" borderId="0" xfId="998" applyFont="1" applyFill="1" applyAlignment="1">
      <alignment horizontal="left" vertical="center"/>
    </xf>
    <xf numFmtId="181" fontId="26" fillId="0" borderId="0" xfId="998" applyNumberFormat="1" applyFont="1" applyFill="1" applyBorder="1" applyAlignment="1">
      <alignment horizontal="right" vertical="center"/>
    </xf>
    <xf numFmtId="181" fontId="28" fillId="0" borderId="3" xfId="998" applyNumberFormat="1" applyFont="1" applyFill="1" applyBorder="1" applyAlignment="1">
      <alignment vertical="center" wrapText="1"/>
    </xf>
    <xf numFmtId="0" fontId="28" fillId="0" borderId="3" xfId="998" applyNumberFormat="1" applyFont="1" applyFill="1" applyBorder="1" applyAlignment="1">
      <alignment horizontal="left" vertical="center"/>
    </xf>
    <xf numFmtId="0" fontId="28" fillId="0" borderId="1" xfId="998" applyNumberFormat="1" applyFont="1" applyFill="1" applyBorder="1" applyAlignment="1">
      <alignment vertical="center" wrapText="1"/>
    </xf>
    <xf numFmtId="0" fontId="26" fillId="0" borderId="1" xfId="998" applyFont="1" applyFill="1" applyBorder="1" applyAlignment="1">
      <alignment horizontal="left" vertical="center" wrapText="1"/>
    </xf>
    <xf numFmtId="0" fontId="26" fillId="3" borderId="3" xfId="998" applyFont="1" applyFill="1" applyBorder="1" applyAlignment="1">
      <alignment horizontal="left" vertical="center"/>
    </xf>
    <xf numFmtId="0" fontId="26" fillId="3" borderId="1" xfId="998" applyFont="1" applyFill="1" applyBorder="1" applyAlignment="1">
      <alignment horizontal="left" vertical="center" wrapText="1"/>
    </xf>
    <xf numFmtId="195" fontId="26" fillId="3" borderId="1" xfId="34" applyNumberFormat="1" applyFont="1" applyFill="1" applyBorder="1" applyAlignment="1" applyProtection="1">
      <alignment horizontal="right" vertical="center" wrapText="1"/>
      <protection locked="0"/>
    </xf>
    <xf numFmtId="0" fontId="26" fillId="0" borderId="3" xfId="998" applyFont="1" applyFill="1" applyBorder="1" applyAlignment="1">
      <alignment horizontal="left" vertical="top" wrapText="1"/>
    </xf>
    <xf numFmtId="0" fontId="26" fillId="0" borderId="1" xfId="998" applyNumberFormat="1" applyFont="1" applyFill="1" applyBorder="1" applyAlignment="1">
      <alignment vertical="center" wrapText="1"/>
    </xf>
    <xf numFmtId="0" fontId="28" fillId="0" borderId="3" xfId="998" applyFont="1" applyFill="1" applyBorder="1" applyAlignment="1">
      <alignment horizontal="distributed" vertical="center"/>
    </xf>
    <xf numFmtId="49" fontId="28" fillId="0" borderId="1" xfId="0" applyNumberFormat="1" applyFont="1" applyFill="1" applyBorder="1" applyAlignment="1" applyProtection="1">
      <alignment horizontal="distributed" vertical="center" wrapText="1"/>
    </xf>
    <xf numFmtId="0" fontId="28" fillId="0" borderId="1" xfId="998" applyFont="1" applyFill="1" applyBorder="1" applyAlignment="1">
      <alignment horizontal="left" vertical="center" wrapText="1"/>
    </xf>
    <xf numFmtId="0" fontId="28" fillId="0" borderId="3" xfId="998" applyNumberFormat="1" applyFont="1" applyFill="1" applyBorder="1" applyAlignment="1" applyProtection="1">
      <alignment horizontal="left" vertical="center"/>
    </xf>
    <xf numFmtId="0" fontId="28" fillId="0" borderId="1" xfId="998" applyNumberFormat="1" applyFont="1" applyFill="1" applyBorder="1" applyAlignment="1" applyProtection="1">
      <alignment vertical="center" wrapText="1"/>
    </xf>
    <xf numFmtId="0" fontId="26" fillId="3" borderId="3" xfId="555" applyFont="1" applyFill="1" applyBorder="1" applyAlignment="1" applyProtection="1">
      <alignment horizontal="left" vertical="center"/>
    </xf>
    <xf numFmtId="0" fontId="26" fillId="3" borderId="1" xfId="555" applyFont="1" applyFill="1" applyBorder="1" applyAlignment="1" applyProtection="1">
      <alignment horizontal="left" vertical="center" wrapText="1"/>
    </xf>
    <xf numFmtId="181" fontId="26" fillId="3" borderId="1" xfId="998" applyNumberFormat="1" applyFont="1" applyFill="1" applyBorder="1" applyAlignment="1" applyProtection="1">
      <alignment horizontal="right" vertical="center" wrapText="1"/>
      <protection locked="0"/>
    </xf>
    <xf numFmtId="181" fontId="26" fillId="0" borderId="1" xfId="555" applyNumberFormat="1" applyFont="1" applyFill="1" applyBorder="1" applyAlignment="1" applyProtection="1">
      <alignment horizontal="right" vertical="center" wrapText="1"/>
      <protection locked="0"/>
    </xf>
    <xf numFmtId="0" fontId="43" fillId="0" borderId="3" xfId="998" applyFont="1" applyFill="1" applyBorder="1" applyAlignment="1">
      <alignment horizontal="distributed" vertical="center"/>
    </xf>
    <xf numFmtId="0" fontId="28" fillId="0" borderId="1" xfId="998" applyFont="1" applyFill="1" applyBorder="1" applyAlignment="1">
      <alignment horizontal="distributed" vertical="center" wrapText="1" indent="2"/>
    </xf>
    <xf numFmtId="202" fontId="8" fillId="0" borderId="0" xfId="998" applyNumberFormat="1" applyFill="1">
      <alignment vertical="center"/>
    </xf>
    <xf numFmtId="0" fontId="0" fillId="0" borderId="0" xfId="998" applyFont="1" applyFill="1">
      <alignment vertical="center"/>
    </xf>
    <xf numFmtId="181" fontId="28" fillId="0" borderId="10" xfId="998" applyNumberFormat="1" applyFont="1" applyFill="1" applyBorder="1" applyAlignment="1">
      <alignment horizontal="center" vertical="center" wrapText="1"/>
    </xf>
    <xf numFmtId="0" fontId="28" fillId="0" borderId="1" xfId="998" applyFont="1" applyFill="1" applyBorder="1" applyAlignment="1">
      <alignment horizontal="center" vertical="center" wrapText="1"/>
    </xf>
    <xf numFmtId="181" fontId="28" fillId="0" borderId="0" xfId="998" applyNumberFormat="1" applyFont="1" applyFill="1" applyAlignment="1">
      <alignment horizontal="center" vertical="center" wrapText="1"/>
    </xf>
    <xf numFmtId="202" fontId="26" fillId="0" borderId="1" xfId="315" applyNumberFormat="1" applyFont="1" applyFill="1" applyBorder="1" applyAlignment="1" applyProtection="1">
      <alignment vertical="center" wrapText="1"/>
    </xf>
    <xf numFmtId="195" fontId="26" fillId="0" borderId="1" xfId="34" applyNumberFormat="1" applyFont="1" applyFill="1" applyBorder="1" applyAlignment="1" applyProtection="1">
      <alignment vertical="center" wrapText="1"/>
      <protection locked="0"/>
    </xf>
    <xf numFmtId="49" fontId="26" fillId="0" borderId="1" xfId="315" applyNumberFormat="1" applyFont="1" applyFill="1" applyBorder="1" applyAlignment="1" applyProtection="1">
      <alignment horizontal="left" vertical="center" wrapText="1"/>
    </xf>
    <xf numFmtId="0" fontId="28" fillId="0" borderId="1" xfId="998" applyFont="1" applyFill="1" applyBorder="1" applyAlignment="1">
      <alignment vertical="center" wrapText="1"/>
    </xf>
    <xf numFmtId="0" fontId="26" fillId="0" borderId="3" xfId="998" applyNumberFormat="1" applyFont="1" applyFill="1" applyBorder="1" applyAlignment="1">
      <alignment horizontal="left" vertical="center"/>
    </xf>
    <xf numFmtId="0" fontId="26" fillId="0" borderId="1" xfId="998" applyNumberFormat="1" applyFont="1" applyFill="1" applyBorder="1" applyAlignment="1">
      <alignment horizontal="left" vertical="center" wrapText="1"/>
    </xf>
    <xf numFmtId="0" fontId="26" fillId="0" borderId="3" xfId="555" applyFont="1" applyFill="1" applyBorder="1" applyAlignment="1">
      <alignment horizontal="left" vertical="center"/>
    </xf>
    <xf numFmtId="202" fontId="28" fillId="0" borderId="1" xfId="25" applyNumberFormat="1" applyFont="1" applyFill="1" applyBorder="1" applyAlignment="1" applyProtection="1">
      <alignment horizontal="right" vertical="center" wrapText="1"/>
      <protection locked="0"/>
    </xf>
    <xf numFmtId="0" fontId="28" fillId="0" borderId="1" xfId="998" applyNumberFormat="1" applyFont="1" applyFill="1" applyBorder="1" applyAlignment="1">
      <alignment horizontal="left" vertical="center" wrapText="1"/>
    </xf>
    <xf numFmtId="0" fontId="59" fillId="0" borderId="0" xfId="998" applyFont="1" applyFill="1">
      <alignment vertical="center"/>
    </xf>
    <xf numFmtId="3" fontId="8" fillId="0" borderId="0" xfId="998" applyNumberFormat="1" applyFill="1">
      <alignment vertical="center"/>
    </xf>
    <xf numFmtId="0" fontId="28" fillId="3" borderId="0" xfId="998" applyFont="1" applyFill="1" applyAlignment="1" applyProtection="1">
      <alignment horizontal="center" vertical="center" wrapText="1"/>
    </xf>
    <xf numFmtId="0" fontId="26" fillId="3" borderId="0" xfId="998" applyFont="1" applyFill="1" applyProtection="1">
      <alignment vertical="center"/>
    </xf>
    <xf numFmtId="0" fontId="8" fillId="3" borderId="0" xfId="555" applyFill="1" applyProtection="1">
      <alignment vertical="center"/>
    </xf>
    <xf numFmtId="181" fontId="8" fillId="3" borderId="0" xfId="998" applyNumberFormat="1" applyFill="1" applyProtection="1">
      <alignment vertical="center"/>
    </xf>
    <xf numFmtId="0" fontId="0" fillId="0" borderId="0" xfId="0" applyAlignment="1" applyProtection="1"/>
    <xf numFmtId="0" fontId="60" fillId="3" borderId="0" xfId="998" applyFont="1" applyFill="1" applyProtection="1">
      <alignment vertical="center"/>
    </xf>
    <xf numFmtId="0" fontId="0" fillId="0" borderId="0" xfId="0" applyFill="1" applyAlignment="1" applyProtection="1"/>
    <xf numFmtId="0" fontId="26" fillId="0" borderId="0" xfId="998" applyFont="1" applyFill="1" applyAlignment="1" applyProtection="1">
      <alignment horizontal="left" vertical="center"/>
    </xf>
    <xf numFmtId="0" fontId="48" fillId="0" borderId="0" xfId="998" applyFont="1" applyFill="1" applyProtection="1">
      <alignment vertical="center"/>
    </xf>
    <xf numFmtId="0" fontId="28" fillId="0" borderId="1" xfId="998" applyFont="1" applyFill="1" applyBorder="1" applyAlignment="1" applyProtection="1">
      <alignment horizontal="center" vertical="center" wrapText="1"/>
    </xf>
    <xf numFmtId="181" fontId="28" fillId="0" borderId="0" xfId="998" applyNumberFormat="1" applyFont="1" applyFill="1" applyAlignment="1" applyProtection="1">
      <alignment horizontal="center" vertical="center" wrapText="1"/>
    </xf>
    <xf numFmtId="3" fontId="28" fillId="0" borderId="1" xfId="0" applyNumberFormat="1" applyFont="1" applyFill="1" applyBorder="1" applyAlignment="1" applyProtection="1">
      <alignment horizontal="right" vertical="center"/>
      <protection locked="0"/>
    </xf>
    <xf numFmtId="0" fontId="33" fillId="0" borderId="0" xfId="555" applyFont="1" applyFill="1" applyAlignment="1" applyProtection="1">
      <alignment horizontal="center" vertical="center"/>
    </xf>
    <xf numFmtId="0" fontId="26" fillId="0" borderId="3" xfId="998" applyFont="1" applyFill="1" applyBorder="1" applyAlignment="1" applyProtection="1">
      <alignment horizontal="left" vertical="top" wrapText="1"/>
    </xf>
    <xf numFmtId="0" fontId="26" fillId="0" borderId="1" xfId="998" applyNumberFormat="1" applyFont="1" applyFill="1" applyBorder="1" applyAlignment="1" applyProtection="1">
      <alignment vertical="center" wrapText="1"/>
    </xf>
    <xf numFmtId="0" fontId="28" fillId="0" borderId="3" xfId="998" applyFont="1" applyFill="1" applyBorder="1" applyAlignment="1" applyProtection="1">
      <alignment horizontal="distributed" vertical="center"/>
    </xf>
    <xf numFmtId="0" fontId="26" fillId="0" borderId="3" xfId="555" applyFont="1" applyFill="1" applyBorder="1" applyAlignment="1" applyProtection="1">
      <alignment horizontal="left" vertical="center"/>
    </xf>
    <xf numFmtId="0" fontId="43" fillId="0" borderId="3" xfId="998" applyFont="1" applyFill="1" applyBorder="1" applyAlignment="1" applyProtection="1">
      <alignment horizontal="distributed" vertical="center"/>
    </xf>
    <xf numFmtId="0" fontId="28" fillId="0" borderId="1" xfId="998" applyNumberFormat="1" applyFont="1" applyFill="1" applyBorder="1" applyAlignment="1" applyProtection="1">
      <alignment horizontal="distributed" vertical="center"/>
    </xf>
    <xf numFmtId="3" fontId="8" fillId="3" borderId="0" xfId="998" applyNumberFormat="1" applyFill="1" applyProtection="1">
      <alignment vertical="center"/>
    </xf>
  </cellXfs>
  <cellStyles count="1334">
    <cellStyle name="常规" xfId="0" builtinId="0"/>
    <cellStyle name="货币[0]" xfId="1" builtinId="7"/>
    <cellStyle name="货币" xfId="2" builtinId="4"/>
    <cellStyle name="_ET_STYLE_NoName_00__Book1_1 2 2 2" xfId="3"/>
    <cellStyle name="部门 4" xfId="4"/>
    <cellStyle name="常规 2 2 4" xfId="5"/>
    <cellStyle name="强调文字颜色 2 3 2" xfId="6"/>
    <cellStyle name="输入" xfId="7" builtinId="20"/>
    <cellStyle name="Accent5 9" xfId="8"/>
    <cellStyle name="汇总 6" xfId="9"/>
    <cellStyle name="20% - 强调文字颜色 3" xfId="10" builtinId="38"/>
    <cellStyle name="常规 435" xfId="11"/>
    <cellStyle name="常规 440" xfId="12"/>
    <cellStyle name="链接单元格 5" xfId="13"/>
    <cellStyle name="百分比 2 8 2" xfId="14"/>
    <cellStyle name="Accent1 5" xfId="15"/>
    <cellStyle name="args.style" xfId="16"/>
    <cellStyle name="好 3 2 2" xfId="17"/>
    <cellStyle name="Accent2 - 40%" xfId="18"/>
    <cellStyle name="常规 3 4 3" xfId="19"/>
    <cellStyle name="千位分隔[0]" xfId="20" builtinId="6"/>
    <cellStyle name="常规 26 2" xfId="21"/>
    <cellStyle name="40% - 强调文字颜色 3" xfId="22" builtinId="39"/>
    <cellStyle name="差" xfId="23" builtinId="27"/>
    <cellStyle name="常规 7 3" xfId="24"/>
    <cellStyle name="千位分隔" xfId="25" builtinId="3"/>
    <cellStyle name="Accent6 4" xfId="26"/>
    <cellStyle name="60% - 强调文字颜色 3" xfId="27" builtinId="40"/>
    <cellStyle name="日期" xfId="28"/>
    <cellStyle name="60% - 强调文字颜色 6 3 2" xfId="29"/>
    <cellStyle name="Accent2 - 60%" xfId="30"/>
    <cellStyle name="好_0605石屏县 2 2" xfId="31"/>
    <cellStyle name="Input [yellow] 4" xfId="32"/>
    <cellStyle name="超链接" xfId="33" builtinId="8"/>
    <cellStyle name="百分比" xfId="34" builtinId="5"/>
    <cellStyle name="好_2007年地州资金往来对账表 3" xfId="35"/>
    <cellStyle name="60% - 强调文字颜色 4 2 2 2" xfId="36"/>
    <cellStyle name="差_Book1 2" xfId="37"/>
    <cellStyle name="Accent4 5" xfId="38"/>
    <cellStyle name="已访问的超链接" xfId="39" builtinId="9"/>
    <cellStyle name="_ET_STYLE_NoName_00__Sheet3" xfId="40"/>
    <cellStyle name="常规 6" xfId="41"/>
    <cellStyle name="注释" xfId="42" builtinId="10"/>
    <cellStyle name="60% - 强调文字颜色 2 3" xfId="43"/>
    <cellStyle name="Accent5 - 60% 2 2" xfId="44"/>
    <cellStyle name="Accent6 3" xfId="45"/>
    <cellStyle name="60% - 强调文字颜色 2" xfId="46" builtinId="36"/>
    <cellStyle name="解释性文本 2 2" xfId="47"/>
    <cellStyle name="Accent3 4 2" xfId="48"/>
    <cellStyle name="百分比 7" xfId="49"/>
    <cellStyle name="标题 4" xfId="50" builtinId="19"/>
    <cellStyle name="警告文本" xfId="51" builtinId="11"/>
    <cellStyle name="常规 6 5" xfId="52"/>
    <cellStyle name="常规 4 2 2 3" xfId="53"/>
    <cellStyle name="60% - 强调文字颜色 2 2 2" xfId="54"/>
    <cellStyle name="常规 5 2" xfId="55"/>
    <cellStyle name="标题" xfId="56" builtinId="15"/>
    <cellStyle name="Accent1 - 60% 2 2" xfId="57"/>
    <cellStyle name="解释性文本" xfId="58" builtinId="53"/>
    <cellStyle name="标题 1 5 2" xfId="59"/>
    <cellStyle name="百分比 4" xfId="60"/>
    <cellStyle name="标题 1" xfId="61" builtinId="16"/>
    <cellStyle name="差 7" xfId="62"/>
    <cellStyle name="0,0_x000d__x000a_NA_x000d__x000a_" xfId="63"/>
    <cellStyle name="60% - 强调文字颜色 2 2 2 2" xfId="64"/>
    <cellStyle name="常规 5 2 2" xfId="65"/>
    <cellStyle name="百分比 5" xfId="66"/>
    <cellStyle name="标题 2" xfId="67" builtinId="17"/>
    <cellStyle name="Accent6 2" xfId="68"/>
    <cellStyle name="60% - 强调文字颜色 1" xfId="69" builtinId="32"/>
    <cellStyle name="Accent4 2 2" xfId="70"/>
    <cellStyle name="百分比 6" xfId="71"/>
    <cellStyle name="标题 3" xfId="72" builtinId="18"/>
    <cellStyle name="Accent6 5" xfId="73"/>
    <cellStyle name="60% - 强调文字颜色 4" xfId="74" builtinId="44"/>
    <cellStyle name="输出" xfId="75" builtinId="21"/>
    <cellStyle name="计算" xfId="76" builtinId="22"/>
    <cellStyle name="40% - 强调文字颜色 4 2" xfId="77"/>
    <cellStyle name="检查单元格" xfId="78" builtinId="23"/>
    <cellStyle name="常规 443" xfId="79"/>
    <cellStyle name="常规 8 3" xfId="80"/>
    <cellStyle name="20% - 强调文字颜色 6" xfId="81" builtinId="50"/>
    <cellStyle name="标题 4 5 3" xfId="82"/>
    <cellStyle name="强调文字颜色 2" xfId="83" builtinId="33"/>
    <cellStyle name="常规 2 2 2 5" xfId="84"/>
    <cellStyle name="PSHeading 4" xfId="85"/>
    <cellStyle name="链接单元格" xfId="86" builtinId="24"/>
    <cellStyle name="60% - 强调文字颜色 4 2 3" xfId="87"/>
    <cellStyle name="差_0605石屏" xfId="88"/>
    <cellStyle name="汇总" xfId="89" builtinId="25"/>
    <cellStyle name="好" xfId="90" builtinId="26"/>
    <cellStyle name="适中 8" xfId="91"/>
    <cellStyle name="20% - 强调文字颜色 3 3" xfId="92"/>
    <cellStyle name="输出 3 3" xfId="93"/>
    <cellStyle name="适中" xfId="94" builtinId="28"/>
    <cellStyle name="常规 442" xfId="95"/>
    <cellStyle name="常规 8 2" xfId="96"/>
    <cellStyle name="链接单元格 7" xfId="97"/>
    <cellStyle name="20% - 强调文字颜色 5" xfId="98" builtinId="46"/>
    <cellStyle name="标题 4 5 2" xfId="99"/>
    <cellStyle name="千位分隔 6 2" xfId="100"/>
    <cellStyle name="强调文字颜色 1" xfId="101" builtinId="29"/>
    <cellStyle name="常规 2 2 2 4" xfId="102"/>
    <cellStyle name="常规 428" xfId="103"/>
    <cellStyle name="常规 433" xfId="104"/>
    <cellStyle name="链接单元格 3" xfId="105"/>
    <cellStyle name="编号 3 2" xfId="106"/>
    <cellStyle name="20% - 强调文字颜色 1" xfId="107" builtinId="30"/>
    <cellStyle name="汇总 3 3" xfId="108"/>
    <cellStyle name="Accent6 - 20% 2 2" xfId="109"/>
    <cellStyle name="标题 5 4" xfId="110"/>
    <cellStyle name="40% - 强调文字颜色 1" xfId="111" builtinId="31"/>
    <cellStyle name="常规 429" xfId="112"/>
    <cellStyle name="常规 434" xfId="113"/>
    <cellStyle name="链接单元格 4" xfId="114"/>
    <cellStyle name="20% - 强调文字颜色 2" xfId="115" builtinId="34"/>
    <cellStyle name="40% - 强调文字颜色 2" xfId="116" builtinId="35"/>
    <cellStyle name="检查单元格 3 4" xfId="117"/>
    <cellStyle name="Accent2 - 40% 2" xfId="118"/>
    <cellStyle name="差_11大理 2 2" xfId="119"/>
    <cellStyle name="强调文字颜色 3" xfId="120" builtinId="37"/>
    <cellStyle name="好_2008年地州对账表(国库资金）" xfId="121"/>
    <cellStyle name="Accent2 - 40% 3" xfId="122"/>
    <cellStyle name="PSChar" xfId="123"/>
    <cellStyle name="强调文字颜色 4" xfId="124" builtinId="41"/>
    <cellStyle name="常规 436" xfId="125"/>
    <cellStyle name="常规 441" xfId="126"/>
    <cellStyle name="链接单元格 6" xfId="127"/>
    <cellStyle name="20% - 强调文字颜色 4" xfId="128" builtinId="42"/>
    <cellStyle name="40% - 强调文字颜色 4" xfId="129" builtinId="43"/>
    <cellStyle name="强调文字颜色 5" xfId="130" builtinId="45"/>
    <cellStyle name="60% - 强调文字颜色 5 2 2 2" xfId="131"/>
    <cellStyle name="常规 2 5 3 2" xfId="132"/>
    <cellStyle name="计算 4" xfId="133"/>
    <cellStyle name="常规_exceltmp1 2" xfId="134"/>
    <cellStyle name="40% - 强调文字颜色 5" xfId="135" builtinId="47"/>
    <cellStyle name="Accent6 6" xfId="136"/>
    <cellStyle name="标题 1 4 2" xfId="137"/>
    <cellStyle name="60% - 强调文字颜色 5" xfId="138" builtinId="48"/>
    <cellStyle name="强调文字颜色 6" xfId="139" builtinId="49"/>
    <cellStyle name="_弱电系统设备配置报价清单" xfId="140"/>
    <cellStyle name="40% - 强调文字颜色 6" xfId="141" builtinId="51"/>
    <cellStyle name="Accent6 7" xfId="142"/>
    <cellStyle name="标题 1 4 3" xfId="143"/>
    <cellStyle name="60% - 强调文字颜色 6" xfId="144" builtinId="52"/>
    <cellStyle name="适中 5 2" xfId="145"/>
    <cellStyle name="Accent2 - 20% 2" xfId="146"/>
    <cellStyle name="常规 3 2 3 2" xfId="147"/>
    <cellStyle name="_Book1_2 2" xfId="148"/>
    <cellStyle name="_Book1_2 3" xfId="149"/>
    <cellStyle name="适中 5 3" xfId="150"/>
    <cellStyle name="常规 2 12 2" xfId="151"/>
    <cellStyle name="Accent2 - 20% 3" xfId="152"/>
    <cellStyle name="_ET_STYLE_NoName_00__Book1" xfId="153"/>
    <cellStyle name="_ET_STYLE_NoName_00_" xfId="154"/>
    <cellStyle name="_Book1_1" xfId="155"/>
    <cellStyle name="_20100326高清市院遂宁检察院1080P配置清单26日改" xfId="156"/>
    <cellStyle name="_Book1_2 2 2" xfId="157"/>
    <cellStyle name="Accent2 - 20% 2 2" xfId="158"/>
    <cellStyle name="百分比 2 2 4" xfId="159"/>
    <cellStyle name="_Book1_2 2 3" xfId="160"/>
    <cellStyle name="百分比 2 10 2" xfId="161"/>
    <cellStyle name="百分比 2 2 5" xfId="162"/>
    <cellStyle name="常规 2 5 4 2" xfId="163"/>
    <cellStyle name="_Book1_2 2 2 2" xfId="164"/>
    <cellStyle name="百分比 2 2 4 2" xfId="165"/>
    <cellStyle name="超级链接 2 2" xfId="166"/>
    <cellStyle name="_Book1_3 2" xfId="167"/>
    <cellStyle name="常规 2 7 2" xfId="168"/>
    <cellStyle name="_Book1" xfId="169"/>
    <cellStyle name="_Book1_2" xfId="170"/>
    <cellStyle name="适中 5" xfId="171"/>
    <cellStyle name="常规 3 2 3" xfId="172"/>
    <cellStyle name="Accent2 - 20%" xfId="173"/>
    <cellStyle name="_Book1_2 3 2" xfId="174"/>
    <cellStyle name="差_2008年地州对账表(国库资金） 3" xfId="175"/>
    <cellStyle name="百分比 2 3 4" xfId="176"/>
    <cellStyle name="常规 2 16" xfId="177"/>
    <cellStyle name="_Book1_2 4" xfId="178"/>
    <cellStyle name="_Book1_3" xfId="179"/>
    <cellStyle name="超级链接 2" xfId="180"/>
    <cellStyle name="Accent1 4 2" xfId="181"/>
    <cellStyle name="_ET_STYLE_NoName_00__Book1_1" xfId="182"/>
    <cellStyle name="常规 2 3 3 2" xfId="183"/>
    <cellStyle name="Accent5 - 60% 3" xfId="184"/>
    <cellStyle name="_ET_STYLE_NoName_00__Book1_1 2" xfId="185"/>
    <cellStyle name="常规 2 3 3 2 2" xfId="186"/>
    <cellStyle name="_ET_STYLE_NoName_00__Book1_1 2 2" xfId="187"/>
    <cellStyle name="Percent [2]" xfId="188"/>
    <cellStyle name="百分比 2 7 2" xfId="189"/>
    <cellStyle name="_ET_STYLE_NoName_00__Book1_1 2 3" xfId="190"/>
    <cellStyle name="标题 2 2 2 2" xfId="191"/>
    <cellStyle name="_ET_STYLE_NoName_00__Book1_1 3" xfId="192"/>
    <cellStyle name="_ET_STYLE_NoName_00__Book1_1 3 2" xfId="193"/>
    <cellStyle name="超级链接" xfId="194"/>
    <cellStyle name="Accent1 4" xfId="195"/>
    <cellStyle name="_ET_STYLE_NoName_00__Book1_1 4" xfId="196"/>
    <cellStyle name="_关闭破产企业已移交地方管理中小学校退休教师情况明细表(1)" xfId="197"/>
    <cellStyle name="Accent5 4" xfId="198"/>
    <cellStyle name="警告文本 4 2" xfId="199"/>
    <cellStyle name="0,0_x005f_x000d__x005f_x000a_NA_x005f_x000d__x005f_x000a_" xfId="200"/>
    <cellStyle name="20% - 强调文字颜色 1 2" xfId="201"/>
    <cellStyle name="20% - 强调文字颜色 1 2 2" xfId="202"/>
    <cellStyle name="常规 11 4" xfId="203"/>
    <cellStyle name="链接单元格 3 2 2" xfId="204"/>
    <cellStyle name="强调文字颜色 2 2 2 2" xfId="205"/>
    <cellStyle name="20% - 强调文字颜色 1 3" xfId="206"/>
    <cellStyle name="Accent1 - 20% 2" xfId="207"/>
    <cellStyle name="20% - 强调文字颜色 2 2" xfId="208"/>
    <cellStyle name="20% - 强调文字颜色 2 2 2" xfId="209"/>
    <cellStyle name="20% - 强调文字颜色 2 3" xfId="210"/>
    <cellStyle name="60% - 强调文字颜色 3 2 2 2" xfId="211"/>
    <cellStyle name="适中 7" xfId="212"/>
    <cellStyle name="常规 3 2 5" xfId="213"/>
    <cellStyle name="20% - 强调文字颜色 3 2" xfId="214"/>
    <cellStyle name="20% - 强调文字颜色 3 2 2" xfId="215"/>
    <cellStyle name="常规 3 3 5" xfId="216"/>
    <cellStyle name="20% - 强调文字颜色 4 2" xfId="217"/>
    <cellStyle name="Mon閠aire_!!!GO" xfId="218"/>
    <cellStyle name="常规 3 3 5 2" xfId="219"/>
    <cellStyle name="20% - 强调文字颜色 4 2 2" xfId="220"/>
    <cellStyle name="常规 3 3 6" xfId="221"/>
    <cellStyle name="20% - 强调文字颜色 4 3" xfId="222"/>
    <cellStyle name="Accent6 - 60% 2 2"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解释性文本 3 2 2" xfId="230"/>
    <cellStyle name="20% - 强调文字颜色 6 3" xfId="231"/>
    <cellStyle name="40% - 强调文字颜色 1 2" xfId="232"/>
    <cellStyle name="40% - 强调文字颜色 1 2 2" xfId="233"/>
    <cellStyle name="常规 4 3 5" xfId="234"/>
    <cellStyle name="常规 9 2" xfId="235"/>
    <cellStyle name="40% - 强调文字颜色 1 3" xfId="236"/>
    <cellStyle name="Accent1"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40% - 强调文字颜色 4 2 2" xfId="248"/>
    <cellStyle name="标题 4 4" xfId="249"/>
    <cellStyle name="千位分隔 5" xfId="250"/>
    <cellStyle name="40% - 强调文字颜色 4 3" xfId="251"/>
    <cellStyle name="Accent6 - 20% 2" xfId="252"/>
    <cellStyle name="常规_2007年云南省向人大报送政府收支预算表格式编制过程表 3 2" xfId="253"/>
    <cellStyle name="计算 3 3" xfId="254"/>
    <cellStyle name="好 2 3" xfId="255"/>
    <cellStyle name="40% - 强调文字颜色 5 2" xfId="256"/>
    <cellStyle name="40% - 强调文字颜色 5 2 2" xfId="257"/>
    <cellStyle name="计算 4 2 2" xfId="258"/>
    <cellStyle name="60% - 强调文字颜色 4 3" xfId="259"/>
    <cellStyle name="好 2 4" xfId="260"/>
    <cellStyle name="40% - 强调文字颜色 5 3" xfId="261"/>
    <cellStyle name="好 3 3" xfId="262"/>
    <cellStyle name="40% - 强调文字颜色 6 2" xfId="263"/>
    <cellStyle name="标题 2 2 4" xfId="264"/>
    <cellStyle name="适中 2 2" xfId="265"/>
    <cellStyle name="百分比 2 9" xfId="266"/>
    <cellStyle name="40% - 强调文字颜色 6 2 2" xfId="267"/>
    <cellStyle name="Accent2 5" xfId="268"/>
    <cellStyle name="适中 2 2 2" xfId="269"/>
    <cellStyle name="百分比 2 9 2" xfId="270"/>
    <cellStyle name="好 3 4" xfId="271"/>
    <cellStyle name="40% - 强调文字颜色 6 3" xfId="272"/>
    <cellStyle name="60% - 强调文字颜色 1 2" xfId="273"/>
    <cellStyle name="输出 3 4" xfId="274"/>
    <cellStyle name="Accent6 2 2" xfId="275"/>
    <cellStyle name="60% - 强调文字颜色 1 2 2" xfId="276"/>
    <cellStyle name="60% - 强调文字颜色 1 2 2 2" xfId="277"/>
    <cellStyle name="商品名称 2 2" xfId="278"/>
    <cellStyle name="好 7" xfId="279"/>
    <cellStyle name="标题 3 2 4" xfId="280"/>
    <cellStyle name="60% - 强调文字颜色 1 2 3" xfId="281"/>
    <cellStyle name="百分比 2 3 4 2" xfId="282"/>
    <cellStyle name="60% - 强调文字颜色 1 3" xfId="283"/>
    <cellStyle name="千位分隔 2 3" xfId="284"/>
    <cellStyle name="60% - 强调文字颜色 1 3 2" xfId="285"/>
    <cellStyle name="60% - 强调文字颜色 2 2" xfId="286"/>
    <cellStyle name="输出 4 4" xfId="287"/>
    <cellStyle name="常规 5" xfId="288"/>
    <cellStyle name="Accent6 3 2" xfId="289"/>
    <cellStyle name="60% - 强调文字颜色 2 2 3" xfId="290"/>
    <cellStyle name="常规 5 3" xfId="291"/>
    <cellStyle name="Accent6 - 60%" xfId="292"/>
    <cellStyle name="注释 2" xfId="293"/>
    <cellStyle name="60% - 强调文字颜色 2 3 2" xfId="294"/>
    <cellStyle name="常规 6 2" xfId="295"/>
    <cellStyle name="60% - 强调文字颜色 3 2" xfId="296"/>
    <cellStyle name="Accent6 4 2" xfId="297"/>
    <cellStyle name="60% - 强调文字颜色 3 2 2" xfId="298"/>
    <cellStyle name="60% - 强调文字颜色 3 2 3" xfId="299"/>
    <cellStyle name="60% - 强调文字颜色 3 3" xfId="300"/>
    <cellStyle name="Accent5 - 40% 2" xfId="301"/>
    <cellStyle name="汇总 7" xfId="302"/>
    <cellStyle name="60% - 强调文字颜色 3 3 2" xfId="303"/>
    <cellStyle name="Accent5 - 40% 2 2" xfId="304"/>
    <cellStyle name="60% - 强调文字颜色 4 2" xfId="305"/>
    <cellStyle name="Accent6 5 2" xfId="306"/>
    <cellStyle name="60% - 强调文字颜色 4 2 2" xfId="307"/>
    <cellStyle name="常规 20" xfId="308"/>
    <cellStyle name="常规 15" xfId="309"/>
    <cellStyle name="60% - 强调文字颜色 4 3 2" xfId="310"/>
    <cellStyle name="60% - 强调文字颜色 5 2" xfId="311"/>
    <cellStyle name="标题 1 4 2 2" xfId="312"/>
    <cellStyle name="60% - 强调文字颜色 5 2 2" xfId="313"/>
    <cellStyle name="常规 2 5 3" xfId="314"/>
    <cellStyle name="常规_exceltmp1" xfId="315"/>
    <cellStyle name="60% - 强调文字颜色 5 2 3" xfId="316"/>
    <cellStyle name="常规 2 5 4" xfId="317"/>
    <cellStyle name="百分比 2 10" xfId="318"/>
    <cellStyle name="常规 2 2 2 3 2" xfId="319"/>
    <cellStyle name="60% - 强调文字颜色 5 3" xfId="320"/>
    <cellStyle name="RowLevel_0" xfId="321"/>
    <cellStyle name="60% - 强调文字颜色 5 3 2" xfId="322"/>
    <cellStyle name="常规 2 6 3" xfId="323"/>
    <cellStyle name="60% - 强调文字颜色 6 2" xfId="324"/>
    <cellStyle name="60% - 强调文字颜色 6 2 2" xfId="325"/>
    <cellStyle name="强调文字颜色 5 2 3" xfId="326"/>
    <cellStyle name="Header2" xfId="327"/>
    <cellStyle name="60% - 强调文字颜色 6 2 2 2" xfId="328"/>
    <cellStyle name="Header2 2" xfId="329"/>
    <cellStyle name="60% - 强调文字颜色 6 2 3" xfId="330"/>
    <cellStyle name="60% - 强调文字颜色 6 3" xfId="331"/>
    <cellStyle name="6mal" xfId="332"/>
    <cellStyle name="强调文字颜色 2 2 2" xfId="333"/>
    <cellStyle name="Accent1 - 20%" xfId="334"/>
    <cellStyle name="Accent4 9" xfId="335"/>
    <cellStyle name="Accent1 - 20% 2 2" xfId="336"/>
    <cellStyle name="Accent5 - 20%" xfId="337"/>
    <cellStyle name="常规 2 3 3 3" xfId="338"/>
    <cellStyle name="Accent1 - 20% 3" xfId="339"/>
    <cellStyle name="Accent1 - 40%" xfId="340"/>
    <cellStyle name="标题 6 2 2" xfId="341"/>
    <cellStyle name="Accent6 9" xfId="342"/>
    <cellStyle name="Accent1 - 40% 2" xfId="343"/>
    <cellStyle name="Accent1 - 40% 2 2" xfId="344"/>
    <cellStyle name="Accent1 - 40% 3" xfId="345"/>
    <cellStyle name="PSHeading 3 2" xfId="346"/>
    <cellStyle name="Accent1 - 60%" xfId="347"/>
    <cellStyle name="Accent1 - 60% 2" xfId="348"/>
    <cellStyle name="标题 1 5" xfId="349"/>
    <cellStyle name="Accent1 - 60% 3" xfId="350"/>
    <cellStyle name="标题 1 6" xfId="351"/>
    <cellStyle name="常规 17 2" xfId="352"/>
    <cellStyle name="注释 4 2 2" xfId="353"/>
    <cellStyle name="Accent1 2" xfId="354"/>
    <cellStyle name="Date 3" xfId="355"/>
    <cellStyle name="Accent1 2 2" xfId="356"/>
    <cellStyle name="Currency [0]_!!!GO" xfId="357"/>
    <cellStyle name="Accent1 3" xfId="358"/>
    <cellStyle name="Accent1 3 2" xfId="359"/>
    <cellStyle name="Accent1 5 2" xfId="360"/>
    <cellStyle name="常规 2" xfId="361"/>
    <cellStyle name="常规 2 2 3 2" xfId="362"/>
    <cellStyle name="Accent1 6" xfId="363"/>
    <cellStyle name="部门 3 2" xfId="364"/>
    <cellStyle name="sstot" xfId="365"/>
    <cellStyle name="常规 2 2 3 3" xfId="366"/>
    <cellStyle name="Accent1 7" xfId="367"/>
    <cellStyle name="常规 2 2 3 4" xfId="368"/>
    <cellStyle name="差_1110洱源 2" xfId="369"/>
    <cellStyle name="Accent1 8" xfId="370"/>
    <cellStyle name="差_1110洱源 3" xfId="371"/>
    <cellStyle name="Accent1 9" xfId="372"/>
    <cellStyle name="Accent2" xfId="373"/>
    <cellStyle name="强调文字颜色 5 2 2 2" xfId="374"/>
    <cellStyle name="Header1 2" xfId="375"/>
    <cellStyle name="常规 9 3" xfId="376"/>
    <cellStyle name="输入 2 4" xfId="377"/>
    <cellStyle name="Accent2 - 40% 2 2" xfId="378"/>
    <cellStyle name="日期 2" xfId="379"/>
    <cellStyle name="Accent2 - 60% 2" xfId="380"/>
    <cellStyle name="日期 2 2" xfId="381"/>
    <cellStyle name="Accent2 - 60% 2 2" xfId="382"/>
    <cellStyle name="Accent5 - 40% 3"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常规 2 2 4 2" xfId="396"/>
    <cellStyle name="Accent2 6" xfId="397"/>
    <cellStyle name="Date" xfId="398"/>
    <cellStyle name="常规 2 2 11" xfId="399"/>
    <cellStyle name="百分比 2 9 3" xfId="400"/>
    <cellStyle name="Accent2 7" xfId="401"/>
    <cellStyle name="Accent2 8" xfId="402"/>
    <cellStyle name="Accent2 9" xfId="403"/>
    <cellStyle name="Accent3" xfId="404"/>
    <cellStyle name="Accent3 - 20%" xfId="405"/>
    <cellStyle name="Accent5 2" xfId="406"/>
    <cellStyle name="Milliers_!!!GO" xfId="407"/>
    <cellStyle name="Accent3 - 20% 2" xfId="408"/>
    <cellStyle name="Accent5 2 2" xfId="409"/>
    <cellStyle name="常规 2 2 7" xfId="410"/>
    <cellStyle name="百分比 4 3" xfId="411"/>
    <cellStyle name="标题 1 3" xfId="412"/>
    <cellStyle name="Accent3 - 20% 2 2" xfId="413"/>
    <cellStyle name="标题 1 3 2" xfId="414"/>
    <cellStyle name="汇总 3" xfId="415"/>
    <cellStyle name="Accent5 6" xfId="416"/>
    <cellStyle name="差_0605石屏 3" xfId="417"/>
    <cellStyle name="Accent3 - 20% 3" xfId="418"/>
    <cellStyle name="标题 1 4" xfId="419"/>
    <cellStyle name="Accent3 - 40%" xfId="420"/>
    <cellStyle name="Accent4 3 2" xfId="421"/>
    <cellStyle name="好_0502通海县" xfId="422"/>
    <cellStyle name="Mon閠aire [0]_!!!GO" xfId="423"/>
    <cellStyle name="Accent3 - 40% 2" xfId="424"/>
    <cellStyle name="Accent3 - 40% 2 2" xfId="425"/>
    <cellStyle name="Accent3 - 40% 3" xfId="426"/>
    <cellStyle name="常规 15 2 2" xfId="427"/>
    <cellStyle name="百分比 2 6 2" xfId="428"/>
    <cellStyle name="Accent4 - 60%" xfId="429"/>
    <cellStyle name="捠壿 [0.00]_Region Orders (2)" xfId="430"/>
    <cellStyle name="Accent3 - 60%" xfId="431"/>
    <cellStyle name="Accent4 5 2" xfId="432"/>
    <cellStyle name="好_M01-1 3" xfId="433"/>
    <cellStyle name="Accent3 - 60% 2" xfId="434"/>
    <cellStyle name="Accent3 - 60% 2 2" xfId="435"/>
    <cellStyle name="编号" xfId="436"/>
    <cellStyle name="Accent3 - 60% 3" xfId="437"/>
    <cellStyle name="常规 17 2 2" xfId="438"/>
    <cellStyle name="Accent3 2" xfId="439"/>
    <cellStyle name="Accent3 2 2" xfId="440"/>
    <cellStyle name="comma zerodec"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解释性文本 4" xfId="450"/>
    <cellStyle name="常规 2 2 5 2" xfId="451"/>
    <cellStyle name="Accent3 6" xfId="452"/>
    <cellStyle name="Moneda_96 Risk" xfId="453"/>
    <cellStyle name="Accent3 7" xfId="454"/>
    <cellStyle name="差 2" xfId="455"/>
    <cellStyle name="解释性文本 5" xfId="456"/>
    <cellStyle name="Accent3 8" xfId="457"/>
    <cellStyle name="差 3" xfId="458"/>
    <cellStyle name="解释性文本 6" xfId="459"/>
    <cellStyle name="Accent3 9" xfId="460"/>
    <cellStyle name="差 4" xfId="461"/>
    <cellStyle name="解释性文本 7" xfId="462"/>
    <cellStyle name="常规 2 7 3 2" xfId="463"/>
    <cellStyle name="百分比 2" xfId="464"/>
    <cellStyle name="Accent4" xfId="465"/>
    <cellStyle name="Accent4 - 20%" xfId="466"/>
    <cellStyle name="差 4 2 2" xfId="467"/>
    <cellStyle name="百分比 2 2 2" xfId="468"/>
    <cellStyle name="Accent4 - 20% 2" xfId="469"/>
    <cellStyle name="常规 2 4 2 4" xfId="470"/>
    <cellStyle name="百分比 2 2 2 2" xfId="471"/>
    <cellStyle name="Accent4 - 20% 2 2" xfId="472"/>
    <cellStyle name="百分比 2 2 2 2 2" xfId="473"/>
    <cellStyle name="Accent4 - 20% 3" xfId="474"/>
    <cellStyle name="强调 2 2" xfId="475"/>
    <cellStyle name="百分比 2 2 2 3" xfId="476"/>
    <cellStyle name="输入 4" xfId="477"/>
    <cellStyle name="Accent4 - 40%" xfId="478"/>
    <cellStyle name="百分比 2 4 2" xfId="479"/>
    <cellStyle name="输入 4 2" xfId="480"/>
    <cellStyle name="Accent4 - 40% 2" xfId="481"/>
    <cellStyle name="常规 3 3" xfId="482"/>
    <cellStyle name="Accent6 - 40%" xfId="483"/>
    <cellStyle name="百分比 2 4 2 2" xfId="484"/>
    <cellStyle name="输入 4 2 2" xfId="485"/>
    <cellStyle name="Accent4 - 40% 2 2" xfId="486"/>
    <cellStyle name="常规 3 3 2" xfId="487"/>
    <cellStyle name="商品名称 4" xfId="488"/>
    <cellStyle name="Accent6 - 40% 2" xfId="489"/>
    <cellStyle name="输入 4 3" xfId="490"/>
    <cellStyle name="Accent4 - 40% 3" xfId="491"/>
    <cellStyle name="常规 3 4" xfId="492"/>
    <cellStyle name="Accent4 - 60% 2" xfId="493"/>
    <cellStyle name="Accent4 - 60% 2 2" xfId="494"/>
    <cellStyle name="标题 7 4" xfId="495"/>
    <cellStyle name="Accent4 - 60% 3" xfId="496"/>
    <cellStyle name="PSSpacer" xfId="497"/>
    <cellStyle name="Accent4 2" xfId="498"/>
    <cellStyle name="Accent6" xfId="499"/>
    <cellStyle name="Accent4 3" xfId="500"/>
    <cellStyle name="New Times Roman" xfId="501"/>
    <cellStyle name="Accent4 4" xfId="502"/>
    <cellStyle name="借出原因" xfId="503"/>
    <cellStyle name="Accent4 4 2" xfId="504"/>
    <cellStyle name="PSHeading 5" xfId="505"/>
    <cellStyle name="常规 2 2 6 2" xfId="506"/>
    <cellStyle name="Accent4 6" xfId="507"/>
    <cellStyle name="百分比 4 2 2" xfId="508"/>
    <cellStyle name="标题 1 2 2" xfId="509"/>
    <cellStyle name="Accent4 7" xfId="510"/>
    <cellStyle name="标题 1 2 3" xfId="511"/>
    <cellStyle name="Accent4 8" xfId="512"/>
    <cellStyle name="标题 1 2 4" xfId="513"/>
    <cellStyle name="Accent5" xfId="514"/>
    <cellStyle name="Accent5 - 20% 2" xfId="515"/>
    <cellStyle name="常规 2 3 3 3 2" xfId="516"/>
    <cellStyle name="Accent5 - 20% 2 2" xfId="517"/>
    <cellStyle name="Accent5 - 20% 3" xfId="518"/>
    <cellStyle name="Input [yellow] 2 2 2" xfId="519"/>
    <cellStyle name="Accent5 - 40%" xfId="520"/>
    <cellStyle name="Accent5 - 60%" xfId="521"/>
    <cellStyle name="标题 2 3 3" xfId="522"/>
    <cellStyle name="常规 12" xfId="523"/>
    <cellStyle name="好 4 2" xfId="524"/>
    <cellStyle name="Accent5 - 60% 2" xfId="525"/>
    <cellStyle name="常规 12 2" xfId="526"/>
    <cellStyle name="好 4 2 2" xfId="527"/>
    <cellStyle name="Accent5 3" xfId="528"/>
    <cellStyle name="Category" xfId="529"/>
    <cellStyle name="Accent5 3 2" xfId="530"/>
    <cellStyle name="Category 2" xfId="531"/>
    <cellStyle name="标题 2 3" xfId="532"/>
    <cellStyle name="Accent5 4 2" xfId="533"/>
    <cellStyle name="Comma [0]_!!!GO" xfId="534"/>
    <cellStyle name="标题 3 3" xfId="535"/>
    <cellStyle name="汇总 2" xfId="536"/>
    <cellStyle name="Accent5 5" xfId="537"/>
    <cellStyle name="差_0605石屏 2" xfId="538"/>
    <cellStyle name="汇总 2 2" xfId="539"/>
    <cellStyle name="Accent5 5 2" xfId="540"/>
    <cellStyle name="差_0605石屏 2 2" xfId="541"/>
    <cellStyle name="汇总 4" xfId="542"/>
    <cellStyle name="Accent5 7" xfId="543"/>
    <cellStyle name="标题 1 3 3" xfId="544"/>
    <cellStyle name="汇总 5" xfId="545"/>
    <cellStyle name="Accent5 8" xfId="546"/>
    <cellStyle name="百分比 2 3 2 2 2" xfId="547"/>
    <cellStyle name="标题 1 3 4" xfId="548"/>
    <cellStyle name="Accent6 - 20%" xfId="549"/>
    <cellStyle name="Accent6 - 40% 2 2" xfId="550"/>
    <cellStyle name="标题 3 4 4" xfId="551"/>
    <cellStyle name="Accent6 - 40% 3" xfId="552"/>
    <cellStyle name="ColLevel_0" xfId="553"/>
    <cellStyle name="常规 3 3 3" xfId="554"/>
    <cellStyle name="常规_2007年云南省向人大报送政府收支预算表格式编制过程表" xfId="555"/>
    <cellStyle name="Accent6 - 60% 2" xfId="556"/>
    <cellStyle name="Accent6 - 60% 3" xfId="557"/>
    <cellStyle name="Accent6 8" xfId="558"/>
    <cellStyle name="标题 1 4 4" xfId="559"/>
    <cellStyle name="Comma_!!!GO" xfId="560"/>
    <cellStyle name="百分比 2 4 3" xfId="561"/>
    <cellStyle name="Currency_!!!GO" xfId="562"/>
    <cellStyle name="分级显示列_1_Book1" xfId="563"/>
    <cellStyle name="标题 3 3 2" xfId="564"/>
    <cellStyle name="Currency1" xfId="565"/>
    <cellStyle name="标题 2 3 4" xfId="566"/>
    <cellStyle name="常规 13" xfId="567"/>
    <cellStyle name="好 4 3" xfId="568"/>
    <cellStyle name="Date 2" xfId="569"/>
    <cellStyle name="常规 2 2 11 2" xfId="570"/>
    <cellStyle name="Date 2 2" xfId="571"/>
    <cellStyle name="Dollar (zero dec)" xfId="572"/>
    <cellStyle name="差_0502通海县 3" xfId="573"/>
    <cellStyle name="Grey" xfId="574"/>
    <cellStyle name="常规 5 2 2 2" xfId="575"/>
    <cellStyle name="常规 2 3 6" xfId="576"/>
    <cellStyle name="百分比 5 2" xfId="577"/>
    <cellStyle name="标题 2 2" xfId="578"/>
    <cellStyle name="强调文字颜色 5 2 2" xfId="579"/>
    <cellStyle name="Header1" xfId="580"/>
    <cellStyle name="Header2 2 2" xfId="581"/>
    <cellStyle name="Header2 3" xfId="582"/>
    <cellStyle name="千位分隔 2 4" xfId="583"/>
    <cellStyle name="Input [yellow]" xfId="584"/>
    <cellStyle name="千位分隔 2 4 2" xfId="585"/>
    <cellStyle name="Input [yellow] 2" xfId="586"/>
    <cellStyle name="Input [yellow] 2 2" xfId="587"/>
    <cellStyle name="Input [yellow] 2 3" xfId="588"/>
    <cellStyle name="常规 4 3 4 2" xfId="589"/>
    <cellStyle name="Input [yellow] 3" xfId="590"/>
    <cellStyle name="Input [yellow] 3 2" xfId="591"/>
    <cellStyle name="Input Cells" xfId="592"/>
    <cellStyle name="常规 2 10" xfId="593"/>
    <cellStyle name="强调文字颜色 3 3" xfId="594"/>
    <cellStyle name="Linked Cells" xfId="595"/>
    <cellStyle name="Millares [0]_96 Risk" xfId="596"/>
    <cellStyle name="标题 6 3" xfId="597"/>
    <cellStyle name="常规 2 2 2 2" xfId="598"/>
    <cellStyle name="Millares_96 Risk" xfId="599"/>
    <cellStyle name="部门 2 2" xfId="600"/>
    <cellStyle name="常规 10 41 2" xfId="601"/>
    <cellStyle name="千位分隔 2 3 2" xfId="602"/>
    <cellStyle name="Milliers [0]_!!!GO" xfId="603"/>
    <cellStyle name="Moneda [0]_96 Risk" xfId="604"/>
    <cellStyle name="Month" xfId="605"/>
    <cellStyle name="数量 3" xfId="606"/>
    <cellStyle name="标题 1 2 2 2" xfId="607"/>
    <cellStyle name="数量 3 2" xfId="608"/>
    <cellStyle name="Month 2" xfId="609"/>
    <cellStyle name="no dec" xfId="610"/>
    <cellStyle name="PSHeading 2" xfId="611"/>
    <cellStyle name="百分比 10" xfId="612"/>
    <cellStyle name="no dec 2" xfId="613"/>
    <cellStyle name="PSHeading 2 2" xfId="614"/>
    <cellStyle name="no dec 2 2" xfId="615"/>
    <cellStyle name="PSHeading 2 2 2" xfId="616"/>
    <cellStyle name="常规 450" xfId="617"/>
    <cellStyle name="no dec 3" xfId="618"/>
    <cellStyle name="PSHeading 2 3" xfId="619"/>
    <cellStyle name="百分比 3 3 2" xfId="620"/>
    <cellStyle name="Normal - Style1" xfId="621"/>
    <cellStyle name="Normal_!!!GO" xfId="622"/>
    <cellStyle name="百分比 2 5 2" xfId="623"/>
    <cellStyle name="per.style" xfId="624"/>
    <cellStyle name="PSInt" xfId="625"/>
    <cellStyle name="常规 2 4" xfId="626"/>
    <cellStyle name="常规 2 9 3" xfId="627"/>
    <cellStyle name="输入 3 3" xfId="628"/>
    <cellStyle name="Percent [2] 2" xfId="629"/>
    <cellStyle name="常规 94" xfId="630"/>
    <cellStyle name="常规 2 3 4" xfId="631"/>
    <cellStyle name="t_HVAC Equipment (3)" xfId="632"/>
    <cellStyle name="Percent_!!!GO" xfId="633"/>
    <cellStyle name="Pourcentage_pldt" xfId="634"/>
    <cellStyle name="常规 2 3 2 3 2" xfId="635"/>
    <cellStyle name="解释性文本 2 3" xfId="636"/>
    <cellStyle name="百分比 8" xfId="637"/>
    <cellStyle name="标题 5" xfId="638"/>
    <cellStyle name="强调文字颜色 4 2" xfId="639"/>
    <cellStyle name="PSChar 2" xfId="640"/>
    <cellStyle name="PSDate" xfId="641"/>
    <cellStyle name="PSHeading 3 3" xfId="642"/>
    <cellStyle name="编号 2 2" xfId="643"/>
    <cellStyle name="PSDate 2" xfId="644"/>
    <cellStyle name="编号 2 2 2" xfId="645"/>
    <cellStyle name="PSDec" xfId="646"/>
    <cellStyle name="标题 4 4 2 2" xfId="647"/>
    <cellStyle name="PSDec 2" xfId="648"/>
    <cellStyle name="常规 10"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常规 2 9" xfId="661"/>
    <cellStyle name="输入 3"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解释性文本 2 2 2" xfId="673"/>
    <cellStyle name="百分比 7 2" xfId="674"/>
    <cellStyle name="标题 4 2" xfId="675"/>
    <cellStyle name="千位分隔 3"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百分比 4 2" xfId="711"/>
    <cellStyle name="常规 2 2 6"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标题 3 2 2 2" xfId="737"/>
    <cellStyle name="好 5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18 2" xfId="747"/>
    <cellStyle name="常规 5 42" xfId="748"/>
    <cellStyle name="标题 3 2 2" xfId="749"/>
    <cellStyle name="好 5" xfId="750"/>
    <cellStyle name="标题 3 2 3" xfId="751"/>
    <cellStyle name="好 6"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标题 3 7" xfId="768"/>
    <cellStyle name="数量 2 2 2" xfId="769"/>
    <cellStyle name="常规 19 3"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标题 4 6" xfId="790"/>
    <cellStyle name="千位分隔 7" xfId="791"/>
    <cellStyle name="差_1110洱源" xfId="792"/>
    <cellStyle name="常规 25 2"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标题1" xfId="810"/>
    <cellStyle name="常规 2 2 2 2 2 2"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差 2 2" xfId="833"/>
    <cellStyle name="解释性文本 5 2" xfId="834"/>
    <cellStyle name="差 2 2 2" xfId="835"/>
    <cellStyle name="差 2 3" xfId="836"/>
    <cellStyle name="解释性文本 5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 6" xfId="849"/>
    <cellStyle name="差_0502通海县 2 2"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常规 2 3" xfId="873"/>
    <cellStyle name="差_M01-1" xfId="874"/>
    <cellStyle name="常规 2 9 2" xfId="875"/>
    <cellStyle name="输入 3 2" xfId="876"/>
    <cellStyle name="常规 2 3 2" xfId="877"/>
    <cellStyle name="差_M01-1 2" xfId="878"/>
    <cellStyle name="昗弨_Pacific Region P&amp;L" xfId="879"/>
    <cellStyle name="常规 2 9 2 2" xfId="880"/>
    <cellStyle name="输入 3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常规 17" xfId="905"/>
    <cellStyle name="常规 22" xfId="906"/>
    <cellStyle name="注释 4 2" xfId="907"/>
    <cellStyle name="分级显示行_1_Book1" xfId="908"/>
    <cellStyle name="常规 4 2 2 2 2" xfId="909"/>
    <cellStyle name="常规 6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常规 2 9 4" xfId="955"/>
    <cellStyle name="好_2008年地州对账表(国库资金） 2" xfId="956"/>
    <cellStyle name="输入 3 4"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好_2008年地州对账表(国库资金） 2 2" xfId="1094"/>
    <cellStyle name="商品名称 2 3"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分位[0]_laroux" xfId="1235"/>
    <cellStyle name="输入 8" xfId="1236"/>
    <cellStyle name="千位分隔 11"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DELL\Desktop\&#23450;&#31295;&#25968;&#25454;\2022&#24180;+&#27979;&#19978;&#35299;&#25968;&#65288;&#31246;&#25910;&#32467;&#26500;&#35843;&#25972;12.27&#65289;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1"/>
      <sheetName val="1-2"/>
      <sheetName val="1-5新"/>
      <sheetName val="财力1"/>
      <sheetName val="2-1"/>
      <sheetName val="2-2"/>
      <sheetName val="2-3"/>
      <sheetName val="体制上解"/>
      <sheetName val="财力计算（10.14)"/>
      <sheetName val="收支测算"/>
      <sheetName val="基金测算"/>
      <sheetName val="基金预算2"/>
      <sheetName val="财力"/>
      <sheetName val="财政总收入计算表"/>
      <sheetName val="km"/>
      <sheetName val="2022年+测上解数（税收结构调整12.27）1.8"/>
    </sheetNames>
    <sheetDataSet>
      <sheetData sheetId="0" refreshError="1"/>
      <sheetData sheetId="1" refreshError="1"/>
      <sheetData sheetId="2" refreshError="1"/>
      <sheetData sheetId="3" refreshError="1"/>
      <sheetData sheetId="4" refreshError="1"/>
      <sheetData sheetId="5" refreshError="1">
        <row r="4">
          <cell r="A4">
            <v>207</v>
          </cell>
          <cell r="B4" t="str">
            <v>一、文化旅游体育与传媒支出</v>
          </cell>
          <cell r="C4">
            <v>34</v>
          </cell>
          <cell r="D4">
            <v>34</v>
          </cell>
          <cell r="E4">
            <v>38</v>
          </cell>
        </row>
        <row r="5">
          <cell r="A5">
            <v>20707</v>
          </cell>
          <cell r="B5" t="str">
            <v>国家电影事业发展专项资金及对应专项债务收入安排的支出</v>
          </cell>
          <cell r="C5">
            <v>34</v>
          </cell>
          <cell r="D5">
            <v>34</v>
          </cell>
          <cell r="E5">
            <v>38</v>
          </cell>
        </row>
        <row r="6">
          <cell r="A6">
            <v>2070701</v>
          </cell>
          <cell r="B6" t="str">
            <v>资助国产影片放映</v>
          </cell>
          <cell r="C6">
            <v>3</v>
          </cell>
          <cell r="D6">
            <v>3</v>
          </cell>
          <cell r="E6">
            <v>3</v>
          </cell>
        </row>
        <row r="7">
          <cell r="A7">
            <v>2070702</v>
          </cell>
          <cell r="B7" t="str">
            <v>资助城市影院</v>
          </cell>
        </row>
        <row r="8">
          <cell r="A8">
            <v>2070703</v>
          </cell>
          <cell r="B8" t="str">
            <v>资助少数民族电影译制</v>
          </cell>
        </row>
        <row r="9">
          <cell r="A9">
            <v>2070799</v>
          </cell>
          <cell r="B9" t="str">
            <v>其他国家电影事业发展专项资金支出</v>
          </cell>
          <cell r="C9">
            <v>5</v>
          </cell>
          <cell r="D9">
            <v>5</v>
          </cell>
          <cell r="E9">
            <v>5</v>
          </cell>
        </row>
        <row r="10">
          <cell r="A10">
            <v>2070904</v>
          </cell>
          <cell r="B10" t="str">
            <v>地方旅游开发项目补助</v>
          </cell>
          <cell r="C10">
            <v>26</v>
          </cell>
          <cell r="D10">
            <v>26</v>
          </cell>
          <cell r="E10">
            <v>30</v>
          </cell>
        </row>
        <row r="11">
          <cell r="A11">
            <v>208</v>
          </cell>
          <cell r="B11" t="str">
            <v>二、社会保障和就业支出</v>
          </cell>
          <cell r="C11">
            <v>155.285</v>
          </cell>
          <cell r="D11">
            <v>160</v>
          </cell>
          <cell r="E11">
            <v>160</v>
          </cell>
        </row>
        <row r="12">
          <cell r="A12">
            <v>20822</v>
          </cell>
          <cell r="B12" t="str">
            <v>大中型水库移民后期扶持基金支出</v>
          </cell>
          <cell r="C12">
            <v>105.285</v>
          </cell>
          <cell r="D12">
            <v>110</v>
          </cell>
          <cell r="E12">
            <v>110</v>
          </cell>
        </row>
        <row r="13">
          <cell r="A13">
            <v>2082201</v>
          </cell>
          <cell r="B13" t="str">
            <v>移民补助</v>
          </cell>
          <cell r="C13">
            <v>105.285</v>
          </cell>
          <cell r="D13">
            <v>110</v>
          </cell>
          <cell r="E13">
            <v>110</v>
          </cell>
        </row>
        <row r="14">
          <cell r="A14">
            <v>2082202</v>
          </cell>
          <cell r="B14" t="str">
            <v>基础设施建设和经济发展</v>
          </cell>
        </row>
        <row r="15">
          <cell r="A15">
            <v>2082299</v>
          </cell>
          <cell r="B15" t="str">
            <v>其他大中型水库移民后期扶持基金支出</v>
          </cell>
        </row>
        <row r="16">
          <cell r="A16">
            <v>20823</v>
          </cell>
          <cell r="B16" t="str">
            <v>小型水库移民扶助基金及对应专项债务收入安排的支出</v>
          </cell>
          <cell r="C16">
            <v>50</v>
          </cell>
          <cell r="D16">
            <v>50</v>
          </cell>
          <cell r="E16">
            <v>50</v>
          </cell>
        </row>
        <row r="17">
          <cell r="A17">
            <v>2082301</v>
          </cell>
          <cell r="B17" t="str">
            <v>移民补助</v>
          </cell>
        </row>
        <row r="18">
          <cell r="A18">
            <v>2082302</v>
          </cell>
          <cell r="B18" t="str">
            <v>基础设施建设和经济发展</v>
          </cell>
          <cell r="C18">
            <v>50</v>
          </cell>
          <cell r="D18">
            <v>50</v>
          </cell>
          <cell r="E18">
            <v>50</v>
          </cell>
        </row>
        <row r="19">
          <cell r="A19">
            <v>2082399</v>
          </cell>
          <cell r="B19" t="str">
            <v>其他小型水库移民扶助基金支出</v>
          </cell>
        </row>
        <row r="20">
          <cell r="A20">
            <v>211</v>
          </cell>
          <cell r="B20" t="str">
            <v>三、节能环保支出</v>
          </cell>
          <cell r="C20">
            <v>0</v>
          </cell>
          <cell r="D20">
            <v>0</v>
          </cell>
        </row>
        <row r="21">
          <cell r="A21">
            <v>21160</v>
          </cell>
          <cell r="B21" t="str">
            <v>可再生能源电价附加收入安排的支出</v>
          </cell>
        </row>
        <row r="22">
          <cell r="A22">
            <v>21161</v>
          </cell>
          <cell r="B22" t="str">
            <v>废弃电器电子产品处理基金支出</v>
          </cell>
          <cell r="C22">
            <v>0</v>
          </cell>
          <cell r="D22">
            <v>0</v>
          </cell>
        </row>
        <row r="23">
          <cell r="A23">
            <v>2116101</v>
          </cell>
          <cell r="B23" t="str">
            <v>回收处理费用补贴</v>
          </cell>
        </row>
        <row r="24">
          <cell r="A24">
            <v>2116102</v>
          </cell>
          <cell r="B24" t="str">
            <v>信息系统建设</v>
          </cell>
        </row>
        <row r="25">
          <cell r="A25">
            <v>2116103</v>
          </cell>
          <cell r="B25" t="str">
            <v>基金征管经费</v>
          </cell>
        </row>
        <row r="26">
          <cell r="A26">
            <v>2116104</v>
          </cell>
          <cell r="B26" t="str">
            <v>其他废弃电器电子产品处理基金支出</v>
          </cell>
        </row>
        <row r="27">
          <cell r="A27">
            <v>212</v>
          </cell>
          <cell r="B27" t="str">
            <v>四、城乡社区支出</v>
          </cell>
          <cell r="C27">
            <v>2759.5</v>
          </cell>
          <cell r="D27">
            <v>56230</v>
          </cell>
          <cell r="E27">
            <v>30750</v>
          </cell>
        </row>
        <row r="28">
          <cell r="A28">
            <v>21208</v>
          </cell>
          <cell r="B28" t="str">
            <v>国有土地使用权出让收入及对应专项债务收入安排的支出</v>
          </cell>
          <cell r="C28">
            <v>2759.5</v>
          </cell>
          <cell r="D28">
            <v>25730</v>
          </cell>
          <cell r="E28">
            <v>30000</v>
          </cell>
        </row>
        <row r="29">
          <cell r="A29">
            <v>2120801</v>
          </cell>
          <cell r="B29" t="str">
            <v>征地和拆迁补偿支出</v>
          </cell>
        </row>
        <row r="29">
          <cell r="D29">
            <v>16200</v>
          </cell>
          <cell r="E29">
            <v>30000</v>
          </cell>
        </row>
        <row r="30">
          <cell r="A30">
            <v>2120802</v>
          </cell>
          <cell r="B30" t="str">
            <v>土地开发支出</v>
          </cell>
        </row>
        <row r="31">
          <cell r="A31">
            <v>2120803</v>
          </cell>
          <cell r="B31" t="str">
            <v>城市建设支出</v>
          </cell>
        </row>
        <row r="31">
          <cell r="D31">
            <v>2230</v>
          </cell>
        </row>
        <row r="32">
          <cell r="A32">
            <v>2120804</v>
          </cell>
          <cell r="B32" t="str">
            <v>农村基础设施建设支出</v>
          </cell>
        </row>
        <row r="32">
          <cell r="D32">
            <v>1300</v>
          </cell>
        </row>
        <row r="33">
          <cell r="A33">
            <v>2120805</v>
          </cell>
          <cell r="B33" t="str">
            <v>补助被征地农民支出</v>
          </cell>
        </row>
        <row r="34">
          <cell r="A34">
            <v>2120806</v>
          </cell>
          <cell r="B34" t="str">
            <v>土地出让业务支出</v>
          </cell>
        </row>
        <row r="35">
          <cell r="A35">
            <v>2120807</v>
          </cell>
          <cell r="B35" t="str">
            <v>廉租住房支出</v>
          </cell>
        </row>
        <row r="36">
          <cell r="A36">
            <v>2120809</v>
          </cell>
          <cell r="B36" t="str">
            <v>支付破产或改制企业职工安置费</v>
          </cell>
        </row>
        <row r="37">
          <cell r="A37">
            <v>2120810</v>
          </cell>
          <cell r="B37" t="str">
            <v>棚户区改造支出</v>
          </cell>
        </row>
        <row r="37">
          <cell r="D37">
            <v>1000</v>
          </cell>
        </row>
        <row r="38">
          <cell r="A38">
            <v>2120811</v>
          </cell>
          <cell r="B38" t="str">
            <v>公共租赁住房支出</v>
          </cell>
        </row>
        <row r="39">
          <cell r="A39">
            <v>2120813</v>
          </cell>
          <cell r="B39" t="str">
            <v>保障性住房租金补贴</v>
          </cell>
        </row>
        <row r="40">
          <cell r="A40">
            <v>2120899</v>
          </cell>
          <cell r="B40" t="str">
            <v>其他国有土地使用权出让收入安排的支出</v>
          </cell>
          <cell r="C40">
            <v>2759.5</v>
          </cell>
          <cell r="D40">
            <v>5000</v>
          </cell>
        </row>
        <row r="41">
          <cell r="A41">
            <v>21209</v>
          </cell>
          <cell r="B41" t="str">
            <v>城市公用事业附加及对应专项债务收入安排的支出</v>
          </cell>
          <cell r="C41">
            <v>0</v>
          </cell>
          <cell r="D41">
            <v>0</v>
          </cell>
        </row>
        <row r="42">
          <cell r="A42">
            <v>2120901</v>
          </cell>
          <cell r="B42" t="str">
            <v>城市公共设施</v>
          </cell>
        </row>
        <row r="43">
          <cell r="A43">
            <v>2120902</v>
          </cell>
          <cell r="B43" t="str">
            <v>城市环境卫生</v>
          </cell>
        </row>
        <row r="44">
          <cell r="A44">
            <v>2120903</v>
          </cell>
          <cell r="B44" t="str">
            <v>公有房屋</v>
          </cell>
        </row>
        <row r="45">
          <cell r="A45">
            <v>2120904</v>
          </cell>
          <cell r="B45" t="str">
            <v>城市防洪</v>
          </cell>
        </row>
        <row r="46">
          <cell r="A46">
            <v>2120999</v>
          </cell>
          <cell r="B46" t="str">
            <v>其他城市公用事业附加安排的支出</v>
          </cell>
        </row>
        <row r="47">
          <cell r="A47">
            <v>21210</v>
          </cell>
          <cell r="B47" t="str">
            <v>国有土地收益基金及对应专项债务收入安排的支出</v>
          </cell>
          <cell r="C47">
            <v>0</v>
          </cell>
          <cell r="D47">
            <v>0</v>
          </cell>
        </row>
        <row r="48">
          <cell r="A48">
            <v>2121001</v>
          </cell>
          <cell r="B48" t="str">
            <v>征地和拆迁补偿支出</v>
          </cell>
        </row>
        <row r="49">
          <cell r="A49">
            <v>2121002</v>
          </cell>
          <cell r="B49" t="str">
            <v>土地开发支出</v>
          </cell>
        </row>
        <row r="50">
          <cell r="A50">
            <v>2121099</v>
          </cell>
          <cell r="B50" t="str">
            <v>其他国有土地收益基金支出</v>
          </cell>
        </row>
        <row r="51">
          <cell r="A51">
            <v>21211</v>
          </cell>
          <cell r="B51" t="str">
            <v>农业土地开发资金及对应专项债务收入安排的支出</v>
          </cell>
        </row>
        <row r="52">
          <cell r="A52">
            <v>21212</v>
          </cell>
          <cell r="B52" t="str">
            <v>新增建设用地有偿使用费及对应专项债务收入安排的支出</v>
          </cell>
          <cell r="C52">
            <v>0</v>
          </cell>
          <cell r="D52">
            <v>0</v>
          </cell>
        </row>
        <row r="53">
          <cell r="A53">
            <v>2121201</v>
          </cell>
          <cell r="B53" t="str">
            <v>耕地开发专项支出</v>
          </cell>
        </row>
        <row r="54">
          <cell r="A54">
            <v>2121202</v>
          </cell>
          <cell r="B54" t="str">
            <v>基本农田建设和保护支出</v>
          </cell>
        </row>
        <row r="55">
          <cell r="A55">
            <v>2121203</v>
          </cell>
          <cell r="B55" t="str">
            <v>土地整理支出</v>
          </cell>
        </row>
        <row r="56">
          <cell r="A56">
            <v>2121204</v>
          </cell>
          <cell r="B56" t="str">
            <v>用于地震灾后恢复重建的支出</v>
          </cell>
        </row>
        <row r="57">
          <cell r="A57">
            <v>2121299</v>
          </cell>
          <cell r="B57" t="str">
            <v>其他新增建设用地有偿使用费安排的支出</v>
          </cell>
        </row>
        <row r="58">
          <cell r="A58">
            <v>21213</v>
          </cell>
          <cell r="B58" t="str">
            <v>城市基础设施配套费及对应专项债务收入安排的支出</v>
          </cell>
          <cell r="C58">
            <v>0</v>
          </cell>
          <cell r="D58">
            <v>0</v>
          </cell>
        </row>
        <row r="59">
          <cell r="A59">
            <v>2121301</v>
          </cell>
          <cell r="B59" t="str">
            <v>城市公共设施</v>
          </cell>
        </row>
        <row r="60">
          <cell r="A60">
            <v>2121302</v>
          </cell>
          <cell r="B60" t="str">
            <v>城市环境卫生</v>
          </cell>
        </row>
        <row r="61">
          <cell r="A61">
            <v>2121303</v>
          </cell>
          <cell r="B61" t="str">
            <v>公有房屋</v>
          </cell>
        </row>
        <row r="62">
          <cell r="A62">
            <v>2121304</v>
          </cell>
          <cell r="B62" t="str">
            <v>城市防洪</v>
          </cell>
        </row>
        <row r="63">
          <cell r="A63">
            <v>2121399</v>
          </cell>
          <cell r="B63" t="str">
            <v>其他城市基础设施配套费安排的支出</v>
          </cell>
        </row>
        <row r="64">
          <cell r="A64">
            <v>21214</v>
          </cell>
          <cell r="B64" t="str">
            <v>污水处理费收入及对应专项债务收入安排的支出</v>
          </cell>
        </row>
        <row r="64">
          <cell r="D64">
            <v>500</v>
          </cell>
          <cell r="E64">
            <v>750</v>
          </cell>
        </row>
        <row r="65">
          <cell r="A65">
            <v>2121502</v>
          </cell>
          <cell r="B65" t="str">
            <v>土地开发支出</v>
          </cell>
        </row>
        <row r="65">
          <cell r="D65">
            <v>30000</v>
          </cell>
          <cell r="E65">
            <v>0</v>
          </cell>
        </row>
        <row r="66">
          <cell r="A66">
            <v>213</v>
          </cell>
          <cell r="B66" t="str">
            <v>五、农林水支出</v>
          </cell>
          <cell r="C66">
            <v>318</v>
          </cell>
          <cell r="D66">
            <v>320</v>
          </cell>
          <cell r="E66">
            <v>320</v>
          </cell>
        </row>
        <row r="67">
          <cell r="A67">
            <v>21360</v>
          </cell>
          <cell r="B67" t="str">
            <v>新菜地开发建设基金及对应专项债务收入安排的支出</v>
          </cell>
          <cell r="C67">
            <v>0</v>
          </cell>
          <cell r="D67">
            <v>0</v>
          </cell>
        </row>
        <row r="68">
          <cell r="A68">
            <v>2136001</v>
          </cell>
          <cell r="B68" t="str">
            <v>开发新菜地工程</v>
          </cell>
        </row>
        <row r="69">
          <cell r="A69">
            <v>2136002</v>
          </cell>
          <cell r="B69" t="str">
            <v>改造老菜地工程</v>
          </cell>
        </row>
        <row r="70">
          <cell r="A70">
            <v>2136003</v>
          </cell>
          <cell r="B70" t="str">
            <v>设备购置</v>
          </cell>
        </row>
        <row r="71">
          <cell r="A71">
            <v>2136004</v>
          </cell>
          <cell r="B71" t="str">
            <v>技术培训与推广</v>
          </cell>
        </row>
        <row r="72">
          <cell r="A72">
            <v>2136099</v>
          </cell>
          <cell r="B72" t="str">
            <v>其他新菜地开发建设基金支出</v>
          </cell>
        </row>
        <row r="73">
          <cell r="A73">
            <v>21366</v>
          </cell>
          <cell r="B73" t="str">
            <v>大中型水库库区基金及对应专项债务收入安排的支出</v>
          </cell>
          <cell r="C73">
            <v>318</v>
          </cell>
          <cell r="D73">
            <v>320</v>
          </cell>
          <cell r="E73">
            <v>320</v>
          </cell>
        </row>
        <row r="74">
          <cell r="A74">
            <v>2136601</v>
          </cell>
          <cell r="B74" t="str">
            <v>基础设施建设和经济发展</v>
          </cell>
          <cell r="C74">
            <v>300</v>
          </cell>
          <cell r="D74">
            <v>300</v>
          </cell>
          <cell r="E74">
            <v>300</v>
          </cell>
        </row>
        <row r="75">
          <cell r="A75">
            <v>2136602</v>
          </cell>
          <cell r="B75" t="str">
            <v>解决移民遗留问题</v>
          </cell>
        </row>
        <row r="76">
          <cell r="A76">
            <v>2136603</v>
          </cell>
          <cell r="B76" t="str">
            <v>库区防护工程维护</v>
          </cell>
        </row>
        <row r="77">
          <cell r="A77">
            <v>2136699</v>
          </cell>
          <cell r="B77" t="str">
            <v>其他大中型水库库区基金支出</v>
          </cell>
          <cell r="C77">
            <v>18</v>
          </cell>
          <cell r="D77">
            <v>20</v>
          </cell>
          <cell r="E77">
            <v>20</v>
          </cell>
        </row>
        <row r="78">
          <cell r="A78">
            <v>21367</v>
          </cell>
          <cell r="B78" t="str">
            <v>三峡水库库区基金支出</v>
          </cell>
          <cell r="C78">
            <v>0</v>
          </cell>
          <cell r="D78">
            <v>0</v>
          </cell>
        </row>
        <row r="79">
          <cell r="A79">
            <v>2136701</v>
          </cell>
          <cell r="B79" t="str">
            <v>基础设施建设和经济发展</v>
          </cell>
        </row>
        <row r="80">
          <cell r="A80">
            <v>2136702</v>
          </cell>
          <cell r="B80" t="str">
            <v>解决移民遗留问题</v>
          </cell>
        </row>
        <row r="81">
          <cell r="A81">
            <v>2136703</v>
          </cell>
          <cell r="B81" t="str">
            <v>库区维护和管理</v>
          </cell>
        </row>
        <row r="82">
          <cell r="A82">
            <v>2136799</v>
          </cell>
          <cell r="B82" t="str">
            <v>其他三峡水库库区基金支出</v>
          </cell>
        </row>
        <row r="83">
          <cell r="A83">
            <v>21368</v>
          </cell>
          <cell r="B83" t="str">
            <v>南水北调工程基金及对应专项债务收入安排的支出</v>
          </cell>
          <cell r="C83">
            <v>0</v>
          </cell>
          <cell r="D83">
            <v>0</v>
          </cell>
        </row>
        <row r="84">
          <cell r="A84">
            <v>2136801</v>
          </cell>
          <cell r="B84" t="str">
            <v>南水北调工程建设</v>
          </cell>
        </row>
        <row r="85">
          <cell r="A85">
            <v>2136802</v>
          </cell>
          <cell r="B85" t="str">
            <v>偿还南水北调工程贷款本息</v>
          </cell>
        </row>
        <row r="86">
          <cell r="A86">
            <v>21369</v>
          </cell>
          <cell r="B86" t="str">
            <v>国家重大水利工程建设基金及对应专项债务收入安排的支出</v>
          </cell>
          <cell r="C86">
            <v>0</v>
          </cell>
          <cell r="D86">
            <v>0</v>
          </cell>
        </row>
        <row r="87">
          <cell r="A87">
            <v>2136901</v>
          </cell>
          <cell r="B87" t="str">
            <v>南水北调工程建设</v>
          </cell>
        </row>
        <row r="88">
          <cell r="A88">
            <v>2136902</v>
          </cell>
          <cell r="B88" t="str">
            <v>三峡工程后续工作</v>
          </cell>
        </row>
        <row r="89">
          <cell r="A89">
            <v>2136903</v>
          </cell>
          <cell r="B89" t="str">
            <v>地方重大水利工程建设</v>
          </cell>
        </row>
        <row r="90">
          <cell r="A90">
            <v>2136999</v>
          </cell>
          <cell r="B90" t="str">
            <v>其他重大水利工程建设基金支出</v>
          </cell>
        </row>
        <row r="91">
          <cell r="A91">
            <v>214</v>
          </cell>
          <cell r="B91" t="str">
            <v>六、交通运输支出</v>
          </cell>
          <cell r="C91">
            <v>0</v>
          </cell>
          <cell r="D91">
            <v>0</v>
          </cell>
        </row>
        <row r="92">
          <cell r="A92">
            <v>21460</v>
          </cell>
          <cell r="B92" t="str">
            <v>海南省高等级公路车辆通行附加费及对应专项债务收入安排的支出</v>
          </cell>
          <cell r="C92">
            <v>0</v>
          </cell>
          <cell r="D92">
            <v>0</v>
          </cell>
        </row>
        <row r="93">
          <cell r="A93">
            <v>2146001</v>
          </cell>
          <cell r="B93" t="str">
            <v>公路建设</v>
          </cell>
        </row>
        <row r="94">
          <cell r="A94">
            <v>2146002</v>
          </cell>
          <cell r="B94" t="str">
            <v>公路养护</v>
          </cell>
        </row>
        <row r="95">
          <cell r="A95">
            <v>2146003</v>
          </cell>
          <cell r="B95" t="str">
            <v>公路还贷</v>
          </cell>
        </row>
        <row r="96">
          <cell r="A96">
            <v>2146099</v>
          </cell>
          <cell r="B96" t="str">
            <v>其他海南省高等级公路车辆通行附加费安排的支出</v>
          </cell>
        </row>
        <row r="97">
          <cell r="A97">
            <v>21462</v>
          </cell>
          <cell r="B97" t="str">
            <v>车辆通行费及对应专项债务收入安排的支出</v>
          </cell>
          <cell r="C97">
            <v>0</v>
          </cell>
          <cell r="D97">
            <v>0</v>
          </cell>
        </row>
        <row r="98">
          <cell r="A98">
            <v>2146201</v>
          </cell>
          <cell r="B98" t="str">
            <v>公路还贷</v>
          </cell>
        </row>
        <row r="99">
          <cell r="A99">
            <v>2146202</v>
          </cell>
          <cell r="B99" t="str">
            <v>政府还贷公路养护</v>
          </cell>
        </row>
        <row r="100">
          <cell r="A100">
            <v>2146203</v>
          </cell>
          <cell r="B100" t="str">
            <v>政府还贷公路管理</v>
          </cell>
        </row>
        <row r="101">
          <cell r="A101">
            <v>2146299</v>
          </cell>
          <cell r="B101" t="str">
            <v>其他车辆通行费安排的支出</v>
          </cell>
        </row>
        <row r="102">
          <cell r="A102">
            <v>21463</v>
          </cell>
          <cell r="B102" t="str">
            <v>港口建设费及对应债务收入安排的支出</v>
          </cell>
          <cell r="C102">
            <v>0</v>
          </cell>
          <cell r="D102">
            <v>0</v>
          </cell>
        </row>
        <row r="103">
          <cell r="A103">
            <v>2146301</v>
          </cell>
          <cell r="B103" t="str">
            <v>港口设施</v>
          </cell>
        </row>
        <row r="104">
          <cell r="A104">
            <v>2146302</v>
          </cell>
          <cell r="B104" t="str">
            <v>航道建设和维护</v>
          </cell>
        </row>
        <row r="105">
          <cell r="A105">
            <v>2146303</v>
          </cell>
          <cell r="B105" t="str">
            <v>航运保障系统建设</v>
          </cell>
        </row>
        <row r="106">
          <cell r="A106">
            <v>2146399</v>
          </cell>
          <cell r="B106" t="str">
            <v>其他港口建设费安排的支出</v>
          </cell>
        </row>
        <row r="107">
          <cell r="A107">
            <v>21464</v>
          </cell>
          <cell r="B107" t="str">
            <v>铁路建设基金支出</v>
          </cell>
          <cell r="C107">
            <v>0</v>
          </cell>
          <cell r="D107">
            <v>0</v>
          </cell>
        </row>
        <row r="108">
          <cell r="A108">
            <v>2146401</v>
          </cell>
          <cell r="B108" t="str">
            <v>铁路建设投资</v>
          </cell>
        </row>
        <row r="109">
          <cell r="A109">
            <v>2146402</v>
          </cell>
          <cell r="B109" t="str">
            <v>购置铁路机车车辆</v>
          </cell>
        </row>
        <row r="110">
          <cell r="A110">
            <v>2146403</v>
          </cell>
          <cell r="B110" t="str">
            <v>铁路还贷</v>
          </cell>
        </row>
        <row r="111">
          <cell r="A111">
            <v>2146404</v>
          </cell>
          <cell r="B111" t="str">
            <v>建设项目铺底资金</v>
          </cell>
        </row>
        <row r="112">
          <cell r="A112">
            <v>2146405</v>
          </cell>
          <cell r="B112" t="str">
            <v>勘测设计</v>
          </cell>
        </row>
        <row r="113">
          <cell r="A113">
            <v>2146406</v>
          </cell>
          <cell r="B113" t="str">
            <v>注册资本金</v>
          </cell>
        </row>
        <row r="114">
          <cell r="A114">
            <v>2146407</v>
          </cell>
          <cell r="B114" t="str">
            <v>周转资金</v>
          </cell>
        </row>
        <row r="115">
          <cell r="A115">
            <v>2146499</v>
          </cell>
          <cell r="B115" t="str">
            <v>其他铁路建设基金支出</v>
          </cell>
        </row>
        <row r="116">
          <cell r="A116">
            <v>21468</v>
          </cell>
          <cell r="B116" t="str">
            <v>船舶油污损害赔偿基金支出</v>
          </cell>
          <cell r="C116">
            <v>0</v>
          </cell>
          <cell r="D116">
            <v>0</v>
          </cell>
        </row>
        <row r="117">
          <cell r="A117">
            <v>2146801</v>
          </cell>
          <cell r="B117" t="str">
            <v>应急处置费用</v>
          </cell>
        </row>
        <row r="118">
          <cell r="A118">
            <v>2146802</v>
          </cell>
          <cell r="B118" t="str">
            <v>控制清除污染</v>
          </cell>
        </row>
        <row r="119">
          <cell r="A119">
            <v>2146803</v>
          </cell>
          <cell r="B119" t="str">
            <v>损失补偿</v>
          </cell>
        </row>
        <row r="120">
          <cell r="A120">
            <v>2146804</v>
          </cell>
          <cell r="B120" t="str">
            <v>生态恢复</v>
          </cell>
        </row>
        <row r="121">
          <cell r="A121">
            <v>2146805</v>
          </cell>
          <cell r="B121" t="str">
            <v>监视监测</v>
          </cell>
        </row>
        <row r="122">
          <cell r="A122">
            <v>2146899</v>
          </cell>
          <cell r="B122" t="str">
            <v>其他船舶油污损害赔偿基金支出</v>
          </cell>
        </row>
        <row r="123">
          <cell r="A123">
            <v>21469</v>
          </cell>
          <cell r="B123" t="str">
            <v>民航发展基金支出</v>
          </cell>
          <cell r="C123">
            <v>0</v>
          </cell>
          <cell r="D123">
            <v>0</v>
          </cell>
        </row>
        <row r="124">
          <cell r="A124">
            <v>2146901</v>
          </cell>
          <cell r="B124" t="str">
            <v>民航机场建设</v>
          </cell>
        </row>
        <row r="125">
          <cell r="A125">
            <v>2146902</v>
          </cell>
          <cell r="B125" t="str">
            <v>空管系统建设</v>
          </cell>
        </row>
        <row r="126">
          <cell r="A126">
            <v>2146903</v>
          </cell>
          <cell r="B126" t="str">
            <v>民航安全</v>
          </cell>
        </row>
        <row r="127">
          <cell r="A127">
            <v>2146904</v>
          </cell>
          <cell r="B127" t="str">
            <v>航线和机场补贴</v>
          </cell>
        </row>
        <row r="128">
          <cell r="A128">
            <v>2146906</v>
          </cell>
          <cell r="B128" t="str">
            <v>民航节能减排</v>
          </cell>
        </row>
        <row r="129">
          <cell r="A129">
            <v>2146907</v>
          </cell>
          <cell r="B129" t="str">
            <v>通用航空发展</v>
          </cell>
        </row>
        <row r="130">
          <cell r="A130">
            <v>2146908</v>
          </cell>
          <cell r="B130" t="str">
            <v>征管经费</v>
          </cell>
        </row>
        <row r="131">
          <cell r="A131">
            <v>2146999</v>
          </cell>
          <cell r="B131" t="str">
            <v>其他民航发展基金支出</v>
          </cell>
        </row>
        <row r="132">
          <cell r="A132">
            <v>215</v>
          </cell>
          <cell r="B132" t="str">
            <v>七、资源勘探工业信息等支出</v>
          </cell>
          <cell r="C132">
            <v>0</v>
          </cell>
          <cell r="D132">
            <v>0</v>
          </cell>
        </row>
        <row r="133">
          <cell r="A133">
            <v>21560</v>
          </cell>
          <cell r="B133" t="str">
            <v>散装水泥专项资金及对应专项债务收入安排的支出</v>
          </cell>
          <cell r="C133">
            <v>0</v>
          </cell>
          <cell r="D133">
            <v>0</v>
          </cell>
        </row>
        <row r="134">
          <cell r="A134">
            <v>2156001</v>
          </cell>
          <cell r="B134" t="str">
            <v>建设专用设施</v>
          </cell>
        </row>
        <row r="135">
          <cell r="A135">
            <v>2156002</v>
          </cell>
          <cell r="B135" t="str">
            <v>专用设备购置和维修</v>
          </cell>
        </row>
        <row r="136">
          <cell r="A136">
            <v>2156003</v>
          </cell>
          <cell r="B136" t="str">
            <v>贷款贴息</v>
          </cell>
        </row>
        <row r="137">
          <cell r="A137">
            <v>2156004</v>
          </cell>
          <cell r="B137" t="str">
            <v>技术研发与推广</v>
          </cell>
        </row>
        <row r="138">
          <cell r="A138">
            <v>2156005</v>
          </cell>
          <cell r="B138" t="str">
            <v>宣传</v>
          </cell>
        </row>
        <row r="139">
          <cell r="A139">
            <v>2156099</v>
          </cell>
          <cell r="B139" t="str">
            <v>其他散装水泥专项资金支出</v>
          </cell>
        </row>
        <row r="140">
          <cell r="A140">
            <v>21561</v>
          </cell>
          <cell r="B140" t="str">
            <v>新型墙体材料专项基金及对应专项债务收入安排的支出</v>
          </cell>
          <cell r="C140">
            <v>0</v>
          </cell>
          <cell r="D140">
            <v>0</v>
          </cell>
        </row>
        <row r="141">
          <cell r="A141">
            <v>2156101</v>
          </cell>
          <cell r="B141" t="str">
            <v>技改贴息和补助</v>
          </cell>
        </row>
        <row r="142">
          <cell r="A142">
            <v>2156102</v>
          </cell>
          <cell r="B142" t="str">
            <v>技术研发和推广</v>
          </cell>
        </row>
        <row r="143">
          <cell r="A143">
            <v>2156103</v>
          </cell>
          <cell r="B143" t="str">
            <v>示范项目补贴</v>
          </cell>
        </row>
        <row r="144">
          <cell r="A144">
            <v>2156104</v>
          </cell>
          <cell r="B144" t="str">
            <v>宣传和培训</v>
          </cell>
        </row>
        <row r="145">
          <cell r="A145">
            <v>2156199</v>
          </cell>
          <cell r="B145" t="str">
            <v>其他新型墙体材料专项基金支出</v>
          </cell>
        </row>
        <row r="146">
          <cell r="A146">
            <v>21562</v>
          </cell>
          <cell r="B146" t="str">
            <v>农网还贷资金支出</v>
          </cell>
          <cell r="C146">
            <v>0</v>
          </cell>
          <cell r="D146">
            <v>0</v>
          </cell>
        </row>
        <row r="147">
          <cell r="A147">
            <v>2156202</v>
          </cell>
          <cell r="B147" t="str">
            <v>地方农网还贷资金支出</v>
          </cell>
        </row>
        <row r="148">
          <cell r="A148">
            <v>2156299</v>
          </cell>
          <cell r="B148" t="str">
            <v>其他农网还贷资金支出</v>
          </cell>
        </row>
        <row r="149">
          <cell r="A149">
            <v>216</v>
          </cell>
          <cell r="B149" t="str">
            <v>八、商业服务业等支出</v>
          </cell>
          <cell r="C149">
            <v>0</v>
          </cell>
          <cell r="D149">
            <v>0</v>
          </cell>
        </row>
        <row r="150">
          <cell r="A150">
            <v>21660</v>
          </cell>
          <cell r="B150" t="str">
            <v>旅游发展基金支出</v>
          </cell>
          <cell r="C150">
            <v>0</v>
          </cell>
          <cell r="D150">
            <v>0</v>
          </cell>
        </row>
        <row r="151">
          <cell r="A151">
            <v>2166001</v>
          </cell>
          <cell r="B151" t="str">
            <v>宣传促销</v>
          </cell>
        </row>
        <row r="152">
          <cell r="A152">
            <v>2166002</v>
          </cell>
          <cell r="B152" t="str">
            <v>行业规划</v>
          </cell>
        </row>
        <row r="153">
          <cell r="A153">
            <v>2166003</v>
          </cell>
          <cell r="B153" t="str">
            <v>旅游事业补助</v>
          </cell>
        </row>
        <row r="154">
          <cell r="A154">
            <v>2166004</v>
          </cell>
          <cell r="B154" t="str">
            <v>地方旅游开发项目补助</v>
          </cell>
        </row>
        <row r="155">
          <cell r="A155">
            <v>2166099</v>
          </cell>
          <cell r="B155" t="str">
            <v>其他旅游发展基金支出</v>
          </cell>
        </row>
        <row r="156">
          <cell r="A156">
            <v>229</v>
          </cell>
          <cell r="B156" t="str">
            <v>九、其他支出</v>
          </cell>
          <cell r="C156">
            <v>1217.305</v>
          </cell>
          <cell r="D156">
            <v>36630</v>
          </cell>
          <cell r="E156">
            <v>81482</v>
          </cell>
        </row>
        <row r="157">
          <cell r="A157">
            <v>22904</v>
          </cell>
          <cell r="B157" t="str">
            <v>其他政府性基金及对应专项债务收入安排的支出</v>
          </cell>
          <cell r="C157">
            <v>0</v>
          </cell>
          <cell r="D157">
            <v>35300</v>
          </cell>
          <cell r="E157">
            <v>80000</v>
          </cell>
        </row>
        <row r="158">
          <cell r="A158">
            <v>2290402</v>
          </cell>
          <cell r="B158" t="str">
            <v>其他地方自行试点项目收益专项债券收入安排的支出</v>
          </cell>
        </row>
        <row r="158">
          <cell r="D158">
            <v>35300</v>
          </cell>
          <cell r="E158">
            <v>80000</v>
          </cell>
        </row>
        <row r="159">
          <cell r="A159">
            <v>22908</v>
          </cell>
          <cell r="B159" t="str">
            <v>彩票发行销售机构业务费安排的支出</v>
          </cell>
          <cell r="C159">
            <v>30</v>
          </cell>
          <cell r="D159">
            <v>30</v>
          </cell>
          <cell r="E159">
            <v>35</v>
          </cell>
        </row>
        <row r="160">
          <cell r="A160">
            <v>2290802</v>
          </cell>
          <cell r="B160" t="str">
            <v>福利彩票发行机构的业务费支出</v>
          </cell>
        </row>
        <row r="161">
          <cell r="A161">
            <v>2290803</v>
          </cell>
          <cell r="B161" t="str">
            <v>体育彩票发行机构的业务费支出</v>
          </cell>
        </row>
        <row r="162">
          <cell r="A162">
            <v>2290804</v>
          </cell>
          <cell r="B162" t="str">
            <v>福利彩票销售机构的业务费支出</v>
          </cell>
        </row>
        <row r="163">
          <cell r="A163">
            <v>2290805</v>
          </cell>
          <cell r="B163" t="str">
            <v>体育彩票销售机构的业务费支出</v>
          </cell>
        </row>
        <row r="164">
          <cell r="A164">
            <v>2290806</v>
          </cell>
          <cell r="B164" t="str">
            <v>彩票兑奖周转金支出</v>
          </cell>
        </row>
        <row r="165">
          <cell r="A165">
            <v>2290807</v>
          </cell>
          <cell r="B165" t="str">
            <v>彩票发行销售风险基金支出</v>
          </cell>
        </row>
        <row r="166">
          <cell r="A166">
            <v>2290808</v>
          </cell>
          <cell r="B166" t="str">
            <v>彩票市场调控资金支出</v>
          </cell>
          <cell r="C166">
            <v>30</v>
          </cell>
          <cell r="D166">
            <v>30</v>
          </cell>
          <cell r="E166">
            <v>35</v>
          </cell>
        </row>
        <row r="167">
          <cell r="A167">
            <v>2290899</v>
          </cell>
          <cell r="B167" t="str">
            <v>其他彩票发行销售机构业务费安排的支出</v>
          </cell>
        </row>
        <row r="168">
          <cell r="A168">
            <v>22960</v>
          </cell>
          <cell r="B168" t="str">
            <v>彩票公益金及对应专项债务收入安排的支出</v>
          </cell>
          <cell r="C168">
            <v>1187.305</v>
          </cell>
          <cell r="D168">
            <v>1300</v>
          </cell>
          <cell r="E168">
            <v>1447</v>
          </cell>
        </row>
        <row r="169">
          <cell r="A169">
            <v>2296002</v>
          </cell>
          <cell r="B169" t="str">
            <v>用于社会福利的彩票公益金支出</v>
          </cell>
          <cell r="C169">
            <v>500.5</v>
          </cell>
          <cell r="D169">
            <v>600</v>
          </cell>
          <cell r="E169">
            <v>747</v>
          </cell>
        </row>
        <row r="170">
          <cell r="A170">
            <v>2296003</v>
          </cell>
          <cell r="B170" t="str">
            <v>用于体育事业的彩票公益金支出</v>
          </cell>
          <cell r="C170">
            <v>347.5</v>
          </cell>
          <cell r="D170">
            <v>350</v>
          </cell>
          <cell r="E170">
            <v>350</v>
          </cell>
        </row>
        <row r="171">
          <cell r="A171">
            <v>2296004</v>
          </cell>
          <cell r="B171" t="str">
            <v>用于教育事业的彩票公益金支出</v>
          </cell>
          <cell r="C171">
            <v>9</v>
          </cell>
          <cell r="D171">
            <v>10</v>
          </cell>
          <cell r="E171">
            <v>10</v>
          </cell>
        </row>
        <row r="172">
          <cell r="A172">
            <v>2296005</v>
          </cell>
          <cell r="B172" t="str">
            <v>用于红十字事业的彩票公益金支出</v>
          </cell>
        </row>
        <row r="173">
          <cell r="A173">
            <v>2296006</v>
          </cell>
          <cell r="B173" t="str">
            <v>用于残疾人事业的彩票公益金支出</v>
          </cell>
          <cell r="C173">
            <v>87.925</v>
          </cell>
          <cell r="D173">
            <v>90</v>
          </cell>
          <cell r="E173">
            <v>90</v>
          </cell>
        </row>
        <row r="174">
          <cell r="A174">
            <v>2296010</v>
          </cell>
          <cell r="B174" t="str">
            <v>用于文化事业的彩票公益金支出</v>
          </cell>
        </row>
        <row r="175">
          <cell r="A175">
            <v>2296011</v>
          </cell>
          <cell r="B175" t="str">
            <v>用于扶贫的彩票公益金支出</v>
          </cell>
        </row>
        <row r="176">
          <cell r="A176">
            <v>2296012</v>
          </cell>
          <cell r="B176" t="str">
            <v>用于法律援助的彩票公益金支出</v>
          </cell>
        </row>
        <row r="177">
          <cell r="A177">
            <v>2296013</v>
          </cell>
          <cell r="B177" t="str">
            <v>用于城乡医疗救助的彩票公益金支出</v>
          </cell>
          <cell r="C177">
            <v>27.38</v>
          </cell>
          <cell r="D177">
            <v>30</v>
          </cell>
          <cell r="E177">
            <v>30</v>
          </cell>
        </row>
        <row r="178">
          <cell r="A178">
            <v>2296099</v>
          </cell>
          <cell r="B178" t="str">
            <v>用于其他社会公益事业的彩票公益金支出</v>
          </cell>
          <cell r="C178">
            <v>215</v>
          </cell>
          <cell r="D178">
            <v>220</v>
          </cell>
          <cell r="E178">
            <v>220</v>
          </cell>
        </row>
        <row r="179">
          <cell r="A179">
            <v>232</v>
          </cell>
          <cell r="B179" t="str">
            <v>十、债务付息支出</v>
          </cell>
          <cell r="C179">
            <v>1945</v>
          </cell>
          <cell r="D179">
            <v>4600</v>
          </cell>
          <cell r="E179">
            <v>9100</v>
          </cell>
        </row>
        <row r="180">
          <cell r="A180">
            <v>23204</v>
          </cell>
          <cell r="B180" t="str">
            <v>地方政府专项债务付息支出</v>
          </cell>
          <cell r="C180">
            <v>1945</v>
          </cell>
          <cell r="D180">
            <v>4600</v>
          </cell>
          <cell r="E180">
            <v>9100</v>
          </cell>
        </row>
        <row r="181">
          <cell r="A181">
            <v>233</v>
          </cell>
          <cell r="B181" t="str">
            <v>十一、债务发行费用支出</v>
          </cell>
          <cell r="C181">
            <v>38</v>
          </cell>
          <cell r="D181">
            <v>100</v>
          </cell>
          <cell r="E181">
            <v>200</v>
          </cell>
        </row>
        <row r="182">
          <cell r="A182">
            <v>23304</v>
          </cell>
          <cell r="B182" t="str">
            <v>地方政府专项债务发行费用支出</v>
          </cell>
          <cell r="C182">
            <v>38</v>
          </cell>
          <cell r="D182">
            <v>100</v>
          </cell>
          <cell r="E182">
            <v>200</v>
          </cell>
        </row>
        <row r="183">
          <cell r="A183" t="str">
            <v>20B</v>
          </cell>
          <cell r="B183" t="str">
            <v>本年支出小计</v>
          </cell>
          <cell r="C183">
            <v>6467.09</v>
          </cell>
          <cell r="D183">
            <v>98074</v>
          </cell>
          <cell r="E183">
            <v>122050</v>
          </cell>
        </row>
        <row r="184">
          <cell r="A184">
            <v>230601</v>
          </cell>
          <cell r="B184" t="str">
            <v>上解支出</v>
          </cell>
        </row>
        <row r="185">
          <cell r="A185">
            <v>2308</v>
          </cell>
          <cell r="B185" t="str">
            <v>调出资金</v>
          </cell>
          <cell r="C185">
            <v>23282</v>
          </cell>
          <cell r="D185">
            <v>50340</v>
          </cell>
          <cell r="E185">
            <v>31942</v>
          </cell>
        </row>
        <row r="186">
          <cell r="A186">
            <v>2309</v>
          </cell>
          <cell r="B186" t="str">
            <v>年终结余</v>
          </cell>
          <cell r="C186">
            <v>66</v>
          </cell>
          <cell r="D186">
            <v>14960</v>
          </cell>
        </row>
        <row r="187">
          <cell r="A187">
            <v>231</v>
          </cell>
          <cell r="B187" t="str">
            <v>债务还本支出</v>
          </cell>
          <cell r="C187">
            <v>4583</v>
          </cell>
          <cell r="D187">
            <v>6000</v>
          </cell>
          <cell r="E187">
            <v>17350</v>
          </cell>
        </row>
        <row r="188">
          <cell r="A188">
            <v>23104</v>
          </cell>
          <cell r="B188" t="str">
            <v>地方政府专项债务还本支出</v>
          </cell>
        </row>
        <row r="188">
          <cell r="D188">
            <v>6000</v>
          </cell>
          <cell r="E188">
            <v>17350</v>
          </cell>
        </row>
        <row r="189">
          <cell r="B189" t="str">
            <v>其中：置换专项债券还本支出</v>
          </cell>
          <cell r="C189">
            <v>0</v>
          </cell>
          <cell r="D189">
            <v>6000</v>
          </cell>
          <cell r="E189">
            <v>16500</v>
          </cell>
        </row>
        <row r="190">
          <cell r="A190">
            <v>2310499</v>
          </cell>
          <cell r="B190" t="str">
            <v>政府性基金预算收入还本支出</v>
          </cell>
          <cell r="C190">
            <v>0</v>
          </cell>
        </row>
        <row r="190">
          <cell r="E190">
            <v>850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3"/>
  <sheetViews>
    <sheetView showGridLines="0" showZeros="0" view="pageBreakPreview" zoomScaleNormal="90" workbookViewId="0">
      <pane ySplit="4" topLeftCell="A11" activePane="bottomLeft" state="frozen"/>
      <selection/>
      <selection pane="bottomLeft" activeCell="A2" sqref="A2"/>
    </sheetView>
  </sheetViews>
  <sheetFormatPr defaultColWidth="9" defaultRowHeight="14.25" outlineLevelCol="5"/>
  <cols>
    <col min="1" max="1" width="13.2583333333333" style="288" customWidth="1"/>
    <col min="2" max="2" width="44.375" style="288" customWidth="1"/>
    <col min="3" max="4" width="20.6333333333333" style="288" customWidth="1"/>
    <col min="5" max="5" width="20.6333333333333" style="530" customWidth="1"/>
    <col min="6" max="16384" width="9" style="531"/>
  </cols>
  <sheetData>
    <row r="1" ht="15.75" spans="2:2">
      <c r="B1" s="532" t="s">
        <v>0</v>
      </c>
    </row>
    <row r="2" ht="45" customHeight="1" spans="1:6">
      <c r="A2" s="292"/>
      <c r="B2" s="292" t="s">
        <v>1</v>
      </c>
      <c r="C2" s="292"/>
      <c r="D2" s="292"/>
      <c r="E2" s="292"/>
      <c r="F2" s="533"/>
    </row>
    <row r="3" ht="18.95" customHeight="1" spans="1:6">
      <c r="A3" s="291"/>
      <c r="B3" s="534"/>
      <c r="C3" s="535"/>
      <c r="D3" s="291"/>
      <c r="E3" s="296" t="s">
        <v>2</v>
      </c>
      <c r="F3" s="533"/>
    </row>
    <row r="4" s="527" customFormat="1" ht="45" customHeight="1" spans="1:6">
      <c r="A4" s="298" t="s">
        <v>3</v>
      </c>
      <c r="B4" s="536" t="s">
        <v>4</v>
      </c>
      <c r="C4" s="300" t="s">
        <v>5</v>
      </c>
      <c r="D4" s="300" t="s">
        <v>6</v>
      </c>
      <c r="E4" s="536" t="s">
        <v>7</v>
      </c>
      <c r="F4" s="537" t="s">
        <v>8</v>
      </c>
    </row>
    <row r="5" ht="37.5" customHeight="1" spans="1:6">
      <c r="A5" s="503">
        <v>101</v>
      </c>
      <c r="B5" s="504" t="s">
        <v>9</v>
      </c>
      <c r="C5" s="538">
        <v>38202</v>
      </c>
      <c r="D5" s="538">
        <v>45980</v>
      </c>
      <c r="E5" s="343">
        <f>IFERROR(D5/C5-1,"")</f>
        <v>0.204</v>
      </c>
      <c r="F5" s="539" t="str">
        <f t="shared" ref="F5:F40" si="0">IF(LEN(A5)=3,"是",IF(B5&lt;&gt;"",IF(SUM(C5:D5)&lt;&gt;0,"是","否"),"是"))</f>
        <v>是</v>
      </c>
    </row>
    <row r="6" ht="37.5" customHeight="1" spans="1:6">
      <c r="A6" s="385">
        <v>10101</v>
      </c>
      <c r="B6" s="322" t="s">
        <v>10</v>
      </c>
      <c r="C6" s="538">
        <v>15795</v>
      </c>
      <c r="D6" s="538">
        <v>18064</v>
      </c>
      <c r="E6" s="343">
        <f t="shared" ref="E6:E40" si="1">IFERROR(D6/C6-1,"")</f>
        <v>0.144</v>
      </c>
      <c r="F6" s="539" t="str">
        <f t="shared" si="0"/>
        <v>是</v>
      </c>
    </row>
    <row r="7" ht="37.5" customHeight="1" spans="1:6">
      <c r="A7" s="385">
        <v>10104</v>
      </c>
      <c r="B7" s="322" t="s">
        <v>11</v>
      </c>
      <c r="C7" s="538">
        <v>1989</v>
      </c>
      <c r="D7" s="538">
        <v>1988</v>
      </c>
      <c r="E7" s="343">
        <f t="shared" si="1"/>
        <v>-0.001</v>
      </c>
      <c r="F7" s="539" t="str">
        <f t="shared" si="0"/>
        <v>是</v>
      </c>
    </row>
    <row r="8" ht="37.5" customHeight="1" spans="1:6">
      <c r="A8" s="385">
        <v>10106</v>
      </c>
      <c r="B8" s="322" t="s">
        <v>12</v>
      </c>
      <c r="C8" s="538">
        <v>550</v>
      </c>
      <c r="D8" s="538">
        <v>480</v>
      </c>
      <c r="E8" s="343">
        <f t="shared" si="1"/>
        <v>-0.127</v>
      </c>
      <c r="F8" s="539" t="str">
        <f t="shared" si="0"/>
        <v>是</v>
      </c>
    </row>
    <row r="9" ht="37.5" customHeight="1" spans="1:6">
      <c r="A9" s="385">
        <v>10107</v>
      </c>
      <c r="B9" s="322" t="s">
        <v>13</v>
      </c>
      <c r="C9" s="538">
        <v>492</v>
      </c>
      <c r="D9" s="538">
        <v>900</v>
      </c>
      <c r="E9" s="343">
        <f t="shared" si="1"/>
        <v>0.829</v>
      </c>
      <c r="F9" s="539" t="str">
        <f t="shared" si="0"/>
        <v>是</v>
      </c>
    </row>
    <row r="10" ht="37.5" customHeight="1" spans="1:6">
      <c r="A10" s="385">
        <v>10109</v>
      </c>
      <c r="B10" s="322" t="s">
        <v>14</v>
      </c>
      <c r="C10" s="538">
        <v>2009</v>
      </c>
      <c r="D10" s="538">
        <v>2100</v>
      </c>
      <c r="E10" s="343">
        <f t="shared" si="1"/>
        <v>0.045</v>
      </c>
      <c r="F10" s="539" t="str">
        <f t="shared" si="0"/>
        <v>是</v>
      </c>
    </row>
    <row r="11" ht="37.5" customHeight="1" spans="1:6">
      <c r="A11" s="385">
        <v>10110</v>
      </c>
      <c r="B11" s="322" t="s">
        <v>15</v>
      </c>
      <c r="C11" s="538">
        <v>1302</v>
      </c>
      <c r="D11" s="538">
        <v>1300</v>
      </c>
      <c r="E11" s="343">
        <f t="shared" si="1"/>
        <v>-0.002</v>
      </c>
      <c r="F11" s="539" t="str">
        <f t="shared" si="0"/>
        <v>是</v>
      </c>
    </row>
    <row r="12" ht="37.5" customHeight="1" spans="1:6">
      <c r="A12" s="385">
        <v>10111</v>
      </c>
      <c r="B12" s="322" t="s">
        <v>16</v>
      </c>
      <c r="C12" s="538">
        <v>469</v>
      </c>
      <c r="D12" s="538">
        <v>500</v>
      </c>
      <c r="E12" s="343">
        <f t="shared" si="1"/>
        <v>0.066</v>
      </c>
      <c r="F12" s="539" t="str">
        <f t="shared" si="0"/>
        <v>是</v>
      </c>
    </row>
    <row r="13" ht="37.5" customHeight="1" spans="1:6">
      <c r="A13" s="385">
        <v>10112</v>
      </c>
      <c r="B13" s="322" t="s">
        <v>17</v>
      </c>
      <c r="C13" s="538">
        <v>1201</v>
      </c>
      <c r="D13" s="538">
        <v>1200</v>
      </c>
      <c r="E13" s="343">
        <f t="shared" si="1"/>
        <v>-0.001</v>
      </c>
      <c r="F13" s="539" t="str">
        <f t="shared" si="0"/>
        <v>是</v>
      </c>
    </row>
    <row r="14" ht="37.5" customHeight="1" spans="1:6">
      <c r="A14" s="385">
        <v>10113</v>
      </c>
      <c r="B14" s="322" t="s">
        <v>18</v>
      </c>
      <c r="C14" s="538">
        <v>2557</v>
      </c>
      <c r="D14" s="538">
        <v>3000</v>
      </c>
      <c r="E14" s="343">
        <f t="shared" si="1"/>
        <v>0.173</v>
      </c>
      <c r="F14" s="539" t="str">
        <f t="shared" si="0"/>
        <v>是</v>
      </c>
    </row>
    <row r="15" ht="37.5" customHeight="1" spans="1:6">
      <c r="A15" s="385">
        <v>10114</v>
      </c>
      <c r="B15" s="322" t="s">
        <v>19</v>
      </c>
      <c r="C15" s="538">
        <v>1199</v>
      </c>
      <c r="D15" s="538">
        <v>1200</v>
      </c>
      <c r="E15" s="343">
        <f t="shared" si="1"/>
        <v>0.001</v>
      </c>
      <c r="F15" s="539" t="str">
        <f t="shared" si="0"/>
        <v>是</v>
      </c>
    </row>
    <row r="16" ht="37.5" customHeight="1" spans="1:6">
      <c r="A16" s="385">
        <v>10118</v>
      </c>
      <c r="B16" s="322" t="s">
        <v>20</v>
      </c>
      <c r="C16" s="538">
        <v>11</v>
      </c>
      <c r="D16" s="538">
        <v>4773</v>
      </c>
      <c r="E16" s="343">
        <f t="shared" si="1"/>
        <v>432.909</v>
      </c>
      <c r="F16" s="539" t="str">
        <f t="shared" si="0"/>
        <v>是</v>
      </c>
    </row>
    <row r="17" ht="37.5" customHeight="1" spans="1:6">
      <c r="A17" s="385">
        <v>10119</v>
      </c>
      <c r="B17" s="322" t="s">
        <v>21</v>
      </c>
      <c r="C17" s="538">
        <v>2988</v>
      </c>
      <c r="D17" s="538">
        <v>2800</v>
      </c>
      <c r="E17" s="343">
        <f t="shared" si="1"/>
        <v>-0.063</v>
      </c>
      <c r="F17" s="539" t="str">
        <f t="shared" si="0"/>
        <v>是</v>
      </c>
    </row>
    <row r="18" ht="37.5" customHeight="1" spans="1:6">
      <c r="A18" s="385">
        <v>10120</v>
      </c>
      <c r="B18" s="322" t="s">
        <v>22</v>
      </c>
      <c r="C18" s="538">
        <v>7587</v>
      </c>
      <c r="D18" s="538">
        <v>7600</v>
      </c>
      <c r="E18" s="343">
        <f t="shared" si="1"/>
        <v>0.002</v>
      </c>
      <c r="F18" s="539" t="str">
        <f t="shared" si="0"/>
        <v>是</v>
      </c>
    </row>
    <row r="19" ht="37.5" customHeight="1" spans="1:6">
      <c r="A19" s="385">
        <v>10121</v>
      </c>
      <c r="B19" s="322" t="s">
        <v>23</v>
      </c>
      <c r="C19" s="538">
        <v>53</v>
      </c>
      <c r="D19" s="538">
        <v>75</v>
      </c>
      <c r="E19" s="343">
        <f t="shared" si="1"/>
        <v>0.415</v>
      </c>
      <c r="F19" s="539" t="str">
        <f t="shared" si="0"/>
        <v>是</v>
      </c>
    </row>
    <row r="20" ht="37.5" customHeight="1" spans="1:6">
      <c r="A20" s="385">
        <v>10199</v>
      </c>
      <c r="B20" s="322" t="s">
        <v>24</v>
      </c>
      <c r="C20" s="538"/>
      <c r="D20" s="538">
        <v>0</v>
      </c>
      <c r="E20" s="343" t="str">
        <f t="shared" si="1"/>
        <v/>
      </c>
      <c r="F20" s="539" t="str">
        <f t="shared" si="0"/>
        <v>否</v>
      </c>
    </row>
    <row r="21" ht="37.5" customHeight="1" spans="1:6">
      <c r="A21" s="382">
        <v>103</v>
      </c>
      <c r="B21" s="504" t="s">
        <v>25</v>
      </c>
      <c r="C21" s="538">
        <v>25743</v>
      </c>
      <c r="D21" s="538">
        <v>19890</v>
      </c>
      <c r="E21" s="343">
        <f t="shared" si="1"/>
        <v>-0.227</v>
      </c>
      <c r="F21" s="539" t="str">
        <f t="shared" si="0"/>
        <v>是</v>
      </c>
    </row>
    <row r="22" ht="37.5" customHeight="1" spans="1:6">
      <c r="A22" s="540">
        <v>10302</v>
      </c>
      <c r="B22" s="322" t="s">
        <v>26</v>
      </c>
      <c r="C22" s="538">
        <v>1422</v>
      </c>
      <c r="D22" s="538">
        <v>2150</v>
      </c>
      <c r="E22" s="343">
        <f t="shared" si="1"/>
        <v>0.512</v>
      </c>
      <c r="F22" s="539" t="str">
        <f t="shared" si="0"/>
        <v>是</v>
      </c>
    </row>
    <row r="23" ht="37.5" customHeight="1" spans="1:6">
      <c r="A23" s="385">
        <v>10304</v>
      </c>
      <c r="B23" s="541" t="s">
        <v>27</v>
      </c>
      <c r="C23" s="538">
        <v>2484</v>
      </c>
      <c r="D23" s="538">
        <v>2865</v>
      </c>
      <c r="E23" s="343">
        <f t="shared" si="1"/>
        <v>0.153</v>
      </c>
      <c r="F23" s="539" t="str">
        <f t="shared" si="0"/>
        <v>是</v>
      </c>
    </row>
    <row r="24" ht="37.5" customHeight="1" spans="1:6">
      <c r="A24" s="385">
        <v>10305</v>
      </c>
      <c r="B24" s="322" t="s">
        <v>28</v>
      </c>
      <c r="C24" s="538">
        <v>1644</v>
      </c>
      <c r="D24" s="538">
        <v>1670</v>
      </c>
      <c r="E24" s="343">
        <f t="shared" si="1"/>
        <v>0.016</v>
      </c>
      <c r="F24" s="539" t="str">
        <f t="shared" si="0"/>
        <v>是</v>
      </c>
    </row>
    <row r="25" ht="37.5" customHeight="1" spans="1:6">
      <c r="A25" s="385">
        <v>10306</v>
      </c>
      <c r="B25" s="322" t="s">
        <v>29</v>
      </c>
      <c r="C25" s="538">
        <v>0</v>
      </c>
      <c r="D25" s="538">
        <v>0</v>
      </c>
      <c r="E25" s="343" t="str">
        <f t="shared" si="1"/>
        <v/>
      </c>
      <c r="F25" s="539" t="str">
        <f t="shared" si="0"/>
        <v>否</v>
      </c>
    </row>
    <row r="26" ht="37.5" customHeight="1" spans="1:6">
      <c r="A26" s="385">
        <v>10307</v>
      </c>
      <c r="B26" s="322" t="s">
        <v>30</v>
      </c>
      <c r="C26" s="538">
        <v>6621</v>
      </c>
      <c r="D26" s="538">
        <v>13045</v>
      </c>
      <c r="E26" s="343">
        <f t="shared" si="1"/>
        <v>0.97</v>
      </c>
      <c r="F26" s="539" t="str">
        <f t="shared" si="0"/>
        <v>是</v>
      </c>
    </row>
    <row r="27" ht="37.5" customHeight="1" spans="1:6">
      <c r="A27" s="385">
        <v>10308</v>
      </c>
      <c r="B27" s="322" t="s">
        <v>31</v>
      </c>
      <c r="C27" s="538">
        <v>60</v>
      </c>
      <c r="D27" s="538">
        <v>0</v>
      </c>
      <c r="E27" s="343">
        <f t="shared" si="1"/>
        <v>-1</v>
      </c>
      <c r="F27" s="539" t="str">
        <f t="shared" si="0"/>
        <v>是</v>
      </c>
    </row>
    <row r="28" ht="37.5" customHeight="1" spans="1:6">
      <c r="A28" s="385">
        <v>10309</v>
      </c>
      <c r="B28" s="322" t="s">
        <v>32</v>
      </c>
      <c r="C28" s="538">
        <v>13310</v>
      </c>
      <c r="D28" s="538">
        <v>60</v>
      </c>
      <c r="E28" s="343">
        <f t="shared" si="1"/>
        <v>-0.995</v>
      </c>
      <c r="F28" s="539" t="str">
        <f t="shared" si="0"/>
        <v>是</v>
      </c>
    </row>
    <row r="29" ht="37.5" customHeight="1" spans="1:6">
      <c r="A29" s="385">
        <v>10399</v>
      </c>
      <c r="B29" s="322" t="s">
        <v>33</v>
      </c>
      <c r="C29" s="538">
        <v>202</v>
      </c>
      <c r="D29" s="538">
        <v>100</v>
      </c>
      <c r="E29" s="343">
        <f t="shared" si="1"/>
        <v>-0.505</v>
      </c>
      <c r="F29" s="539" t="str">
        <f t="shared" si="0"/>
        <v>是</v>
      </c>
    </row>
    <row r="30" ht="37.5" customHeight="1" spans="1:6">
      <c r="A30" s="385"/>
      <c r="B30" s="322"/>
      <c r="C30" s="538"/>
      <c r="D30" s="538"/>
      <c r="E30" s="343" t="str">
        <f t="shared" si="1"/>
        <v/>
      </c>
      <c r="F30" s="539" t="str">
        <f t="shared" si="0"/>
        <v>是</v>
      </c>
    </row>
    <row r="31" s="528" customFormat="1" ht="37.5" customHeight="1" spans="1:6">
      <c r="A31" s="542"/>
      <c r="B31" s="501" t="s">
        <v>34</v>
      </c>
      <c r="C31" s="538">
        <f>SUM(C5,C21)</f>
        <v>63945</v>
      </c>
      <c r="D31" s="538">
        <f>SUM(D5,D21)</f>
        <v>65870</v>
      </c>
      <c r="E31" s="343">
        <f t="shared" si="1"/>
        <v>0.03</v>
      </c>
      <c r="F31" s="539" t="str">
        <f t="shared" si="0"/>
        <v>是</v>
      </c>
    </row>
    <row r="32" ht="37.5" customHeight="1" spans="1:6">
      <c r="A32" s="382">
        <v>105</v>
      </c>
      <c r="B32" s="321" t="s">
        <v>35</v>
      </c>
      <c r="C32" s="538">
        <v>13580</v>
      </c>
      <c r="D32" s="538">
        <v>12050</v>
      </c>
      <c r="E32" s="343"/>
      <c r="F32" s="539" t="str">
        <f t="shared" si="0"/>
        <v>是</v>
      </c>
    </row>
    <row r="33" ht="37.5" customHeight="1" spans="1:6">
      <c r="A33" s="503">
        <v>110</v>
      </c>
      <c r="B33" s="504" t="s">
        <v>36</v>
      </c>
      <c r="C33" s="538">
        <v>122395</v>
      </c>
      <c r="D33" s="538">
        <v>97608</v>
      </c>
      <c r="E33" s="343"/>
      <c r="F33" s="539" t="str">
        <f t="shared" si="0"/>
        <v>是</v>
      </c>
    </row>
    <row r="34" ht="37.5" customHeight="1" spans="1:6">
      <c r="A34" s="385">
        <v>11001</v>
      </c>
      <c r="B34" s="322" t="s">
        <v>37</v>
      </c>
      <c r="C34" s="538">
        <v>1444</v>
      </c>
      <c r="D34" s="538">
        <v>1444</v>
      </c>
      <c r="E34" s="343">
        <f t="shared" si="1"/>
        <v>0</v>
      </c>
      <c r="F34" s="539" t="str">
        <f t="shared" si="0"/>
        <v>是</v>
      </c>
    </row>
    <row r="35" ht="37.5" customHeight="1" spans="1:6">
      <c r="A35" s="385"/>
      <c r="B35" s="322" t="s">
        <v>38</v>
      </c>
      <c r="C35" s="538"/>
      <c r="D35" s="538"/>
      <c r="E35" s="343" t="str">
        <f t="shared" si="1"/>
        <v/>
      </c>
      <c r="F35" s="539" t="str">
        <f t="shared" si="0"/>
        <v>否</v>
      </c>
    </row>
    <row r="36" ht="37.5" customHeight="1" spans="1:6">
      <c r="A36" s="385">
        <v>11008</v>
      </c>
      <c r="B36" s="322" t="s">
        <v>39</v>
      </c>
      <c r="C36" s="538">
        <v>4591</v>
      </c>
      <c r="D36" s="538">
        <v>3792</v>
      </c>
      <c r="E36" s="343"/>
      <c r="F36" s="539" t="str">
        <f t="shared" si="0"/>
        <v>是</v>
      </c>
    </row>
    <row r="37" ht="37.5" customHeight="1" spans="1:6">
      <c r="A37" s="385">
        <v>11009</v>
      </c>
      <c r="B37" s="322" t="s">
        <v>40</v>
      </c>
      <c r="C37" s="538">
        <v>16277</v>
      </c>
      <c r="D37" s="538">
        <v>48211</v>
      </c>
      <c r="E37" s="343"/>
      <c r="F37" s="539" t="str">
        <f t="shared" si="0"/>
        <v>是</v>
      </c>
    </row>
    <row r="38" s="529" customFormat="1" ht="37.5" customHeight="1" spans="1:6">
      <c r="A38" s="543">
        <v>11013</v>
      </c>
      <c r="B38" s="326" t="s">
        <v>41</v>
      </c>
      <c r="C38" s="538">
        <v>0</v>
      </c>
      <c r="D38" s="538" t="s">
        <v>42</v>
      </c>
      <c r="E38" s="343" t="str">
        <f t="shared" si="1"/>
        <v/>
      </c>
      <c r="F38" s="539" t="str">
        <f t="shared" si="0"/>
        <v>否</v>
      </c>
    </row>
    <row r="39" s="529" customFormat="1" ht="37.5" customHeight="1" spans="1:6">
      <c r="A39" s="543">
        <v>11015</v>
      </c>
      <c r="B39" s="326" t="s">
        <v>43</v>
      </c>
      <c r="C39" s="538">
        <v>4</v>
      </c>
      <c r="D39" s="538">
        <v>3576</v>
      </c>
      <c r="E39" s="343"/>
      <c r="F39" s="539" t="str">
        <f t="shared" si="0"/>
        <v>是</v>
      </c>
    </row>
    <row r="40" ht="37.5" customHeight="1" spans="1:6">
      <c r="A40" s="544"/>
      <c r="B40" s="545" t="s">
        <v>44</v>
      </c>
      <c r="C40" s="538">
        <f>SUM(C31,C32,C33,C36,C37,C39)</f>
        <v>220792</v>
      </c>
      <c r="D40" s="538">
        <f>SUM(D31,D32,D33,D36,D37,D39)</f>
        <v>231107</v>
      </c>
      <c r="E40" s="343">
        <f t="shared" si="1"/>
        <v>0.047</v>
      </c>
      <c r="F40" s="539" t="str">
        <f t="shared" si="0"/>
        <v>是</v>
      </c>
    </row>
    <row r="41" spans="3:4">
      <c r="C41" s="546"/>
      <c r="D41" s="546"/>
    </row>
    <row r="42" spans="4:4">
      <c r="D42" s="546"/>
    </row>
    <row r="43" spans="3:4">
      <c r="C43" s="546"/>
      <c r="D43" s="546"/>
    </row>
    <row r="44" spans="4:4">
      <c r="D44" s="546"/>
    </row>
    <row r="45" spans="3:4">
      <c r="C45" s="546"/>
      <c r="D45" s="546"/>
    </row>
    <row r="46" spans="3:4">
      <c r="C46" s="546"/>
      <c r="D46" s="546"/>
    </row>
    <row r="47" spans="4:4">
      <c r="D47" s="546"/>
    </row>
    <row r="48" spans="3:4">
      <c r="C48" s="546"/>
      <c r="D48" s="546"/>
    </row>
    <row r="49" spans="3:4">
      <c r="C49" s="546"/>
      <c r="D49" s="546"/>
    </row>
    <row r="50" spans="3:4">
      <c r="C50" s="546"/>
      <c r="D50" s="546"/>
    </row>
    <row r="51" spans="3:4">
      <c r="C51" s="546"/>
      <c r="D51" s="546"/>
    </row>
    <row r="52" spans="4:4">
      <c r="D52" s="546"/>
    </row>
    <row r="53" spans="3:4">
      <c r="C53" s="546"/>
      <c r="D53" s="546"/>
    </row>
  </sheetData>
  <autoFilter ref="A4:F40">
    <extLst/>
  </autoFilter>
  <mergeCells count="1">
    <mergeCell ref="B2:E2"/>
  </mergeCells>
  <conditionalFormatting sqref="E3">
    <cfRule type="cellIs" dxfId="0" priority="40" stopIfTrue="1" operator="lessThanOrEqual">
      <formula>-1</formula>
    </cfRule>
  </conditionalFormatting>
  <conditionalFormatting sqref="A32:B32">
    <cfRule type="expression" dxfId="1" priority="46" stopIfTrue="1">
      <formula>"len($A:$A)=3"</formula>
    </cfRule>
  </conditionalFormatting>
  <conditionalFormatting sqref="B8:B9">
    <cfRule type="expression" dxfId="1" priority="54" stopIfTrue="1">
      <formula>"len($A:$A)=3"</formula>
    </cfRule>
  </conditionalFormatting>
  <conditionalFormatting sqref="B33:B35">
    <cfRule type="expression" dxfId="1" priority="15" stopIfTrue="1">
      <formula>"len($A:$A)=3"</formula>
    </cfRule>
  </conditionalFormatting>
  <conditionalFormatting sqref="B38:B40">
    <cfRule type="expression" dxfId="1" priority="9" stopIfTrue="1">
      <formula>"len($A:$A)=3"</formula>
    </cfRule>
    <cfRule type="expression" dxfId="1" priority="10" stopIfTrue="1">
      <formula>"len($A:$A)=3"</formula>
    </cfRule>
  </conditionalFormatting>
  <conditionalFormatting sqref="F5:F40">
    <cfRule type="cellIs" dxfId="2" priority="38" stopIfTrue="1" operator="lessThan">
      <formula>0</formula>
    </cfRule>
    <cfRule type="cellIs" dxfId="2" priority="39" stopIfTrue="1" operator="lessThan">
      <formula>0</formula>
    </cfRule>
  </conditionalFormatting>
  <conditionalFormatting sqref="A5:B30">
    <cfRule type="expression" dxfId="1" priority="51" stopIfTrue="1">
      <formula>"len($A:$A)=3"</formula>
    </cfRule>
  </conditionalFormatting>
  <conditionalFormatting sqref="B5:B7 B40 B32">
    <cfRule type="expression" dxfId="1" priority="60" stopIfTrue="1">
      <formula>"len($A:$A)=3"</formula>
    </cfRule>
  </conditionalFormatting>
  <conditionalFormatting sqref="C5:D40">
    <cfRule type="expression" dxfId="1" priority="32" stopIfTrue="1">
      <formula>"len($A:$A)=3"</formula>
    </cfRule>
    <cfRule type="expression" dxfId="1" priority="35" stopIfTrue="1">
      <formula>"len($A:$A)=3"</formula>
    </cfRule>
  </conditionalFormatting>
  <conditionalFormatting sqref="A33:B35 B39:B40">
    <cfRule type="expression" dxfId="1" priority="14" stopIfTrue="1">
      <formula>"len($A:$A)=3"</formula>
    </cfRule>
  </conditionalFormatting>
  <conditionalFormatting sqref="A34:B35">
    <cfRule type="expression" dxfId="1" priority="13" stopIfTrue="1">
      <formula>"len($A:$A)=3"</formula>
    </cfRule>
  </conditionalFormatting>
  <conditionalFormatting sqref="A36:B37">
    <cfRule type="expression" dxfId="1" priority="11" stopIfTrue="1">
      <formula>"len($A:$A)=3"</formula>
    </cfRule>
  </conditionalFormatting>
  <conditionalFormatting sqref="B40 A36:B36">
    <cfRule type="expression" dxfId="1" priority="58"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282"/>
  <sheetViews>
    <sheetView showGridLines="0" showZeros="0" view="pageBreakPreview" zoomScaleNormal="115" workbookViewId="0">
      <pane ySplit="3" topLeftCell="A147" activePane="bottomLeft" state="frozen"/>
      <selection/>
      <selection pane="bottomLeft" activeCell="D45" sqref="D45"/>
    </sheetView>
  </sheetViews>
  <sheetFormatPr defaultColWidth="9" defaultRowHeight="14.25" outlineLevelCol="6"/>
  <cols>
    <col min="1" max="1" width="21.5" style="291" customWidth="1"/>
    <col min="2" max="2" width="50.7583333333333" style="291" customWidth="1"/>
    <col min="3" max="4" width="20.6333333333333" style="291" customWidth="1"/>
    <col min="5" max="5" width="20.6333333333333" style="360" customWidth="1"/>
    <col min="6" max="6" width="3.75833333333333" style="293" customWidth="1"/>
    <col min="7" max="16384" width="9" style="291"/>
  </cols>
  <sheetData>
    <row r="1" ht="45" customHeight="1" spans="2:5">
      <c r="B1" s="292" t="s">
        <v>1194</v>
      </c>
      <c r="C1" s="292"/>
      <c r="D1" s="292"/>
      <c r="E1" s="292"/>
    </row>
    <row r="2" s="294" customFormat="1" ht="20.1" customHeight="1" spans="2:6">
      <c r="B2" s="295"/>
      <c r="C2" s="295"/>
      <c r="D2" s="295"/>
      <c r="E2" s="296" t="s">
        <v>2</v>
      </c>
      <c r="F2" s="297"/>
    </row>
    <row r="3" s="302" customFormat="1" ht="45" customHeight="1" spans="1:7">
      <c r="A3" s="298" t="s">
        <v>3</v>
      </c>
      <c r="B3" s="299" t="s">
        <v>4</v>
      </c>
      <c r="C3" s="300" t="s">
        <v>5</v>
      </c>
      <c r="D3" s="300" t="s">
        <v>6</v>
      </c>
      <c r="E3" s="300" t="s">
        <v>7</v>
      </c>
      <c r="F3" s="301" t="s">
        <v>8</v>
      </c>
      <c r="G3" s="302" t="s">
        <v>91</v>
      </c>
    </row>
    <row r="4" ht="38" customHeight="1" spans="1:7">
      <c r="A4" s="303">
        <v>207</v>
      </c>
      <c r="B4" s="304" t="s">
        <v>1195</v>
      </c>
      <c r="C4" s="314">
        <v>0</v>
      </c>
      <c r="D4" s="314">
        <v>38</v>
      </c>
      <c r="E4" s="315" t="str">
        <f t="shared" ref="E4:E67" si="0">IFERROR(D4/C4-1," ")</f>
        <v> </v>
      </c>
      <c r="F4" s="307" t="str">
        <f t="shared" ref="F4:F67" si="1">IF(LEN(A4)=3,"是",IF(B4&lt;&gt;"",IF(SUM(C4:D4)&lt;&gt;0,"是","否"),"是"))</f>
        <v>是</v>
      </c>
      <c r="G4" s="291" t="str">
        <f t="shared" ref="G4:G67" si="2">IF(LEN(A4)=3,"类",IF(LEN(A4)=5,"款","项"))</f>
        <v>类</v>
      </c>
    </row>
    <row r="5" ht="38" customHeight="1" spans="1:7">
      <c r="A5" s="309">
        <v>20707</v>
      </c>
      <c r="B5" s="308" t="s">
        <v>1196</v>
      </c>
      <c r="C5" s="314">
        <v>0</v>
      </c>
      <c r="D5" s="314">
        <v>38</v>
      </c>
      <c r="E5" s="315" t="str">
        <f t="shared" si="0"/>
        <v> </v>
      </c>
      <c r="F5" s="307" t="str">
        <f t="shared" si="1"/>
        <v>是</v>
      </c>
      <c r="G5" s="291" t="str">
        <f t="shared" si="2"/>
        <v>款</v>
      </c>
    </row>
    <row r="6" ht="38" customHeight="1" spans="1:7">
      <c r="A6" s="309">
        <v>2070701</v>
      </c>
      <c r="B6" s="308" t="s">
        <v>1197</v>
      </c>
      <c r="C6" s="314">
        <v>0</v>
      </c>
      <c r="D6" s="314">
        <v>3</v>
      </c>
      <c r="E6" s="315" t="str">
        <f t="shared" si="0"/>
        <v> </v>
      </c>
      <c r="F6" s="307" t="str">
        <f t="shared" si="1"/>
        <v>是</v>
      </c>
      <c r="G6" s="291" t="str">
        <f t="shared" si="2"/>
        <v>项</v>
      </c>
    </row>
    <row r="7" ht="38" customHeight="1" spans="1:7">
      <c r="A7" s="309">
        <v>2070702</v>
      </c>
      <c r="B7" s="308" t="s">
        <v>1198</v>
      </c>
      <c r="C7" s="314">
        <v>0</v>
      </c>
      <c r="D7" s="314">
        <v>0</v>
      </c>
      <c r="E7" s="315" t="str">
        <f t="shared" si="0"/>
        <v> </v>
      </c>
      <c r="F7" s="307" t="str">
        <f t="shared" si="1"/>
        <v>否</v>
      </c>
      <c r="G7" s="291" t="str">
        <f t="shared" si="2"/>
        <v>项</v>
      </c>
    </row>
    <row r="8" ht="38" customHeight="1" spans="1:7">
      <c r="A8" s="309">
        <v>2070703</v>
      </c>
      <c r="B8" s="308" t="s">
        <v>1199</v>
      </c>
      <c r="C8" s="314">
        <v>0</v>
      </c>
      <c r="D8" s="314">
        <v>0</v>
      </c>
      <c r="E8" s="315" t="str">
        <f t="shared" si="0"/>
        <v> </v>
      </c>
      <c r="F8" s="307" t="str">
        <f t="shared" si="1"/>
        <v>否</v>
      </c>
      <c r="G8" s="291" t="str">
        <f t="shared" si="2"/>
        <v>项</v>
      </c>
    </row>
    <row r="9" s="284" customFormat="1" ht="38" customHeight="1" spans="1:7">
      <c r="A9" s="309">
        <v>2070704</v>
      </c>
      <c r="B9" s="308" t="s">
        <v>1200</v>
      </c>
      <c r="C9" s="314">
        <v>0</v>
      </c>
      <c r="D9" s="314" t="s">
        <v>42</v>
      </c>
      <c r="E9" s="315" t="str">
        <f t="shared" si="0"/>
        <v> </v>
      </c>
      <c r="F9" s="307" t="str">
        <f t="shared" si="1"/>
        <v>否</v>
      </c>
      <c r="G9" s="291" t="str">
        <f t="shared" si="2"/>
        <v>项</v>
      </c>
    </row>
    <row r="10" ht="38" customHeight="1" spans="1:7">
      <c r="A10" s="309">
        <v>2070799</v>
      </c>
      <c r="B10" s="308" t="s">
        <v>1201</v>
      </c>
      <c r="C10" s="314">
        <v>0</v>
      </c>
      <c r="D10" s="314">
        <v>5</v>
      </c>
      <c r="E10" s="315" t="str">
        <f t="shared" si="0"/>
        <v> </v>
      </c>
      <c r="F10" s="307" t="str">
        <f t="shared" si="1"/>
        <v>是</v>
      </c>
      <c r="G10" s="291" t="str">
        <f t="shared" si="2"/>
        <v>项</v>
      </c>
    </row>
    <row r="11" ht="38" customHeight="1" spans="1:7">
      <c r="A11" s="309">
        <v>20709</v>
      </c>
      <c r="B11" s="308" t="s">
        <v>1202</v>
      </c>
      <c r="C11" s="314">
        <v>0</v>
      </c>
      <c r="D11" s="314" t="s">
        <v>42</v>
      </c>
      <c r="E11" s="315" t="str">
        <f t="shared" si="0"/>
        <v> </v>
      </c>
      <c r="F11" s="307" t="str">
        <f t="shared" si="1"/>
        <v>否</v>
      </c>
      <c r="G11" s="291" t="str">
        <f t="shared" si="2"/>
        <v>款</v>
      </c>
    </row>
    <row r="12" s="284" customFormat="1" ht="38" customHeight="1" spans="1:7">
      <c r="A12" s="309">
        <v>2070901</v>
      </c>
      <c r="B12" s="308" t="s">
        <v>1203</v>
      </c>
      <c r="C12" s="314">
        <v>0</v>
      </c>
      <c r="D12" s="314" t="s">
        <v>42</v>
      </c>
      <c r="E12" s="315" t="str">
        <f t="shared" si="0"/>
        <v> </v>
      </c>
      <c r="F12" s="307" t="str">
        <f t="shared" si="1"/>
        <v>否</v>
      </c>
      <c r="G12" s="291" t="str">
        <f t="shared" si="2"/>
        <v>项</v>
      </c>
    </row>
    <row r="13" ht="38" customHeight="1" spans="1:7">
      <c r="A13" s="309">
        <v>2070902</v>
      </c>
      <c r="B13" s="308" t="s">
        <v>1204</v>
      </c>
      <c r="C13" s="314">
        <v>0</v>
      </c>
      <c r="D13" s="314" t="s">
        <v>42</v>
      </c>
      <c r="E13" s="315" t="str">
        <f t="shared" si="0"/>
        <v> </v>
      </c>
      <c r="F13" s="307" t="str">
        <f t="shared" si="1"/>
        <v>否</v>
      </c>
      <c r="G13" s="291" t="str">
        <f t="shared" si="2"/>
        <v>项</v>
      </c>
    </row>
    <row r="14" s="284" customFormat="1" ht="38" customHeight="1" spans="1:7">
      <c r="A14" s="309">
        <v>2070903</v>
      </c>
      <c r="B14" s="308" t="s">
        <v>1205</v>
      </c>
      <c r="C14" s="314">
        <v>0</v>
      </c>
      <c r="D14" s="314" t="s">
        <v>42</v>
      </c>
      <c r="E14" s="315" t="str">
        <f t="shared" si="0"/>
        <v> </v>
      </c>
      <c r="F14" s="307" t="str">
        <f t="shared" si="1"/>
        <v>否</v>
      </c>
      <c r="G14" s="291" t="str">
        <f t="shared" si="2"/>
        <v>项</v>
      </c>
    </row>
    <row r="15" ht="38" customHeight="1" spans="1:7">
      <c r="A15" s="309">
        <v>2070904</v>
      </c>
      <c r="B15" s="308" t="s">
        <v>1206</v>
      </c>
      <c r="C15" s="314">
        <v>0</v>
      </c>
      <c r="D15" s="314">
        <v>30</v>
      </c>
      <c r="E15" s="315" t="str">
        <f t="shared" si="0"/>
        <v> </v>
      </c>
      <c r="F15" s="307" t="str">
        <f t="shared" si="1"/>
        <v>是</v>
      </c>
      <c r="G15" s="291" t="str">
        <f t="shared" si="2"/>
        <v>项</v>
      </c>
    </row>
    <row r="16" ht="38" customHeight="1" spans="1:7">
      <c r="A16" s="309">
        <v>2070999</v>
      </c>
      <c r="B16" s="308" t="s">
        <v>1207</v>
      </c>
      <c r="C16" s="314">
        <v>0</v>
      </c>
      <c r="D16" s="314" t="s">
        <v>42</v>
      </c>
      <c r="E16" s="315" t="str">
        <f t="shared" si="0"/>
        <v> </v>
      </c>
      <c r="F16" s="307" t="str">
        <f t="shared" si="1"/>
        <v>否</v>
      </c>
      <c r="G16" s="291" t="str">
        <f t="shared" si="2"/>
        <v>项</v>
      </c>
    </row>
    <row r="17" s="284" customFormat="1" ht="38" customHeight="1" spans="1:7">
      <c r="A17" s="309">
        <v>20710</v>
      </c>
      <c r="B17" s="308" t="s">
        <v>1208</v>
      </c>
      <c r="C17" s="314">
        <v>0</v>
      </c>
      <c r="D17" s="314" t="s">
        <v>42</v>
      </c>
      <c r="E17" s="315" t="str">
        <f t="shared" si="0"/>
        <v> </v>
      </c>
      <c r="F17" s="307" t="str">
        <f t="shared" si="1"/>
        <v>否</v>
      </c>
      <c r="G17" s="291" t="str">
        <f t="shared" si="2"/>
        <v>款</v>
      </c>
    </row>
    <row r="18" s="284" customFormat="1" ht="38" customHeight="1" spans="1:7">
      <c r="A18" s="309">
        <v>2071001</v>
      </c>
      <c r="B18" s="308" t="s">
        <v>1209</v>
      </c>
      <c r="C18" s="314">
        <v>0</v>
      </c>
      <c r="D18" s="314" t="s">
        <v>42</v>
      </c>
      <c r="E18" s="315" t="str">
        <f t="shared" si="0"/>
        <v> </v>
      </c>
      <c r="F18" s="307" t="str">
        <f t="shared" si="1"/>
        <v>否</v>
      </c>
      <c r="G18" s="291" t="str">
        <f t="shared" si="2"/>
        <v>项</v>
      </c>
    </row>
    <row r="19" s="284" customFormat="1" ht="38" customHeight="1" spans="1:7">
      <c r="A19" s="309">
        <v>2071099</v>
      </c>
      <c r="B19" s="308" t="s">
        <v>1210</v>
      </c>
      <c r="C19" s="314">
        <v>0</v>
      </c>
      <c r="D19" s="314" t="s">
        <v>42</v>
      </c>
      <c r="E19" s="315" t="str">
        <f t="shared" si="0"/>
        <v> </v>
      </c>
      <c r="F19" s="307" t="str">
        <f t="shared" si="1"/>
        <v>否</v>
      </c>
      <c r="G19" s="291" t="str">
        <f t="shared" si="2"/>
        <v>项</v>
      </c>
    </row>
    <row r="20" ht="38" customHeight="1" spans="1:7">
      <c r="A20" s="303">
        <v>208</v>
      </c>
      <c r="B20" s="304" t="s">
        <v>1211</v>
      </c>
      <c r="C20" s="314">
        <v>51</v>
      </c>
      <c r="D20" s="314">
        <v>160</v>
      </c>
      <c r="E20" s="315">
        <f t="shared" si="0"/>
        <v>2.137</v>
      </c>
      <c r="F20" s="307" t="str">
        <f t="shared" si="1"/>
        <v>是</v>
      </c>
      <c r="G20" s="291" t="str">
        <f t="shared" si="2"/>
        <v>类</v>
      </c>
    </row>
    <row r="21" ht="38" customHeight="1" spans="1:7">
      <c r="A21" s="309">
        <v>20822</v>
      </c>
      <c r="B21" s="308" t="s">
        <v>1212</v>
      </c>
      <c r="C21" s="314">
        <v>51</v>
      </c>
      <c r="D21" s="314">
        <v>110</v>
      </c>
      <c r="E21" s="315">
        <f t="shared" si="0"/>
        <v>1.157</v>
      </c>
      <c r="F21" s="307" t="str">
        <f t="shared" si="1"/>
        <v>是</v>
      </c>
      <c r="G21" s="291" t="str">
        <f t="shared" si="2"/>
        <v>款</v>
      </c>
    </row>
    <row r="22" ht="38" customHeight="1" spans="1:7">
      <c r="A22" s="309">
        <v>2082201</v>
      </c>
      <c r="B22" s="308" t="s">
        <v>1213</v>
      </c>
      <c r="C22" s="314">
        <v>51</v>
      </c>
      <c r="D22" s="314">
        <v>110</v>
      </c>
      <c r="E22" s="315">
        <f t="shared" si="0"/>
        <v>1.157</v>
      </c>
      <c r="F22" s="307" t="str">
        <f t="shared" si="1"/>
        <v>是</v>
      </c>
      <c r="G22" s="291" t="str">
        <f t="shared" si="2"/>
        <v>项</v>
      </c>
    </row>
    <row r="23" ht="38" customHeight="1" spans="1:7">
      <c r="A23" s="309">
        <v>2082202</v>
      </c>
      <c r="B23" s="308" t="s">
        <v>1214</v>
      </c>
      <c r="C23" s="314">
        <v>0</v>
      </c>
      <c r="D23" s="314">
        <v>0</v>
      </c>
      <c r="E23" s="315" t="str">
        <f t="shared" si="0"/>
        <v> </v>
      </c>
      <c r="F23" s="307" t="str">
        <f t="shared" si="1"/>
        <v>否</v>
      </c>
      <c r="G23" s="291" t="str">
        <f t="shared" si="2"/>
        <v>项</v>
      </c>
    </row>
    <row r="24" ht="38" customHeight="1" spans="1:7">
      <c r="A24" s="309">
        <v>2082299</v>
      </c>
      <c r="B24" s="308" t="s">
        <v>1215</v>
      </c>
      <c r="C24" s="314">
        <v>0</v>
      </c>
      <c r="D24" s="314">
        <v>0</v>
      </c>
      <c r="E24" s="315" t="str">
        <f t="shared" si="0"/>
        <v> </v>
      </c>
      <c r="F24" s="307" t="str">
        <f t="shared" si="1"/>
        <v>否</v>
      </c>
      <c r="G24" s="291" t="str">
        <f t="shared" si="2"/>
        <v>项</v>
      </c>
    </row>
    <row r="25" ht="38" customHeight="1" spans="1:7">
      <c r="A25" s="309">
        <v>20823</v>
      </c>
      <c r="B25" s="308" t="s">
        <v>1216</v>
      </c>
      <c r="C25" s="314">
        <v>0</v>
      </c>
      <c r="D25" s="314">
        <v>50</v>
      </c>
      <c r="E25" s="315" t="str">
        <f t="shared" si="0"/>
        <v> </v>
      </c>
      <c r="F25" s="307" t="str">
        <f t="shared" si="1"/>
        <v>是</v>
      </c>
      <c r="G25" s="291" t="str">
        <f t="shared" si="2"/>
        <v>款</v>
      </c>
    </row>
    <row r="26" s="284" customFormat="1" ht="38" customHeight="1" spans="1:7">
      <c r="A26" s="309">
        <v>2082301</v>
      </c>
      <c r="B26" s="308" t="s">
        <v>1213</v>
      </c>
      <c r="C26" s="314">
        <v>0</v>
      </c>
      <c r="D26" s="314">
        <v>0</v>
      </c>
      <c r="E26" s="315" t="str">
        <f t="shared" si="0"/>
        <v> </v>
      </c>
      <c r="F26" s="307" t="str">
        <f t="shared" si="1"/>
        <v>否</v>
      </c>
      <c r="G26" s="291" t="str">
        <f t="shared" si="2"/>
        <v>项</v>
      </c>
    </row>
    <row r="27" ht="38" customHeight="1" spans="1:7">
      <c r="A27" s="309">
        <v>2082302</v>
      </c>
      <c r="B27" s="308" t="s">
        <v>1214</v>
      </c>
      <c r="C27" s="314">
        <v>0</v>
      </c>
      <c r="D27" s="314">
        <v>50</v>
      </c>
      <c r="E27" s="315" t="str">
        <f t="shared" si="0"/>
        <v> </v>
      </c>
      <c r="F27" s="307" t="str">
        <f t="shared" si="1"/>
        <v>是</v>
      </c>
      <c r="G27" s="291" t="str">
        <f t="shared" si="2"/>
        <v>项</v>
      </c>
    </row>
    <row r="28" ht="38" customHeight="1" spans="1:7">
      <c r="A28" s="309">
        <v>2082399</v>
      </c>
      <c r="B28" s="308" t="s">
        <v>1217</v>
      </c>
      <c r="C28" s="314">
        <v>0</v>
      </c>
      <c r="D28" s="314">
        <v>0</v>
      </c>
      <c r="E28" s="315" t="str">
        <f t="shared" si="0"/>
        <v> </v>
      </c>
      <c r="F28" s="307" t="str">
        <f t="shared" si="1"/>
        <v>否</v>
      </c>
      <c r="G28" s="291" t="str">
        <f t="shared" si="2"/>
        <v>项</v>
      </c>
    </row>
    <row r="29" s="287" customFormat="1" ht="38" customHeight="1" spans="1:7">
      <c r="A29" s="309">
        <v>20829</v>
      </c>
      <c r="B29" s="308" t="s">
        <v>1218</v>
      </c>
      <c r="C29" s="314">
        <v>0</v>
      </c>
      <c r="D29" s="314" t="s">
        <v>42</v>
      </c>
      <c r="E29" s="315" t="str">
        <f t="shared" si="0"/>
        <v> </v>
      </c>
      <c r="F29" s="307" t="str">
        <f t="shared" si="1"/>
        <v>否</v>
      </c>
      <c r="G29" s="291" t="str">
        <f t="shared" si="2"/>
        <v>款</v>
      </c>
    </row>
    <row r="30" s="284" customFormat="1" ht="38" customHeight="1" spans="1:7">
      <c r="A30" s="309">
        <v>2082901</v>
      </c>
      <c r="B30" s="308" t="s">
        <v>1214</v>
      </c>
      <c r="C30" s="314">
        <v>0</v>
      </c>
      <c r="D30" s="314" t="s">
        <v>42</v>
      </c>
      <c r="E30" s="315" t="str">
        <f t="shared" si="0"/>
        <v> </v>
      </c>
      <c r="F30" s="307" t="str">
        <f t="shared" si="1"/>
        <v>否</v>
      </c>
      <c r="G30" s="291" t="str">
        <f t="shared" si="2"/>
        <v>项</v>
      </c>
    </row>
    <row r="31" s="284" customFormat="1" ht="38" customHeight="1" spans="1:7">
      <c r="A31" s="309">
        <v>2082999</v>
      </c>
      <c r="B31" s="308" t="s">
        <v>1219</v>
      </c>
      <c r="C31" s="314">
        <v>0</v>
      </c>
      <c r="D31" s="314" t="s">
        <v>42</v>
      </c>
      <c r="E31" s="315" t="str">
        <f t="shared" si="0"/>
        <v> </v>
      </c>
      <c r="F31" s="307" t="str">
        <f t="shared" si="1"/>
        <v>否</v>
      </c>
      <c r="G31" s="291" t="str">
        <f t="shared" si="2"/>
        <v>项</v>
      </c>
    </row>
    <row r="32" ht="38" customHeight="1" spans="1:7">
      <c r="A32" s="303">
        <v>211</v>
      </c>
      <c r="B32" s="304" t="s">
        <v>1220</v>
      </c>
      <c r="C32" s="314">
        <v>0</v>
      </c>
      <c r="D32" s="314">
        <v>0</v>
      </c>
      <c r="E32" s="315" t="str">
        <f t="shared" si="0"/>
        <v> </v>
      </c>
      <c r="F32" s="307" t="str">
        <f t="shared" si="1"/>
        <v>是</v>
      </c>
      <c r="G32" s="291" t="str">
        <f t="shared" si="2"/>
        <v>类</v>
      </c>
    </row>
    <row r="33" ht="38" customHeight="1" spans="1:7">
      <c r="A33" s="309">
        <v>21160</v>
      </c>
      <c r="B33" s="308" t="s">
        <v>1221</v>
      </c>
      <c r="C33" s="314">
        <v>0</v>
      </c>
      <c r="D33" s="314">
        <v>0</v>
      </c>
      <c r="E33" s="315" t="str">
        <f t="shared" si="0"/>
        <v> </v>
      </c>
      <c r="F33" s="307" t="str">
        <f t="shared" si="1"/>
        <v>否</v>
      </c>
      <c r="G33" s="291" t="str">
        <f t="shared" si="2"/>
        <v>款</v>
      </c>
    </row>
    <row r="34" s="284" customFormat="1" ht="38" customHeight="1" spans="1:7">
      <c r="A34" s="361">
        <v>2116001</v>
      </c>
      <c r="B34" s="308" t="s">
        <v>1222</v>
      </c>
      <c r="C34" s="314">
        <v>0</v>
      </c>
      <c r="D34" s="314" t="s">
        <v>42</v>
      </c>
      <c r="E34" s="315" t="str">
        <f t="shared" si="0"/>
        <v> </v>
      </c>
      <c r="F34" s="307" t="str">
        <f t="shared" si="1"/>
        <v>否</v>
      </c>
      <c r="G34" s="291" t="str">
        <f t="shared" si="2"/>
        <v>项</v>
      </c>
    </row>
    <row r="35" s="284" customFormat="1" ht="38" customHeight="1" spans="1:7">
      <c r="A35" s="361">
        <v>2116002</v>
      </c>
      <c r="B35" s="308" t="s">
        <v>1223</v>
      </c>
      <c r="C35" s="314">
        <v>0</v>
      </c>
      <c r="D35" s="314" t="s">
        <v>42</v>
      </c>
      <c r="E35" s="315" t="str">
        <f t="shared" si="0"/>
        <v> </v>
      </c>
      <c r="F35" s="307" t="str">
        <f t="shared" si="1"/>
        <v>否</v>
      </c>
      <c r="G35" s="291" t="str">
        <f t="shared" si="2"/>
        <v>项</v>
      </c>
    </row>
    <row r="36" s="284" customFormat="1" ht="38" customHeight="1" spans="1:7">
      <c r="A36" s="361">
        <v>2116003</v>
      </c>
      <c r="B36" s="308" t="s">
        <v>1224</v>
      </c>
      <c r="C36" s="314">
        <v>0</v>
      </c>
      <c r="D36" s="314" t="s">
        <v>42</v>
      </c>
      <c r="E36" s="315" t="str">
        <f t="shared" si="0"/>
        <v> </v>
      </c>
      <c r="F36" s="307" t="str">
        <f t="shared" si="1"/>
        <v>否</v>
      </c>
      <c r="G36" s="291" t="str">
        <f t="shared" si="2"/>
        <v>项</v>
      </c>
    </row>
    <row r="37" s="287" customFormat="1" ht="38" customHeight="1" spans="1:7">
      <c r="A37" s="361">
        <v>2116099</v>
      </c>
      <c r="B37" s="308" t="s">
        <v>1225</v>
      </c>
      <c r="C37" s="314">
        <v>0</v>
      </c>
      <c r="D37" s="314" t="s">
        <v>42</v>
      </c>
      <c r="E37" s="315" t="str">
        <f t="shared" si="0"/>
        <v> </v>
      </c>
      <c r="F37" s="307" t="str">
        <f t="shared" si="1"/>
        <v>否</v>
      </c>
      <c r="G37" s="291" t="str">
        <f t="shared" si="2"/>
        <v>项</v>
      </c>
    </row>
    <row r="38" s="284" customFormat="1" ht="38" customHeight="1" spans="1:7">
      <c r="A38" s="361">
        <v>21161</v>
      </c>
      <c r="B38" s="308" t="s">
        <v>1226</v>
      </c>
      <c r="C38" s="314">
        <v>0</v>
      </c>
      <c r="D38" s="314">
        <v>0</v>
      </c>
      <c r="E38" s="315" t="str">
        <f t="shared" si="0"/>
        <v> </v>
      </c>
      <c r="F38" s="307" t="str">
        <f t="shared" si="1"/>
        <v>否</v>
      </c>
      <c r="G38" s="291" t="str">
        <f t="shared" si="2"/>
        <v>款</v>
      </c>
    </row>
    <row r="39" ht="38" customHeight="1" spans="1:7">
      <c r="A39" s="361">
        <v>2116101</v>
      </c>
      <c r="B39" s="308" t="s">
        <v>1227</v>
      </c>
      <c r="C39" s="314">
        <v>0</v>
      </c>
      <c r="D39" s="314">
        <v>0</v>
      </c>
      <c r="E39" s="315" t="str">
        <f t="shared" si="0"/>
        <v> </v>
      </c>
      <c r="F39" s="307" t="str">
        <f t="shared" si="1"/>
        <v>否</v>
      </c>
      <c r="G39" s="291" t="str">
        <f t="shared" si="2"/>
        <v>项</v>
      </c>
    </row>
    <row r="40" ht="38" customHeight="1" spans="1:7">
      <c r="A40" s="361">
        <v>2116102</v>
      </c>
      <c r="B40" s="308" t="s">
        <v>1228</v>
      </c>
      <c r="C40" s="314">
        <v>0</v>
      </c>
      <c r="D40" s="314">
        <v>0</v>
      </c>
      <c r="E40" s="315" t="str">
        <f t="shared" si="0"/>
        <v> </v>
      </c>
      <c r="F40" s="307" t="str">
        <f t="shared" si="1"/>
        <v>否</v>
      </c>
      <c r="G40" s="291" t="str">
        <f t="shared" si="2"/>
        <v>项</v>
      </c>
    </row>
    <row r="41" ht="38" customHeight="1" spans="1:7">
      <c r="A41" s="361">
        <v>2116103</v>
      </c>
      <c r="B41" s="308" t="s">
        <v>1229</v>
      </c>
      <c r="C41" s="314">
        <v>0</v>
      </c>
      <c r="D41" s="314">
        <v>0</v>
      </c>
      <c r="E41" s="315" t="str">
        <f t="shared" si="0"/>
        <v> </v>
      </c>
      <c r="F41" s="307" t="str">
        <f t="shared" si="1"/>
        <v>否</v>
      </c>
      <c r="G41" s="291" t="str">
        <f t="shared" si="2"/>
        <v>项</v>
      </c>
    </row>
    <row r="42" ht="38" customHeight="1" spans="1:7">
      <c r="A42" s="361">
        <v>2116104</v>
      </c>
      <c r="B42" s="308" t="s">
        <v>1230</v>
      </c>
      <c r="C42" s="314">
        <v>0</v>
      </c>
      <c r="D42" s="314">
        <v>0</v>
      </c>
      <c r="E42" s="315" t="str">
        <f t="shared" si="0"/>
        <v> </v>
      </c>
      <c r="F42" s="307" t="str">
        <f t="shared" si="1"/>
        <v>否</v>
      </c>
      <c r="G42" s="291" t="str">
        <f t="shared" si="2"/>
        <v>项</v>
      </c>
    </row>
    <row r="43" ht="38" customHeight="1" spans="1:7">
      <c r="A43" s="303">
        <v>212</v>
      </c>
      <c r="B43" s="304" t="s">
        <v>1231</v>
      </c>
      <c r="C43" s="314">
        <v>9567</v>
      </c>
      <c r="D43" s="314">
        <v>30750</v>
      </c>
      <c r="E43" s="315">
        <f t="shared" si="0"/>
        <v>2.214</v>
      </c>
      <c r="F43" s="307" t="str">
        <f t="shared" si="1"/>
        <v>是</v>
      </c>
      <c r="G43" s="291" t="str">
        <f t="shared" si="2"/>
        <v>类</v>
      </c>
    </row>
    <row r="44" ht="38" customHeight="1" spans="1:7">
      <c r="A44" s="309">
        <v>21208</v>
      </c>
      <c r="B44" s="308" t="s">
        <v>1232</v>
      </c>
      <c r="C44" s="314">
        <v>8817</v>
      </c>
      <c r="D44" s="314">
        <v>30000</v>
      </c>
      <c r="E44" s="315">
        <f t="shared" si="0"/>
        <v>2.403</v>
      </c>
      <c r="F44" s="307" t="str">
        <f t="shared" si="1"/>
        <v>是</v>
      </c>
      <c r="G44" s="291" t="str">
        <f t="shared" si="2"/>
        <v>款</v>
      </c>
    </row>
    <row r="45" ht="38" customHeight="1" spans="1:7">
      <c r="A45" s="309">
        <v>2120801</v>
      </c>
      <c r="B45" s="308" t="s">
        <v>1233</v>
      </c>
      <c r="C45" s="314">
        <v>3797</v>
      </c>
      <c r="D45" s="314">
        <v>30000</v>
      </c>
      <c r="E45" s="315">
        <f t="shared" si="0"/>
        <v>6.901</v>
      </c>
      <c r="F45" s="307" t="str">
        <f t="shared" si="1"/>
        <v>是</v>
      </c>
      <c r="G45" s="291" t="str">
        <f t="shared" si="2"/>
        <v>项</v>
      </c>
    </row>
    <row r="46" ht="38" customHeight="1" spans="1:7">
      <c r="A46" s="309">
        <v>2120802</v>
      </c>
      <c r="B46" s="308" t="s">
        <v>1234</v>
      </c>
      <c r="C46" s="314">
        <v>0</v>
      </c>
      <c r="D46" s="314">
        <v>0</v>
      </c>
      <c r="E46" s="315" t="str">
        <f t="shared" si="0"/>
        <v> </v>
      </c>
      <c r="F46" s="307" t="str">
        <f t="shared" si="1"/>
        <v>否</v>
      </c>
      <c r="G46" s="291" t="str">
        <f t="shared" si="2"/>
        <v>项</v>
      </c>
    </row>
    <row r="47" ht="38" customHeight="1" spans="1:7">
      <c r="A47" s="309">
        <v>2120803</v>
      </c>
      <c r="B47" s="308" t="s">
        <v>1235</v>
      </c>
      <c r="C47" s="314">
        <v>912</v>
      </c>
      <c r="D47" s="314">
        <v>0</v>
      </c>
      <c r="E47" s="315">
        <f t="shared" si="0"/>
        <v>-1</v>
      </c>
      <c r="F47" s="307" t="str">
        <f t="shared" si="1"/>
        <v>是</v>
      </c>
      <c r="G47" s="291" t="str">
        <f t="shared" si="2"/>
        <v>项</v>
      </c>
    </row>
    <row r="48" ht="38" customHeight="1" spans="1:7">
      <c r="A48" s="309">
        <v>2120804</v>
      </c>
      <c r="B48" s="308" t="s">
        <v>1236</v>
      </c>
      <c r="C48" s="314">
        <v>10</v>
      </c>
      <c r="D48" s="314">
        <v>0</v>
      </c>
      <c r="E48" s="315">
        <f t="shared" si="0"/>
        <v>-1</v>
      </c>
      <c r="F48" s="307" t="str">
        <f t="shared" si="1"/>
        <v>是</v>
      </c>
      <c r="G48" s="291" t="str">
        <f t="shared" si="2"/>
        <v>项</v>
      </c>
    </row>
    <row r="49" ht="38" customHeight="1" spans="1:7">
      <c r="A49" s="309">
        <v>2120805</v>
      </c>
      <c r="B49" s="308" t="s">
        <v>1237</v>
      </c>
      <c r="C49" s="314">
        <v>0</v>
      </c>
      <c r="D49" s="314">
        <v>0</v>
      </c>
      <c r="E49" s="315" t="str">
        <f t="shared" si="0"/>
        <v> </v>
      </c>
      <c r="F49" s="307" t="str">
        <f t="shared" si="1"/>
        <v>否</v>
      </c>
      <c r="G49" s="291" t="str">
        <f t="shared" si="2"/>
        <v>项</v>
      </c>
    </row>
    <row r="50" ht="38" customHeight="1" spans="1:7">
      <c r="A50" s="309">
        <v>2120806</v>
      </c>
      <c r="B50" s="308" t="s">
        <v>1238</v>
      </c>
      <c r="C50" s="314">
        <v>0</v>
      </c>
      <c r="D50" s="314">
        <v>0</v>
      </c>
      <c r="E50" s="315" t="str">
        <f t="shared" si="0"/>
        <v> </v>
      </c>
      <c r="F50" s="307" t="str">
        <f t="shared" si="1"/>
        <v>否</v>
      </c>
      <c r="G50" s="291" t="str">
        <f t="shared" si="2"/>
        <v>项</v>
      </c>
    </row>
    <row r="51" ht="38" customHeight="1" spans="1:7">
      <c r="A51" s="309">
        <v>2120807</v>
      </c>
      <c r="B51" s="308" t="s">
        <v>1239</v>
      </c>
      <c r="C51" s="314">
        <v>0</v>
      </c>
      <c r="D51" s="314">
        <v>0</v>
      </c>
      <c r="E51" s="315" t="str">
        <f t="shared" si="0"/>
        <v> </v>
      </c>
      <c r="F51" s="307" t="str">
        <f t="shared" si="1"/>
        <v>否</v>
      </c>
      <c r="G51" s="291" t="str">
        <f t="shared" si="2"/>
        <v>项</v>
      </c>
    </row>
    <row r="52" ht="38" customHeight="1" spans="1:7">
      <c r="A52" s="309">
        <v>2120809</v>
      </c>
      <c r="B52" s="308" t="s">
        <v>1240</v>
      </c>
      <c r="C52" s="314">
        <v>0</v>
      </c>
      <c r="D52" s="314">
        <v>0</v>
      </c>
      <c r="E52" s="315" t="str">
        <f t="shared" si="0"/>
        <v> </v>
      </c>
      <c r="F52" s="307" t="str">
        <f t="shared" si="1"/>
        <v>否</v>
      </c>
      <c r="G52" s="291" t="str">
        <f t="shared" si="2"/>
        <v>项</v>
      </c>
    </row>
    <row r="53" ht="38" customHeight="1" spans="1:7">
      <c r="A53" s="309">
        <v>2120810</v>
      </c>
      <c r="B53" s="308" t="s">
        <v>1241</v>
      </c>
      <c r="C53" s="314">
        <v>0</v>
      </c>
      <c r="D53" s="314">
        <v>0</v>
      </c>
      <c r="E53" s="315" t="str">
        <f t="shared" si="0"/>
        <v> </v>
      </c>
      <c r="F53" s="307" t="str">
        <f t="shared" si="1"/>
        <v>否</v>
      </c>
      <c r="G53" s="291" t="str">
        <f t="shared" si="2"/>
        <v>项</v>
      </c>
    </row>
    <row r="54" ht="38" customHeight="1" spans="1:7">
      <c r="A54" s="309">
        <v>2120811</v>
      </c>
      <c r="B54" s="308" t="s">
        <v>1242</v>
      </c>
      <c r="C54" s="314">
        <v>0</v>
      </c>
      <c r="D54" s="314">
        <v>0</v>
      </c>
      <c r="E54" s="315" t="str">
        <f t="shared" si="0"/>
        <v> </v>
      </c>
      <c r="F54" s="307" t="str">
        <f t="shared" si="1"/>
        <v>否</v>
      </c>
      <c r="G54" s="291" t="str">
        <f t="shared" si="2"/>
        <v>项</v>
      </c>
    </row>
    <row r="55" ht="38" customHeight="1" spans="1:7">
      <c r="A55" s="309">
        <v>2120813</v>
      </c>
      <c r="B55" s="308" t="s">
        <v>1243</v>
      </c>
      <c r="C55" s="314">
        <v>0</v>
      </c>
      <c r="D55" s="314">
        <v>0</v>
      </c>
      <c r="E55" s="315" t="str">
        <f t="shared" si="0"/>
        <v> </v>
      </c>
      <c r="F55" s="307" t="str">
        <f t="shared" si="1"/>
        <v>否</v>
      </c>
      <c r="G55" s="291" t="str">
        <f t="shared" si="2"/>
        <v>项</v>
      </c>
    </row>
    <row r="56" ht="38" customHeight="1" spans="1:7">
      <c r="A56" s="309">
        <v>2120814</v>
      </c>
      <c r="B56" s="362" t="s">
        <v>1244</v>
      </c>
      <c r="C56" s="314" t="s">
        <v>42</v>
      </c>
      <c r="D56" s="314" t="s">
        <v>42</v>
      </c>
      <c r="E56" s="315" t="str">
        <f t="shared" si="0"/>
        <v> </v>
      </c>
      <c r="F56" s="307" t="str">
        <f t="shared" si="1"/>
        <v>否</v>
      </c>
      <c r="G56" s="291" t="str">
        <f t="shared" si="2"/>
        <v>项</v>
      </c>
    </row>
    <row r="57" ht="38" customHeight="1" spans="1:7">
      <c r="A57" s="309">
        <v>2120815</v>
      </c>
      <c r="B57" s="362" t="s">
        <v>1245</v>
      </c>
      <c r="C57" s="314" t="s">
        <v>42</v>
      </c>
      <c r="D57" s="314" t="s">
        <v>42</v>
      </c>
      <c r="E57" s="315" t="str">
        <f t="shared" si="0"/>
        <v> </v>
      </c>
      <c r="F57" s="307" t="str">
        <f t="shared" si="1"/>
        <v>否</v>
      </c>
      <c r="G57" s="291" t="str">
        <f t="shared" si="2"/>
        <v>项</v>
      </c>
    </row>
    <row r="58" ht="38" customHeight="1" spans="1:7">
      <c r="A58" s="309">
        <v>2120816</v>
      </c>
      <c r="B58" s="362" t="s">
        <v>1246</v>
      </c>
      <c r="C58" s="314" t="s">
        <v>42</v>
      </c>
      <c r="D58" s="314" t="s">
        <v>42</v>
      </c>
      <c r="E58" s="315" t="str">
        <f t="shared" si="0"/>
        <v> </v>
      </c>
      <c r="F58" s="307" t="str">
        <f t="shared" si="1"/>
        <v>否</v>
      </c>
      <c r="G58" s="291" t="str">
        <f t="shared" si="2"/>
        <v>项</v>
      </c>
    </row>
    <row r="59" ht="38" customHeight="1" spans="1:7">
      <c r="A59" s="309">
        <v>2120899</v>
      </c>
      <c r="B59" s="308" t="s">
        <v>1247</v>
      </c>
      <c r="C59" s="314">
        <v>4098</v>
      </c>
      <c r="D59" s="314">
        <v>0</v>
      </c>
      <c r="E59" s="315">
        <f t="shared" si="0"/>
        <v>-1</v>
      </c>
      <c r="F59" s="307" t="str">
        <f t="shared" si="1"/>
        <v>是</v>
      </c>
      <c r="G59" s="291" t="str">
        <f t="shared" si="2"/>
        <v>项</v>
      </c>
    </row>
    <row r="60" ht="38" customHeight="1" spans="1:7">
      <c r="A60" s="309">
        <v>21210</v>
      </c>
      <c r="B60" s="308" t="s">
        <v>1248</v>
      </c>
      <c r="C60" s="314">
        <v>0</v>
      </c>
      <c r="D60" s="314">
        <v>0</v>
      </c>
      <c r="E60" s="315" t="str">
        <f t="shared" si="0"/>
        <v> </v>
      </c>
      <c r="F60" s="307" t="str">
        <f t="shared" si="1"/>
        <v>否</v>
      </c>
      <c r="G60" s="291" t="str">
        <f t="shared" si="2"/>
        <v>款</v>
      </c>
    </row>
    <row r="61" ht="38" customHeight="1" spans="1:7">
      <c r="A61" s="309">
        <v>2121001</v>
      </c>
      <c r="B61" s="308" t="s">
        <v>1233</v>
      </c>
      <c r="C61" s="314">
        <v>0</v>
      </c>
      <c r="D61" s="314">
        <v>0</v>
      </c>
      <c r="E61" s="315" t="str">
        <f t="shared" si="0"/>
        <v> </v>
      </c>
      <c r="F61" s="307" t="str">
        <f t="shared" si="1"/>
        <v>否</v>
      </c>
      <c r="G61" s="291" t="str">
        <f t="shared" si="2"/>
        <v>项</v>
      </c>
    </row>
    <row r="62" ht="38" customHeight="1" spans="1:7">
      <c r="A62" s="309">
        <v>2121002</v>
      </c>
      <c r="B62" s="308" t="s">
        <v>1234</v>
      </c>
      <c r="C62" s="314">
        <v>0</v>
      </c>
      <c r="D62" s="314">
        <v>0</v>
      </c>
      <c r="E62" s="315" t="str">
        <f t="shared" si="0"/>
        <v> </v>
      </c>
      <c r="F62" s="307" t="str">
        <f t="shared" si="1"/>
        <v>否</v>
      </c>
      <c r="G62" s="291" t="str">
        <f t="shared" si="2"/>
        <v>项</v>
      </c>
    </row>
    <row r="63" ht="38" customHeight="1" spans="1:7">
      <c r="A63" s="309">
        <v>2121099</v>
      </c>
      <c r="B63" s="308" t="s">
        <v>1249</v>
      </c>
      <c r="C63" s="314">
        <v>0</v>
      </c>
      <c r="D63" s="314">
        <v>0</v>
      </c>
      <c r="E63" s="315" t="str">
        <f t="shared" si="0"/>
        <v> </v>
      </c>
      <c r="F63" s="307" t="str">
        <f t="shared" si="1"/>
        <v>否</v>
      </c>
      <c r="G63" s="291" t="str">
        <f t="shared" si="2"/>
        <v>项</v>
      </c>
    </row>
    <row r="64" ht="38" customHeight="1" spans="1:7">
      <c r="A64" s="309">
        <v>21211</v>
      </c>
      <c r="B64" s="308" t="s">
        <v>1250</v>
      </c>
      <c r="C64" s="314">
        <v>0</v>
      </c>
      <c r="D64" s="314">
        <v>0</v>
      </c>
      <c r="E64" s="315" t="str">
        <f t="shared" si="0"/>
        <v> </v>
      </c>
      <c r="F64" s="307" t="str">
        <f t="shared" si="1"/>
        <v>否</v>
      </c>
      <c r="G64" s="291" t="str">
        <f t="shared" si="2"/>
        <v>款</v>
      </c>
    </row>
    <row r="65" ht="38" customHeight="1" spans="1:7">
      <c r="A65" s="309">
        <v>21213</v>
      </c>
      <c r="B65" s="308" t="s">
        <v>1251</v>
      </c>
      <c r="C65" s="314">
        <v>0</v>
      </c>
      <c r="D65" s="314">
        <v>0</v>
      </c>
      <c r="E65" s="315" t="str">
        <f t="shared" si="0"/>
        <v> </v>
      </c>
      <c r="F65" s="307" t="str">
        <f t="shared" si="1"/>
        <v>否</v>
      </c>
      <c r="G65" s="291" t="str">
        <f t="shared" si="2"/>
        <v>款</v>
      </c>
    </row>
    <row r="66" ht="38" customHeight="1" spans="1:7">
      <c r="A66" s="309">
        <v>2121301</v>
      </c>
      <c r="B66" s="308" t="s">
        <v>1252</v>
      </c>
      <c r="C66" s="314">
        <v>0</v>
      </c>
      <c r="D66" s="314">
        <v>0</v>
      </c>
      <c r="E66" s="315" t="str">
        <f t="shared" si="0"/>
        <v> </v>
      </c>
      <c r="F66" s="307" t="str">
        <f t="shared" si="1"/>
        <v>否</v>
      </c>
      <c r="G66" s="291" t="str">
        <f t="shared" si="2"/>
        <v>项</v>
      </c>
    </row>
    <row r="67" ht="38" customHeight="1" spans="1:7">
      <c r="A67" s="309">
        <v>2121302</v>
      </c>
      <c r="B67" s="308" t="s">
        <v>1253</v>
      </c>
      <c r="C67" s="314">
        <v>0</v>
      </c>
      <c r="D67" s="314">
        <v>0</v>
      </c>
      <c r="E67" s="315" t="str">
        <f t="shared" si="0"/>
        <v> </v>
      </c>
      <c r="F67" s="307" t="str">
        <f t="shared" si="1"/>
        <v>否</v>
      </c>
      <c r="G67" s="291" t="str">
        <f t="shared" si="2"/>
        <v>项</v>
      </c>
    </row>
    <row r="68" ht="38" customHeight="1" spans="1:7">
      <c r="A68" s="309">
        <v>2121303</v>
      </c>
      <c r="B68" s="308" t="s">
        <v>1254</v>
      </c>
      <c r="C68" s="314">
        <v>0</v>
      </c>
      <c r="D68" s="314">
        <v>0</v>
      </c>
      <c r="E68" s="315" t="str">
        <f t="shared" ref="E68:E131" si="3">IFERROR(D68/C68-1," ")</f>
        <v> </v>
      </c>
      <c r="F68" s="307" t="str">
        <f t="shared" ref="F68:F131" si="4">IF(LEN(A68)=3,"是",IF(B68&lt;&gt;"",IF(SUM(C68:D68)&lt;&gt;0,"是","否"),"是"))</f>
        <v>否</v>
      </c>
      <c r="G68" s="291" t="str">
        <f t="shared" ref="G68:G131" si="5">IF(LEN(A68)=3,"类",IF(LEN(A68)=5,"款","项"))</f>
        <v>项</v>
      </c>
    </row>
    <row r="69" ht="38" customHeight="1" spans="1:7">
      <c r="A69" s="309">
        <v>2121304</v>
      </c>
      <c r="B69" s="308" t="s">
        <v>1255</v>
      </c>
      <c r="C69" s="314">
        <v>0</v>
      </c>
      <c r="D69" s="314">
        <v>0</v>
      </c>
      <c r="E69" s="315" t="str">
        <f t="shared" si="3"/>
        <v> </v>
      </c>
      <c r="F69" s="307" t="str">
        <f t="shared" si="4"/>
        <v>否</v>
      </c>
      <c r="G69" s="291" t="str">
        <f t="shared" si="5"/>
        <v>项</v>
      </c>
    </row>
    <row r="70" ht="38" customHeight="1" spans="1:7">
      <c r="A70" s="309">
        <v>2121399</v>
      </c>
      <c r="B70" s="308" t="s">
        <v>1256</v>
      </c>
      <c r="C70" s="314">
        <v>0</v>
      </c>
      <c r="D70" s="314">
        <v>0</v>
      </c>
      <c r="E70" s="315" t="str">
        <f t="shared" si="3"/>
        <v> </v>
      </c>
      <c r="F70" s="307" t="str">
        <f t="shared" si="4"/>
        <v>否</v>
      </c>
      <c r="G70" s="291" t="str">
        <f t="shared" si="5"/>
        <v>项</v>
      </c>
    </row>
    <row r="71" ht="38" customHeight="1" spans="1:7">
      <c r="A71" s="309">
        <v>21214</v>
      </c>
      <c r="B71" s="308" t="s">
        <v>1257</v>
      </c>
      <c r="C71" s="314">
        <v>750</v>
      </c>
      <c r="D71" s="314">
        <v>750</v>
      </c>
      <c r="E71" s="315">
        <f t="shared" si="3"/>
        <v>0</v>
      </c>
      <c r="F71" s="307" t="str">
        <f t="shared" si="4"/>
        <v>是</v>
      </c>
      <c r="G71" s="291" t="str">
        <f t="shared" si="5"/>
        <v>款</v>
      </c>
    </row>
    <row r="72" ht="38" customHeight="1" spans="1:7">
      <c r="A72" s="309">
        <v>2121401</v>
      </c>
      <c r="B72" s="308" t="s">
        <v>1258</v>
      </c>
      <c r="C72" s="314">
        <v>0</v>
      </c>
      <c r="D72" s="314" t="s">
        <v>42</v>
      </c>
      <c r="E72" s="315" t="str">
        <f t="shared" si="3"/>
        <v> </v>
      </c>
      <c r="F72" s="307" t="str">
        <f t="shared" si="4"/>
        <v>否</v>
      </c>
      <c r="G72" s="291" t="str">
        <f t="shared" si="5"/>
        <v>项</v>
      </c>
    </row>
    <row r="73" ht="38" customHeight="1" spans="1:7">
      <c r="A73" s="309">
        <v>2121402</v>
      </c>
      <c r="B73" s="308" t="s">
        <v>1259</v>
      </c>
      <c r="C73" s="314">
        <v>0</v>
      </c>
      <c r="D73" s="314" t="s">
        <v>42</v>
      </c>
      <c r="E73" s="315" t="str">
        <f t="shared" si="3"/>
        <v> </v>
      </c>
      <c r="F73" s="307" t="str">
        <f t="shared" si="4"/>
        <v>否</v>
      </c>
      <c r="G73" s="291" t="str">
        <f t="shared" si="5"/>
        <v>项</v>
      </c>
    </row>
    <row r="74" ht="38" customHeight="1" spans="1:7">
      <c r="A74" s="309">
        <v>2121499</v>
      </c>
      <c r="B74" s="308" t="s">
        <v>1260</v>
      </c>
      <c r="C74" s="314">
        <v>0</v>
      </c>
      <c r="D74" s="314" t="s">
        <v>42</v>
      </c>
      <c r="E74" s="315" t="str">
        <f t="shared" si="3"/>
        <v> </v>
      </c>
      <c r="F74" s="307" t="str">
        <f t="shared" si="4"/>
        <v>否</v>
      </c>
      <c r="G74" s="291" t="str">
        <f t="shared" si="5"/>
        <v>项</v>
      </c>
    </row>
    <row r="75" ht="38" customHeight="1" spans="1:7">
      <c r="A75" s="309">
        <v>21215</v>
      </c>
      <c r="B75" s="308" t="s">
        <v>1261</v>
      </c>
      <c r="C75" s="314">
        <v>0</v>
      </c>
      <c r="D75" s="314" t="s">
        <v>42</v>
      </c>
      <c r="E75" s="315" t="str">
        <f t="shared" si="3"/>
        <v> </v>
      </c>
      <c r="F75" s="307" t="str">
        <f t="shared" si="4"/>
        <v>否</v>
      </c>
      <c r="G75" s="291" t="str">
        <f t="shared" si="5"/>
        <v>款</v>
      </c>
    </row>
    <row r="76" ht="38" customHeight="1" spans="1:7">
      <c r="A76" s="309">
        <v>2121501</v>
      </c>
      <c r="B76" s="308" t="s">
        <v>1233</v>
      </c>
      <c r="C76" s="314">
        <v>0</v>
      </c>
      <c r="D76" s="314" t="s">
        <v>42</v>
      </c>
      <c r="E76" s="315" t="str">
        <f t="shared" si="3"/>
        <v> </v>
      </c>
      <c r="F76" s="307" t="str">
        <f t="shared" si="4"/>
        <v>否</v>
      </c>
      <c r="G76" s="291" t="str">
        <f t="shared" si="5"/>
        <v>项</v>
      </c>
    </row>
    <row r="77" ht="38" customHeight="1" spans="1:7">
      <c r="A77" s="309">
        <v>2121502</v>
      </c>
      <c r="B77" s="308" t="s">
        <v>1234</v>
      </c>
      <c r="C77" s="314">
        <v>0</v>
      </c>
      <c r="D77" s="314">
        <v>0</v>
      </c>
      <c r="E77" s="315" t="str">
        <f t="shared" si="3"/>
        <v> </v>
      </c>
      <c r="F77" s="307" t="str">
        <f t="shared" si="4"/>
        <v>否</v>
      </c>
      <c r="G77" s="291" t="str">
        <f t="shared" si="5"/>
        <v>项</v>
      </c>
    </row>
    <row r="78" ht="38" customHeight="1" spans="1:7">
      <c r="A78" s="309">
        <v>2121599</v>
      </c>
      <c r="B78" s="308" t="s">
        <v>1262</v>
      </c>
      <c r="C78" s="314">
        <v>0</v>
      </c>
      <c r="D78" s="314" t="s">
        <v>42</v>
      </c>
      <c r="E78" s="315" t="str">
        <f t="shared" si="3"/>
        <v> </v>
      </c>
      <c r="F78" s="307" t="str">
        <f t="shared" si="4"/>
        <v>否</v>
      </c>
      <c r="G78" s="291" t="str">
        <f t="shared" si="5"/>
        <v>项</v>
      </c>
    </row>
    <row r="79" s="284" customFormat="1" ht="38" customHeight="1" spans="1:7">
      <c r="A79" s="309">
        <v>21216</v>
      </c>
      <c r="B79" s="308" t="s">
        <v>1263</v>
      </c>
      <c r="C79" s="314">
        <v>0</v>
      </c>
      <c r="D79" s="314" t="s">
        <v>42</v>
      </c>
      <c r="E79" s="315" t="str">
        <f t="shared" si="3"/>
        <v> </v>
      </c>
      <c r="F79" s="307" t="str">
        <f t="shared" si="4"/>
        <v>否</v>
      </c>
      <c r="G79" s="291" t="str">
        <f t="shared" si="5"/>
        <v>款</v>
      </c>
    </row>
    <row r="80" s="284" customFormat="1" ht="38" customHeight="1" spans="1:7">
      <c r="A80" s="309">
        <v>2121601</v>
      </c>
      <c r="B80" s="308" t="s">
        <v>1233</v>
      </c>
      <c r="C80" s="314">
        <v>0</v>
      </c>
      <c r="D80" s="314" t="s">
        <v>42</v>
      </c>
      <c r="E80" s="315" t="str">
        <f t="shared" si="3"/>
        <v> </v>
      </c>
      <c r="F80" s="307" t="str">
        <f t="shared" si="4"/>
        <v>否</v>
      </c>
      <c r="G80" s="291" t="str">
        <f t="shared" si="5"/>
        <v>项</v>
      </c>
    </row>
    <row r="81" s="284" customFormat="1" ht="38" customHeight="1" spans="1:7">
      <c r="A81" s="309">
        <v>2121602</v>
      </c>
      <c r="B81" s="308" t="s">
        <v>1234</v>
      </c>
      <c r="C81" s="314">
        <v>0</v>
      </c>
      <c r="D81" s="314" t="s">
        <v>42</v>
      </c>
      <c r="E81" s="315" t="str">
        <f t="shared" si="3"/>
        <v> </v>
      </c>
      <c r="F81" s="307" t="str">
        <f t="shared" si="4"/>
        <v>否</v>
      </c>
      <c r="G81" s="291" t="str">
        <f t="shared" si="5"/>
        <v>项</v>
      </c>
    </row>
    <row r="82" s="284" customFormat="1" ht="38" customHeight="1" spans="1:7">
      <c r="A82" s="309">
        <v>2121699</v>
      </c>
      <c r="B82" s="308" t="s">
        <v>1264</v>
      </c>
      <c r="C82" s="314">
        <v>0</v>
      </c>
      <c r="D82" s="314" t="s">
        <v>42</v>
      </c>
      <c r="E82" s="315" t="str">
        <f t="shared" si="3"/>
        <v> </v>
      </c>
      <c r="F82" s="307" t="str">
        <f t="shared" si="4"/>
        <v>否</v>
      </c>
      <c r="G82" s="291" t="str">
        <f t="shared" si="5"/>
        <v>项</v>
      </c>
    </row>
    <row r="83" s="284" customFormat="1" ht="38" customHeight="1" spans="1:7">
      <c r="A83" s="309">
        <v>21217</v>
      </c>
      <c r="B83" s="308" t="s">
        <v>1265</v>
      </c>
      <c r="C83" s="314">
        <v>0</v>
      </c>
      <c r="D83" s="314" t="s">
        <v>42</v>
      </c>
      <c r="E83" s="315" t="str">
        <f t="shared" si="3"/>
        <v> </v>
      </c>
      <c r="F83" s="307" t="str">
        <f t="shared" si="4"/>
        <v>否</v>
      </c>
      <c r="G83" s="291" t="str">
        <f t="shared" si="5"/>
        <v>款</v>
      </c>
    </row>
    <row r="84" s="284" customFormat="1" ht="38" customHeight="1" spans="1:7">
      <c r="A84" s="309">
        <v>2121701</v>
      </c>
      <c r="B84" s="308" t="s">
        <v>1252</v>
      </c>
      <c r="C84" s="314">
        <v>0</v>
      </c>
      <c r="D84" s="314" t="s">
        <v>42</v>
      </c>
      <c r="E84" s="315" t="str">
        <f t="shared" si="3"/>
        <v> </v>
      </c>
      <c r="F84" s="307" t="str">
        <f t="shared" si="4"/>
        <v>否</v>
      </c>
      <c r="G84" s="291" t="str">
        <f t="shared" si="5"/>
        <v>项</v>
      </c>
    </row>
    <row r="85" s="284" customFormat="1" ht="38" customHeight="1" spans="1:7">
      <c r="A85" s="309">
        <v>2121702</v>
      </c>
      <c r="B85" s="308" t="s">
        <v>1253</v>
      </c>
      <c r="C85" s="314">
        <v>0</v>
      </c>
      <c r="D85" s="314" t="s">
        <v>42</v>
      </c>
      <c r="E85" s="315" t="str">
        <f t="shared" si="3"/>
        <v> </v>
      </c>
      <c r="F85" s="307" t="str">
        <f t="shared" si="4"/>
        <v>否</v>
      </c>
      <c r="G85" s="291" t="str">
        <f t="shared" si="5"/>
        <v>项</v>
      </c>
    </row>
    <row r="86" s="284" customFormat="1" ht="38" customHeight="1" spans="1:7">
      <c r="A86" s="309">
        <v>2121703</v>
      </c>
      <c r="B86" s="308" t="s">
        <v>1254</v>
      </c>
      <c r="C86" s="314">
        <v>0</v>
      </c>
      <c r="D86" s="314" t="s">
        <v>42</v>
      </c>
      <c r="E86" s="315" t="str">
        <f t="shared" si="3"/>
        <v> </v>
      </c>
      <c r="F86" s="307" t="str">
        <f t="shared" si="4"/>
        <v>否</v>
      </c>
      <c r="G86" s="291" t="str">
        <f t="shared" si="5"/>
        <v>项</v>
      </c>
    </row>
    <row r="87" s="284" customFormat="1" ht="38" customHeight="1" spans="1:7">
      <c r="A87" s="309">
        <v>2121704</v>
      </c>
      <c r="B87" s="308" t="s">
        <v>1255</v>
      </c>
      <c r="C87" s="314">
        <v>0</v>
      </c>
      <c r="D87" s="314" t="s">
        <v>42</v>
      </c>
      <c r="E87" s="315" t="str">
        <f t="shared" si="3"/>
        <v> </v>
      </c>
      <c r="F87" s="307" t="str">
        <f t="shared" si="4"/>
        <v>否</v>
      </c>
      <c r="G87" s="291" t="str">
        <f t="shared" si="5"/>
        <v>项</v>
      </c>
    </row>
    <row r="88" s="284" customFormat="1" ht="38" customHeight="1" spans="1:7">
      <c r="A88" s="309">
        <v>2121799</v>
      </c>
      <c r="B88" s="308" t="s">
        <v>1266</v>
      </c>
      <c r="C88" s="314">
        <v>0</v>
      </c>
      <c r="D88" s="314" t="s">
        <v>42</v>
      </c>
      <c r="E88" s="315" t="str">
        <f t="shared" si="3"/>
        <v> </v>
      </c>
      <c r="F88" s="307" t="str">
        <f t="shared" si="4"/>
        <v>否</v>
      </c>
      <c r="G88" s="291" t="str">
        <f t="shared" si="5"/>
        <v>项</v>
      </c>
    </row>
    <row r="89" s="284" customFormat="1" ht="38" customHeight="1" spans="1:7">
      <c r="A89" s="309">
        <v>21218</v>
      </c>
      <c r="B89" s="308" t="s">
        <v>1267</v>
      </c>
      <c r="C89" s="314">
        <v>0</v>
      </c>
      <c r="D89" s="314" t="s">
        <v>42</v>
      </c>
      <c r="E89" s="315" t="str">
        <f t="shared" si="3"/>
        <v> </v>
      </c>
      <c r="F89" s="307" t="str">
        <f t="shared" si="4"/>
        <v>否</v>
      </c>
      <c r="G89" s="291" t="str">
        <f t="shared" si="5"/>
        <v>款</v>
      </c>
    </row>
    <row r="90" s="284" customFormat="1" ht="38" customHeight="1" spans="1:7">
      <c r="A90" s="309">
        <v>2121801</v>
      </c>
      <c r="B90" s="308" t="s">
        <v>1258</v>
      </c>
      <c r="C90" s="314">
        <v>0</v>
      </c>
      <c r="D90" s="314" t="s">
        <v>42</v>
      </c>
      <c r="E90" s="315" t="str">
        <f t="shared" si="3"/>
        <v> </v>
      </c>
      <c r="F90" s="307" t="str">
        <f t="shared" si="4"/>
        <v>否</v>
      </c>
      <c r="G90" s="291" t="str">
        <f t="shared" si="5"/>
        <v>项</v>
      </c>
    </row>
    <row r="91" s="284" customFormat="1" ht="38" customHeight="1" spans="1:7">
      <c r="A91" s="309">
        <v>2121899</v>
      </c>
      <c r="B91" s="308" t="s">
        <v>1268</v>
      </c>
      <c r="C91" s="314">
        <v>0</v>
      </c>
      <c r="D91" s="314" t="s">
        <v>42</v>
      </c>
      <c r="E91" s="315" t="str">
        <f t="shared" si="3"/>
        <v> </v>
      </c>
      <c r="F91" s="307" t="str">
        <f t="shared" si="4"/>
        <v>否</v>
      </c>
      <c r="G91" s="291" t="str">
        <f t="shared" si="5"/>
        <v>项</v>
      </c>
    </row>
    <row r="92" s="284" customFormat="1" ht="38" customHeight="1" spans="1:7">
      <c r="A92" s="309">
        <v>21219</v>
      </c>
      <c r="B92" s="308" t="s">
        <v>1269</v>
      </c>
      <c r="C92" s="314">
        <v>0</v>
      </c>
      <c r="D92" s="314" t="s">
        <v>42</v>
      </c>
      <c r="E92" s="315" t="str">
        <f t="shared" si="3"/>
        <v> </v>
      </c>
      <c r="F92" s="307" t="str">
        <f t="shared" si="4"/>
        <v>否</v>
      </c>
      <c r="G92" s="291" t="str">
        <f t="shared" si="5"/>
        <v>款</v>
      </c>
    </row>
    <row r="93" s="284" customFormat="1" ht="38" customHeight="1" spans="1:7">
      <c r="A93" s="309">
        <v>2121901</v>
      </c>
      <c r="B93" s="308" t="s">
        <v>1233</v>
      </c>
      <c r="C93" s="314">
        <v>0</v>
      </c>
      <c r="D93" s="314" t="s">
        <v>42</v>
      </c>
      <c r="E93" s="315" t="str">
        <f t="shared" si="3"/>
        <v> </v>
      </c>
      <c r="F93" s="307" t="str">
        <f t="shared" si="4"/>
        <v>否</v>
      </c>
      <c r="G93" s="291" t="str">
        <f t="shared" si="5"/>
        <v>项</v>
      </c>
    </row>
    <row r="94" ht="38" customHeight="1" spans="1:7">
      <c r="A94" s="309">
        <v>2121902</v>
      </c>
      <c r="B94" s="308" t="s">
        <v>1234</v>
      </c>
      <c r="C94" s="314">
        <v>0</v>
      </c>
      <c r="D94" s="314" t="s">
        <v>42</v>
      </c>
      <c r="E94" s="315" t="str">
        <f t="shared" si="3"/>
        <v> </v>
      </c>
      <c r="F94" s="307" t="str">
        <f t="shared" si="4"/>
        <v>否</v>
      </c>
      <c r="G94" s="291" t="str">
        <f t="shared" si="5"/>
        <v>项</v>
      </c>
    </row>
    <row r="95" ht="38" customHeight="1" spans="1:7">
      <c r="A95" s="309">
        <v>2121903</v>
      </c>
      <c r="B95" s="308" t="s">
        <v>1235</v>
      </c>
      <c r="C95" s="314">
        <v>0</v>
      </c>
      <c r="D95" s="314" t="s">
        <v>42</v>
      </c>
      <c r="E95" s="315" t="str">
        <f t="shared" si="3"/>
        <v> </v>
      </c>
      <c r="F95" s="307" t="str">
        <f t="shared" si="4"/>
        <v>否</v>
      </c>
      <c r="G95" s="291" t="str">
        <f t="shared" si="5"/>
        <v>项</v>
      </c>
    </row>
    <row r="96" ht="38" customHeight="1" spans="1:7">
      <c r="A96" s="309">
        <v>2121904</v>
      </c>
      <c r="B96" s="308" t="s">
        <v>1236</v>
      </c>
      <c r="C96" s="314">
        <v>0</v>
      </c>
      <c r="D96" s="314" t="s">
        <v>42</v>
      </c>
      <c r="E96" s="315" t="str">
        <f t="shared" si="3"/>
        <v> </v>
      </c>
      <c r="F96" s="307" t="str">
        <f t="shared" si="4"/>
        <v>否</v>
      </c>
      <c r="G96" s="291" t="str">
        <f t="shared" si="5"/>
        <v>项</v>
      </c>
    </row>
    <row r="97" s="284" customFormat="1" ht="38" customHeight="1" spans="1:7">
      <c r="A97" s="309">
        <v>2121905</v>
      </c>
      <c r="B97" s="308" t="s">
        <v>1239</v>
      </c>
      <c r="C97" s="314">
        <v>0</v>
      </c>
      <c r="D97" s="314" t="s">
        <v>42</v>
      </c>
      <c r="E97" s="315" t="str">
        <f t="shared" si="3"/>
        <v> </v>
      </c>
      <c r="F97" s="307" t="str">
        <f t="shared" si="4"/>
        <v>否</v>
      </c>
      <c r="G97" s="291" t="str">
        <f t="shared" si="5"/>
        <v>项</v>
      </c>
    </row>
    <row r="98" s="284" customFormat="1" ht="38" customHeight="1" spans="1:7">
      <c r="A98" s="309">
        <v>2121906</v>
      </c>
      <c r="B98" s="308" t="s">
        <v>1241</v>
      </c>
      <c r="C98" s="314">
        <v>0</v>
      </c>
      <c r="D98" s="314" t="s">
        <v>42</v>
      </c>
      <c r="E98" s="315" t="str">
        <f t="shared" si="3"/>
        <v> </v>
      </c>
      <c r="F98" s="307" t="str">
        <f t="shared" si="4"/>
        <v>否</v>
      </c>
      <c r="G98" s="291" t="str">
        <f t="shared" si="5"/>
        <v>项</v>
      </c>
    </row>
    <row r="99" ht="38" customHeight="1" spans="1:7">
      <c r="A99" s="309">
        <v>2121907</v>
      </c>
      <c r="B99" s="308" t="s">
        <v>1242</v>
      </c>
      <c r="C99" s="314">
        <v>0</v>
      </c>
      <c r="D99" s="314" t="s">
        <v>42</v>
      </c>
      <c r="E99" s="315" t="str">
        <f t="shared" si="3"/>
        <v> </v>
      </c>
      <c r="F99" s="307" t="str">
        <f t="shared" si="4"/>
        <v>否</v>
      </c>
      <c r="G99" s="291" t="str">
        <f t="shared" si="5"/>
        <v>项</v>
      </c>
    </row>
    <row r="100" s="284" customFormat="1" ht="38" customHeight="1" spans="1:7">
      <c r="A100" s="309">
        <v>2121999</v>
      </c>
      <c r="B100" s="308" t="s">
        <v>1270</v>
      </c>
      <c r="C100" s="314">
        <v>0</v>
      </c>
      <c r="D100" s="314" t="s">
        <v>42</v>
      </c>
      <c r="E100" s="315" t="str">
        <f t="shared" si="3"/>
        <v> </v>
      </c>
      <c r="F100" s="307" t="str">
        <f t="shared" si="4"/>
        <v>否</v>
      </c>
      <c r="G100" s="291" t="str">
        <f t="shared" si="5"/>
        <v>项</v>
      </c>
    </row>
    <row r="101" s="284" customFormat="1" ht="38" customHeight="1" spans="1:7">
      <c r="A101" s="303">
        <v>213</v>
      </c>
      <c r="B101" s="304" t="s">
        <v>1271</v>
      </c>
      <c r="C101" s="314">
        <v>23</v>
      </c>
      <c r="D101" s="314">
        <v>320</v>
      </c>
      <c r="E101" s="315">
        <f t="shared" si="3"/>
        <v>12.913</v>
      </c>
      <c r="F101" s="307" t="str">
        <f t="shared" si="4"/>
        <v>是</v>
      </c>
      <c r="G101" s="291" t="str">
        <f t="shared" si="5"/>
        <v>类</v>
      </c>
    </row>
    <row r="102" s="284" customFormat="1" ht="38" customHeight="1" spans="1:7">
      <c r="A102" s="309">
        <v>21366</v>
      </c>
      <c r="B102" s="308" t="s">
        <v>1272</v>
      </c>
      <c r="C102" s="314">
        <v>23</v>
      </c>
      <c r="D102" s="314">
        <v>320</v>
      </c>
      <c r="E102" s="315">
        <f t="shared" si="3"/>
        <v>12.913</v>
      </c>
      <c r="F102" s="307" t="str">
        <f t="shared" si="4"/>
        <v>是</v>
      </c>
      <c r="G102" s="291" t="str">
        <f t="shared" si="5"/>
        <v>款</v>
      </c>
    </row>
    <row r="103" s="284" customFormat="1" ht="38" customHeight="1" spans="1:7">
      <c r="A103" s="309">
        <v>2136601</v>
      </c>
      <c r="B103" s="308" t="s">
        <v>1214</v>
      </c>
      <c r="C103" s="314">
        <v>23</v>
      </c>
      <c r="D103" s="314">
        <v>300</v>
      </c>
      <c r="E103" s="315">
        <f t="shared" si="3"/>
        <v>12.043</v>
      </c>
      <c r="F103" s="307" t="str">
        <f t="shared" si="4"/>
        <v>是</v>
      </c>
      <c r="G103" s="291" t="str">
        <f t="shared" si="5"/>
        <v>项</v>
      </c>
    </row>
    <row r="104" s="284" customFormat="1" ht="38" customHeight="1" spans="1:7">
      <c r="A104" s="309">
        <v>2136602</v>
      </c>
      <c r="B104" s="308" t="s">
        <v>1273</v>
      </c>
      <c r="C104" s="314">
        <v>0</v>
      </c>
      <c r="D104" s="314">
        <v>0</v>
      </c>
      <c r="E104" s="315" t="str">
        <f t="shared" si="3"/>
        <v> </v>
      </c>
      <c r="F104" s="307" t="str">
        <f t="shared" si="4"/>
        <v>否</v>
      </c>
      <c r="G104" s="291" t="str">
        <f t="shared" si="5"/>
        <v>项</v>
      </c>
    </row>
    <row r="105" ht="38" customHeight="1" spans="1:7">
      <c r="A105" s="309">
        <v>2136603</v>
      </c>
      <c r="B105" s="308" t="s">
        <v>1274</v>
      </c>
      <c r="C105" s="314">
        <v>0</v>
      </c>
      <c r="D105" s="314">
        <v>0</v>
      </c>
      <c r="E105" s="315" t="str">
        <f t="shared" si="3"/>
        <v> </v>
      </c>
      <c r="F105" s="307" t="str">
        <f t="shared" si="4"/>
        <v>否</v>
      </c>
      <c r="G105" s="291" t="str">
        <f t="shared" si="5"/>
        <v>项</v>
      </c>
    </row>
    <row r="106" s="284" customFormat="1" ht="38" customHeight="1" spans="1:7">
      <c r="A106" s="309">
        <v>2136699</v>
      </c>
      <c r="B106" s="308" t="s">
        <v>1275</v>
      </c>
      <c r="C106" s="314">
        <v>0</v>
      </c>
      <c r="D106" s="314">
        <v>20</v>
      </c>
      <c r="E106" s="315" t="str">
        <f t="shared" si="3"/>
        <v> </v>
      </c>
      <c r="F106" s="307" t="str">
        <f t="shared" si="4"/>
        <v>是</v>
      </c>
      <c r="G106" s="291" t="str">
        <f t="shared" si="5"/>
        <v>项</v>
      </c>
    </row>
    <row r="107" s="284" customFormat="1" ht="38" customHeight="1" spans="1:7">
      <c r="A107" s="309">
        <v>21367</v>
      </c>
      <c r="B107" s="308" t="s">
        <v>1276</v>
      </c>
      <c r="C107" s="314">
        <v>0</v>
      </c>
      <c r="D107" s="314">
        <v>0</v>
      </c>
      <c r="E107" s="315" t="str">
        <f t="shared" si="3"/>
        <v> </v>
      </c>
      <c r="F107" s="307" t="str">
        <f t="shared" si="4"/>
        <v>否</v>
      </c>
      <c r="G107" s="291" t="str">
        <f t="shared" si="5"/>
        <v>款</v>
      </c>
    </row>
    <row r="108" s="284" customFormat="1" ht="38" customHeight="1" spans="1:7">
      <c r="A108" s="309">
        <v>2136701</v>
      </c>
      <c r="B108" s="308" t="s">
        <v>1214</v>
      </c>
      <c r="C108" s="314">
        <v>0</v>
      </c>
      <c r="D108" s="314">
        <v>0</v>
      </c>
      <c r="E108" s="315" t="str">
        <f t="shared" si="3"/>
        <v> </v>
      </c>
      <c r="F108" s="307" t="str">
        <f t="shared" si="4"/>
        <v>否</v>
      </c>
      <c r="G108" s="291" t="str">
        <f t="shared" si="5"/>
        <v>项</v>
      </c>
    </row>
    <row r="109" ht="38" customHeight="1" spans="1:7">
      <c r="A109" s="309">
        <v>2136702</v>
      </c>
      <c r="B109" s="308" t="s">
        <v>1273</v>
      </c>
      <c r="C109" s="314">
        <v>0</v>
      </c>
      <c r="D109" s="314">
        <v>0</v>
      </c>
      <c r="E109" s="315" t="str">
        <f t="shared" si="3"/>
        <v> </v>
      </c>
      <c r="F109" s="307" t="str">
        <f t="shared" si="4"/>
        <v>否</v>
      </c>
      <c r="G109" s="291" t="str">
        <f t="shared" si="5"/>
        <v>项</v>
      </c>
    </row>
    <row r="110" s="284" customFormat="1" ht="38" customHeight="1" spans="1:7">
      <c r="A110" s="309">
        <v>2136703</v>
      </c>
      <c r="B110" s="308" t="s">
        <v>1277</v>
      </c>
      <c r="C110" s="314">
        <v>0</v>
      </c>
      <c r="D110" s="314">
        <v>0</v>
      </c>
      <c r="E110" s="315" t="str">
        <f t="shared" si="3"/>
        <v> </v>
      </c>
      <c r="F110" s="307" t="str">
        <f t="shared" si="4"/>
        <v>否</v>
      </c>
      <c r="G110" s="291" t="str">
        <f t="shared" si="5"/>
        <v>项</v>
      </c>
    </row>
    <row r="111" s="284" customFormat="1" ht="38" customHeight="1" spans="1:7">
      <c r="A111" s="309">
        <v>2136799</v>
      </c>
      <c r="B111" s="308" t="s">
        <v>1278</v>
      </c>
      <c r="C111" s="314">
        <v>0</v>
      </c>
      <c r="D111" s="314">
        <v>0</v>
      </c>
      <c r="E111" s="315" t="str">
        <f t="shared" si="3"/>
        <v> </v>
      </c>
      <c r="F111" s="307" t="str">
        <f t="shared" si="4"/>
        <v>否</v>
      </c>
      <c r="G111" s="291" t="str">
        <f t="shared" si="5"/>
        <v>项</v>
      </c>
    </row>
    <row r="112" s="284" customFormat="1" ht="38" customHeight="1" spans="1:7">
      <c r="A112" s="309">
        <v>21369</v>
      </c>
      <c r="B112" s="308" t="s">
        <v>1279</v>
      </c>
      <c r="C112" s="314">
        <v>0</v>
      </c>
      <c r="D112" s="314">
        <v>0</v>
      </c>
      <c r="E112" s="315" t="str">
        <f t="shared" si="3"/>
        <v> </v>
      </c>
      <c r="F112" s="307" t="str">
        <f t="shared" si="4"/>
        <v>否</v>
      </c>
      <c r="G112" s="291" t="str">
        <f t="shared" si="5"/>
        <v>款</v>
      </c>
    </row>
    <row r="113" ht="38" customHeight="1" spans="1:7">
      <c r="A113" s="309">
        <v>2136901</v>
      </c>
      <c r="B113" s="308" t="s">
        <v>1280</v>
      </c>
      <c r="C113" s="314">
        <v>0</v>
      </c>
      <c r="D113" s="314">
        <v>0</v>
      </c>
      <c r="E113" s="315" t="str">
        <f t="shared" si="3"/>
        <v> </v>
      </c>
      <c r="F113" s="307" t="str">
        <f t="shared" si="4"/>
        <v>否</v>
      </c>
      <c r="G113" s="291" t="str">
        <f t="shared" si="5"/>
        <v>项</v>
      </c>
    </row>
    <row r="114" s="284" customFormat="1" ht="38" customHeight="1" spans="1:7">
      <c r="A114" s="309">
        <v>2136902</v>
      </c>
      <c r="B114" s="308" t="s">
        <v>1281</v>
      </c>
      <c r="C114" s="314">
        <v>0</v>
      </c>
      <c r="D114" s="314">
        <v>0</v>
      </c>
      <c r="E114" s="315" t="str">
        <f t="shared" si="3"/>
        <v> </v>
      </c>
      <c r="F114" s="307" t="str">
        <f t="shared" si="4"/>
        <v>否</v>
      </c>
      <c r="G114" s="291" t="str">
        <f t="shared" si="5"/>
        <v>项</v>
      </c>
    </row>
    <row r="115" s="284" customFormat="1" ht="38" customHeight="1" spans="1:7">
      <c r="A115" s="309">
        <v>2136903</v>
      </c>
      <c r="B115" s="308" t="s">
        <v>1282</v>
      </c>
      <c r="C115" s="314">
        <v>0</v>
      </c>
      <c r="D115" s="314">
        <v>0</v>
      </c>
      <c r="E115" s="315" t="str">
        <f t="shared" si="3"/>
        <v> </v>
      </c>
      <c r="F115" s="307" t="str">
        <f t="shared" si="4"/>
        <v>否</v>
      </c>
      <c r="G115" s="291" t="str">
        <f t="shared" si="5"/>
        <v>项</v>
      </c>
    </row>
    <row r="116" ht="38" customHeight="1" spans="1:7">
      <c r="A116" s="309">
        <v>2136999</v>
      </c>
      <c r="B116" s="308" t="s">
        <v>1283</v>
      </c>
      <c r="C116" s="314">
        <v>0</v>
      </c>
      <c r="D116" s="314">
        <v>0</v>
      </c>
      <c r="E116" s="315" t="str">
        <f t="shared" si="3"/>
        <v> </v>
      </c>
      <c r="F116" s="307" t="str">
        <f t="shared" si="4"/>
        <v>否</v>
      </c>
      <c r="G116" s="291" t="str">
        <f t="shared" si="5"/>
        <v>项</v>
      </c>
    </row>
    <row r="117" s="284" customFormat="1" ht="38" customHeight="1" spans="1:7">
      <c r="A117" s="363">
        <v>21370</v>
      </c>
      <c r="B117" s="308" t="s">
        <v>1284</v>
      </c>
      <c r="C117" s="314">
        <v>0</v>
      </c>
      <c r="D117" s="314" t="s">
        <v>42</v>
      </c>
      <c r="E117" s="315" t="str">
        <f t="shared" si="3"/>
        <v> </v>
      </c>
      <c r="F117" s="307" t="str">
        <f t="shared" si="4"/>
        <v>否</v>
      </c>
      <c r="G117" s="291" t="str">
        <f t="shared" si="5"/>
        <v>款</v>
      </c>
    </row>
    <row r="118" ht="38" customHeight="1" spans="1:7">
      <c r="A118" s="363">
        <v>2137001</v>
      </c>
      <c r="B118" s="308" t="s">
        <v>1214</v>
      </c>
      <c r="C118" s="314">
        <v>0</v>
      </c>
      <c r="D118" s="314" t="s">
        <v>42</v>
      </c>
      <c r="E118" s="315" t="str">
        <f t="shared" si="3"/>
        <v> </v>
      </c>
      <c r="F118" s="307" t="str">
        <f t="shared" si="4"/>
        <v>否</v>
      </c>
      <c r="G118" s="291" t="str">
        <f t="shared" si="5"/>
        <v>项</v>
      </c>
    </row>
    <row r="119" s="284" customFormat="1" ht="38" customHeight="1" spans="1:7">
      <c r="A119" s="363">
        <v>2137099</v>
      </c>
      <c r="B119" s="308" t="s">
        <v>1285</v>
      </c>
      <c r="C119" s="314">
        <v>0</v>
      </c>
      <c r="D119" s="314" t="s">
        <v>42</v>
      </c>
      <c r="E119" s="315" t="str">
        <f t="shared" si="3"/>
        <v> </v>
      </c>
      <c r="F119" s="307" t="str">
        <f t="shared" si="4"/>
        <v>否</v>
      </c>
      <c r="G119" s="291" t="str">
        <f t="shared" si="5"/>
        <v>项</v>
      </c>
    </row>
    <row r="120" s="284" customFormat="1" ht="38" customHeight="1" spans="1:7">
      <c r="A120" s="363">
        <v>21371</v>
      </c>
      <c r="B120" s="308" t="s">
        <v>1286</v>
      </c>
      <c r="C120" s="314">
        <v>0</v>
      </c>
      <c r="D120" s="314" t="s">
        <v>42</v>
      </c>
      <c r="E120" s="315" t="str">
        <f t="shared" si="3"/>
        <v> </v>
      </c>
      <c r="F120" s="307" t="str">
        <f t="shared" si="4"/>
        <v>否</v>
      </c>
      <c r="G120" s="291" t="str">
        <f t="shared" si="5"/>
        <v>款</v>
      </c>
    </row>
    <row r="121" s="284" customFormat="1" ht="38" customHeight="1" spans="1:7">
      <c r="A121" s="363">
        <v>2137101</v>
      </c>
      <c r="B121" s="308" t="s">
        <v>1280</v>
      </c>
      <c r="C121" s="314">
        <v>0</v>
      </c>
      <c r="D121" s="314" t="s">
        <v>42</v>
      </c>
      <c r="E121" s="315" t="str">
        <f t="shared" si="3"/>
        <v> </v>
      </c>
      <c r="F121" s="307" t="str">
        <f t="shared" si="4"/>
        <v>否</v>
      </c>
      <c r="G121" s="291" t="str">
        <f t="shared" si="5"/>
        <v>项</v>
      </c>
    </row>
    <row r="122" s="284" customFormat="1" ht="38" customHeight="1" spans="1:7">
      <c r="A122" s="363">
        <v>2137102</v>
      </c>
      <c r="B122" s="308" t="s">
        <v>1287</v>
      </c>
      <c r="C122" s="314">
        <v>0</v>
      </c>
      <c r="D122" s="314" t="s">
        <v>42</v>
      </c>
      <c r="E122" s="315" t="str">
        <f t="shared" si="3"/>
        <v> </v>
      </c>
      <c r="F122" s="307" t="str">
        <f t="shared" si="4"/>
        <v>否</v>
      </c>
      <c r="G122" s="291" t="str">
        <f t="shared" si="5"/>
        <v>项</v>
      </c>
    </row>
    <row r="123" s="284" customFormat="1" ht="38" customHeight="1" spans="1:7">
      <c r="A123" s="363">
        <v>2137103</v>
      </c>
      <c r="B123" s="308" t="s">
        <v>1282</v>
      </c>
      <c r="C123" s="314">
        <v>0</v>
      </c>
      <c r="D123" s="314" t="s">
        <v>42</v>
      </c>
      <c r="E123" s="315" t="str">
        <f t="shared" si="3"/>
        <v> </v>
      </c>
      <c r="F123" s="307" t="str">
        <f t="shared" si="4"/>
        <v>否</v>
      </c>
      <c r="G123" s="291" t="str">
        <f t="shared" si="5"/>
        <v>项</v>
      </c>
    </row>
    <row r="124" ht="38" customHeight="1" spans="1:7">
      <c r="A124" s="363">
        <v>2137199</v>
      </c>
      <c r="B124" s="308" t="s">
        <v>1288</v>
      </c>
      <c r="C124" s="314">
        <v>0</v>
      </c>
      <c r="D124" s="314" t="s">
        <v>42</v>
      </c>
      <c r="E124" s="315" t="str">
        <f t="shared" si="3"/>
        <v> </v>
      </c>
      <c r="F124" s="307" t="str">
        <f t="shared" si="4"/>
        <v>否</v>
      </c>
      <c r="G124" s="291" t="str">
        <f t="shared" si="5"/>
        <v>项</v>
      </c>
    </row>
    <row r="125" s="284" customFormat="1" ht="38" customHeight="1" spans="1:7">
      <c r="A125" s="303">
        <v>214</v>
      </c>
      <c r="B125" s="304" t="s">
        <v>1289</v>
      </c>
      <c r="C125" s="314">
        <v>0</v>
      </c>
      <c r="D125" s="314">
        <v>0</v>
      </c>
      <c r="E125" s="315" t="str">
        <f t="shared" si="3"/>
        <v> </v>
      </c>
      <c r="F125" s="307" t="str">
        <f t="shared" si="4"/>
        <v>是</v>
      </c>
      <c r="G125" s="291" t="str">
        <f t="shared" si="5"/>
        <v>类</v>
      </c>
    </row>
    <row r="126" s="284" customFormat="1" ht="38" customHeight="1" spans="1:7">
      <c r="A126" s="309">
        <v>21460</v>
      </c>
      <c r="B126" s="308" t="s">
        <v>1290</v>
      </c>
      <c r="C126" s="314">
        <v>0</v>
      </c>
      <c r="D126" s="314">
        <v>0</v>
      </c>
      <c r="E126" s="315" t="str">
        <f t="shared" si="3"/>
        <v> </v>
      </c>
      <c r="F126" s="307" t="str">
        <f t="shared" si="4"/>
        <v>否</v>
      </c>
      <c r="G126" s="291" t="str">
        <f t="shared" si="5"/>
        <v>款</v>
      </c>
    </row>
    <row r="127" s="284" customFormat="1" ht="38" customHeight="1" spans="1:7">
      <c r="A127" s="309">
        <v>2146001</v>
      </c>
      <c r="B127" s="308" t="s">
        <v>1291</v>
      </c>
      <c r="C127" s="314">
        <v>0</v>
      </c>
      <c r="D127" s="314">
        <v>0</v>
      </c>
      <c r="E127" s="315" t="str">
        <f t="shared" si="3"/>
        <v> </v>
      </c>
      <c r="F127" s="307" t="str">
        <f t="shared" si="4"/>
        <v>否</v>
      </c>
      <c r="G127" s="291" t="str">
        <f t="shared" si="5"/>
        <v>项</v>
      </c>
    </row>
    <row r="128" ht="38" customHeight="1" spans="1:7">
      <c r="A128" s="309">
        <v>2146002</v>
      </c>
      <c r="B128" s="308" t="s">
        <v>1292</v>
      </c>
      <c r="C128" s="314">
        <v>0</v>
      </c>
      <c r="D128" s="314">
        <v>0</v>
      </c>
      <c r="E128" s="315" t="str">
        <f t="shared" si="3"/>
        <v> </v>
      </c>
      <c r="F128" s="307" t="str">
        <f t="shared" si="4"/>
        <v>否</v>
      </c>
      <c r="G128" s="291" t="str">
        <f t="shared" si="5"/>
        <v>项</v>
      </c>
    </row>
    <row r="129" ht="38" customHeight="1" spans="1:7">
      <c r="A129" s="309">
        <v>2146003</v>
      </c>
      <c r="B129" s="308" t="s">
        <v>1293</v>
      </c>
      <c r="C129" s="314">
        <v>0</v>
      </c>
      <c r="D129" s="314">
        <v>0</v>
      </c>
      <c r="E129" s="315" t="str">
        <f t="shared" si="3"/>
        <v> </v>
      </c>
      <c r="F129" s="307" t="str">
        <f t="shared" si="4"/>
        <v>否</v>
      </c>
      <c r="G129" s="291" t="str">
        <f t="shared" si="5"/>
        <v>项</v>
      </c>
    </row>
    <row r="130" s="284" customFormat="1" ht="38" customHeight="1" spans="1:7">
      <c r="A130" s="309">
        <v>2146099</v>
      </c>
      <c r="B130" s="308" t="s">
        <v>1294</v>
      </c>
      <c r="C130" s="314">
        <v>0</v>
      </c>
      <c r="D130" s="314">
        <v>0</v>
      </c>
      <c r="E130" s="315" t="str">
        <f t="shared" si="3"/>
        <v> </v>
      </c>
      <c r="F130" s="307" t="str">
        <f t="shared" si="4"/>
        <v>否</v>
      </c>
      <c r="G130" s="291" t="str">
        <f t="shared" si="5"/>
        <v>项</v>
      </c>
    </row>
    <row r="131" ht="38" customHeight="1" spans="1:7">
      <c r="A131" s="309">
        <v>21462</v>
      </c>
      <c r="B131" s="308" t="s">
        <v>1295</v>
      </c>
      <c r="C131" s="314">
        <v>0</v>
      </c>
      <c r="D131" s="314">
        <v>0</v>
      </c>
      <c r="E131" s="315" t="str">
        <f t="shared" si="3"/>
        <v> </v>
      </c>
      <c r="F131" s="307" t="str">
        <f t="shared" si="4"/>
        <v>否</v>
      </c>
      <c r="G131" s="291" t="str">
        <f t="shared" si="5"/>
        <v>款</v>
      </c>
    </row>
    <row r="132" ht="38" customHeight="1" spans="1:7">
      <c r="A132" s="309">
        <v>2146201</v>
      </c>
      <c r="B132" s="308" t="s">
        <v>1293</v>
      </c>
      <c r="C132" s="314">
        <v>0</v>
      </c>
      <c r="D132" s="314">
        <v>0</v>
      </c>
      <c r="E132" s="315" t="str">
        <f t="shared" ref="E132:E195" si="6">IFERROR(D132/C132-1," ")</f>
        <v> </v>
      </c>
      <c r="F132" s="307" t="str">
        <f t="shared" ref="F132:F195" si="7">IF(LEN(A132)=3,"是",IF(B132&lt;&gt;"",IF(SUM(C132:D132)&lt;&gt;0,"是","否"),"是"))</f>
        <v>否</v>
      </c>
      <c r="G132" s="291" t="str">
        <f t="shared" ref="G132:G195" si="8">IF(LEN(A132)=3,"类",IF(LEN(A132)=5,"款","项"))</f>
        <v>项</v>
      </c>
    </row>
    <row r="133" s="284" customFormat="1" ht="38" customHeight="1" spans="1:7">
      <c r="A133" s="309">
        <v>2146202</v>
      </c>
      <c r="B133" s="308" t="s">
        <v>1296</v>
      </c>
      <c r="C133" s="314">
        <v>0</v>
      </c>
      <c r="D133" s="314">
        <v>0</v>
      </c>
      <c r="E133" s="315" t="str">
        <f t="shared" si="6"/>
        <v> </v>
      </c>
      <c r="F133" s="307" t="str">
        <f t="shared" si="7"/>
        <v>否</v>
      </c>
      <c r="G133" s="291" t="str">
        <f t="shared" si="8"/>
        <v>项</v>
      </c>
    </row>
    <row r="134" s="284" customFormat="1" ht="38" customHeight="1" spans="1:7">
      <c r="A134" s="309">
        <v>2146203</v>
      </c>
      <c r="B134" s="308" t="s">
        <v>1297</v>
      </c>
      <c r="C134" s="314">
        <v>0</v>
      </c>
      <c r="D134" s="314">
        <v>0</v>
      </c>
      <c r="E134" s="315" t="str">
        <f t="shared" si="6"/>
        <v> </v>
      </c>
      <c r="F134" s="307" t="str">
        <f t="shared" si="7"/>
        <v>否</v>
      </c>
      <c r="G134" s="291" t="str">
        <f t="shared" si="8"/>
        <v>项</v>
      </c>
    </row>
    <row r="135" s="284" customFormat="1" ht="38" customHeight="1" spans="1:7">
      <c r="A135" s="309">
        <v>2146299</v>
      </c>
      <c r="B135" s="308" t="s">
        <v>1298</v>
      </c>
      <c r="C135" s="314">
        <v>0</v>
      </c>
      <c r="D135" s="314">
        <v>0</v>
      </c>
      <c r="E135" s="315" t="str">
        <f t="shared" si="6"/>
        <v> </v>
      </c>
      <c r="F135" s="307" t="str">
        <f t="shared" si="7"/>
        <v>否</v>
      </c>
      <c r="G135" s="291" t="str">
        <f t="shared" si="8"/>
        <v>项</v>
      </c>
    </row>
    <row r="136" s="284" customFormat="1" ht="38" customHeight="1" spans="1:7">
      <c r="A136" s="309">
        <v>21463</v>
      </c>
      <c r="B136" s="364" t="s">
        <v>1299</v>
      </c>
      <c r="C136" s="314">
        <v>0</v>
      </c>
      <c r="D136" s="314">
        <v>0</v>
      </c>
      <c r="E136" s="315" t="str">
        <f t="shared" si="6"/>
        <v> </v>
      </c>
      <c r="F136" s="307" t="str">
        <f t="shared" si="7"/>
        <v>否</v>
      </c>
      <c r="G136" s="291" t="str">
        <f t="shared" si="8"/>
        <v>款</v>
      </c>
    </row>
    <row r="137" s="284" customFormat="1" ht="38" customHeight="1" spans="1:7">
      <c r="A137" s="309">
        <v>2146301</v>
      </c>
      <c r="B137" s="364" t="s">
        <v>1300</v>
      </c>
      <c r="C137" s="314">
        <v>0</v>
      </c>
      <c r="D137" s="314">
        <v>0</v>
      </c>
      <c r="E137" s="315" t="str">
        <f t="shared" si="6"/>
        <v> </v>
      </c>
      <c r="F137" s="307" t="str">
        <f t="shared" si="7"/>
        <v>否</v>
      </c>
      <c r="G137" s="291" t="str">
        <f t="shared" si="8"/>
        <v>项</v>
      </c>
    </row>
    <row r="138" s="284" customFormat="1" ht="38" customHeight="1" spans="1:7">
      <c r="A138" s="309">
        <v>2146302</v>
      </c>
      <c r="B138" s="364" t="s">
        <v>1301</v>
      </c>
      <c r="C138" s="314">
        <v>0</v>
      </c>
      <c r="D138" s="314">
        <v>0</v>
      </c>
      <c r="E138" s="315" t="str">
        <f t="shared" si="6"/>
        <v> </v>
      </c>
      <c r="F138" s="307" t="str">
        <f t="shared" si="7"/>
        <v>否</v>
      </c>
      <c r="G138" s="291" t="str">
        <f t="shared" si="8"/>
        <v>项</v>
      </c>
    </row>
    <row r="139" s="284" customFormat="1" ht="38" customHeight="1" spans="1:7">
      <c r="A139" s="309">
        <v>2146303</v>
      </c>
      <c r="B139" s="364" t="s">
        <v>1302</v>
      </c>
      <c r="C139" s="314">
        <v>0</v>
      </c>
      <c r="D139" s="314">
        <v>0</v>
      </c>
      <c r="E139" s="315" t="str">
        <f t="shared" si="6"/>
        <v> </v>
      </c>
      <c r="F139" s="307" t="str">
        <f t="shared" si="7"/>
        <v>否</v>
      </c>
      <c r="G139" s="291" t="str">
        <f t="shared" si="8"/>
        <v>项</v>
      </c>
    </row>
    <row r="140" s="284" customFormat="1" ht="38" customHeight="1" spans="1:7">
      <c r="A140" s="309">
        <v>2146399</v>
      </c>
      <c r="B140" s="364" t="s">
        <v>1303</v>
      </c>
      <c r="C140" s="314">
        <v>0</v>
      </c>
      <c r="D140" s="314">
        <v>0</v>
      </c>
      <c r="E140" s="315" t="str">
        <f t="shared" si="6"/>
        <v> </v>
      </c>
      <c r="F140" s="307" t="str">
        <f t="shared" si="7"/>
        <v>否</v>
      </c>
      <c r="G140" s="291" t="str">
        <f t="shared" si="8"/>
        <v>项</v>
      </c>
    </row>
    <row r="141" s="284" customFormat="1" ht="38" customHeight="1" spans="1:7">
      <c r="A141" s="309">
        <v>21464</v>
      </c>
      <c r="B141" s="308" t="s">
        <v>1304</v>
      </c>
      <c r="C141" s="314">
        <v>0</v>
      </c>
      <c r="D141" s="314">
        <v>0</v>
      </c>
      <c r="E141" s="315" t="str">
        <f t="shared" si="6"/>
        <v> </v>
      </c>
      <c r="F141" s="307" t="str">
        <f t="shared" si="7"/>
        <v>否</v>
      </c>
      <c r="G141" s="291" t="str">
        <f t="shared" si="8"/>
        <v>款</v>
      </c>
    </row>
    <row r="142" s="284" customFormat="1" ht="38" customHeight="1" spans="1:7">
      <c r="A142" s="309">
        <v>2146401</v>
      </c>
      <c r="B142" s="308" t="s">
        <v>1305</v>
      </c>
      <c r="C142" s="314">
        <v>0</v>
      </c>
      <c r="D142" s="314">
        <v>0</v>
      </c>
      <c r="E142" s="315" t="str">
        <f t="shared" si="6"/>
        <v> </v>
      </c>
      <c r="F142" s="307" t="str">
        <f t="shared" si="7"/>
        <v>否</v>
      </c>
      <c r="G142" s="291" t="str">
        <f t="shared" si="8"/>
        <v>项</v>
      </c>
    </row>
    <row r="143" s="284" customFormat="1" ht="38" customHeight="1" spans="1:7">
      <c r="A143" s="309">
        <v>2146402</v>
      </c>
      <c r="B143" s="308" t="s">
        <v>1306</v>
      </c>
      <c r="C143" s="314">
        <v>0</v>
      </c>
      <c r="D143" s="314">
        <v>0</v>
      </c>
      <c r="E143" s="315" t="str">
        <f t="shared" si="6"/>
        <v> </v>
      </c>
      <c r="F143" s="307" t="str">
        <f t="shared" si="7"/>
        <v>否</v>
      </c>
      <c r="G143" s="291" t="str">
        <f t="shared" si="8"/>
        <v>项</v>
      </c>
    </row>
    <row r="144" s="284" customFormat="1" ht="38" customHeight="1" spans="1:7">
      <c r="A144" s="309">
        <v>2146403</v>
      </c>
      <c r="B144" s="308" t="s">
        <v>1307</v>
      </c>
      <c r="C144" s="314">
        <v>0</v>
      </c>
      <c r="D144" s="314">
        <v>0</v>
      </c>
      <c r="E144" s="315" t="str">
        <f t="shared" si="6"/>
        <v> </v>
      </c>
      <c r="F144" s="307" t="str">
        <f t="shared" si="7"/>
        <v>否</v>
      </c>
      <c r="G144" s="291" t="str">
        <f t="shared" si="8"/>
        <v>项</v>
      </c>
    </row>
    <row r="145" s="284" customFormat="1" ht="38" customHeight="1" spans="1:7">
      <c r="A145" s="309">
        <v>2146404</v>
      </c>
      <c r="B145" s="308" t="s">
        <v>1308</v>
      </c>
      <c r="C145" s="314">
        <v>0</v>
      </c>
      <c r="D145" s="314">
        <v>0</v>
      </c>
      <c r="E145" s="315" t="str">
        <f t="shared" si="6"/>
        <v> </v>
      </c>
      <c r="F145" s="307" t="str">
        <f t="shared" si="7"/>
        <v>否</v>
      </c>
      <c r="G145" s="291" t="str">
        <f t="shared" si="8"/>
        <v>项</v>
      </c>
    </row>
    <row r="146" s="284" customFormat="1" ht="38" customHeight="1" spans="1:7">
      <c r="A146" s="309">
        <v>2146405</v>
      </c>
      <c r="B146" s="308" t="s">
        <v>1309</v>
      </c>
      <c r="C146" s="314">
        <v>0</v>
      </c>
      <c r="D146" s="314">
        <v>0</v>
      </c>
      <c r="E146" s="315" t="str">
        <f t="shared" si="6"/>
        <v> </v>
      </c>
      <c r="F146" s="307" t="str">
        <f t="shared" si="7"/>
        <v>否</v>
      </c>
      <c r="G146" s="291" t="str">
        <f t="shared" si="8"/>
        <v>项</v>
      </c>
    </row>
    <row r="147" s="284" customFormat="1" ht="38" customHeight="1" spans="1:7">
      <c r="A147" s="309">
        <v>2146406</v>
      </c>
      <c r="B147" s="308" t="s">
        <v>1310</v>
      </c>
      <c r="C147" s="314">
        <v>0</v>
      </c>
      <c r="D147" s="314">
        <v>0</v>
      </c>
      <c r="E147" s="315" t="str">
        <f t="shared" si="6"/>
        <v> </v>
      </c>
      <c r="F147" s="307" t="str">
        <f t="shared" si="7"/>
        <v>否</v>
      </c>
      <c r="G147" s="291" t="str">
        <f t="shared" si="8"/>
        <v>项</v>
      </c>
    </row>
    <row r="148" s="284" customFormat="1" ht="38" customHeight="1" spans="1:7">
      <c r="A148" s="309">
        <v>2146407</v>
      </c>
      <c r="B148" s="308" t="s">
        <v>1311</v>
      </c>
      <c r="C148" s="314">
        <v>0</v>
      </c>
      <c r="D148" s="314">
        <v>0</v>
      </c>
      <c r="E148" s="315" t="str">
        <f t="shared" si="6"/>
        <v> </v>
      </c>
      <c r="F148" s="307" t="str">
        <f t="shared" si="7"/>
        <v>否</v>
      </c>
      <c r="G148" s="291" t="str">
        <f t="shared" si="8"/>
        <v>项</v>
      </c>
    </row>
    <row r="149" s="284" customFormat="1" ht="38" customHeight="1" spans="1:7">
      <c r="A149" s="309">
        <v>2146499</v>
      </c>
      <c r="B149" s="308" t="s">
        <v>1312</v>
      </c>
      <c r="C149" s="314">
        <v>0</v>
      </c>
      <c r="D149" s="314">
        <v>0</v>
      </c>
      <c r="E149" s="315" t="str">
        <f t="shared" si="6"/>
        <v> </v>
      </c>
      <c r="F149" s="307" t="str">
        <f t="shared" si="7"/>
        <v>否</v>
      </c>
      <c r="G149" s="291" t="str">
        <f t="shared" si="8"/>
        <v>项</v>
      </c>
    </row>
    <row r="150" ht="38" customHeight="1" spans="1:7">
      <c r="A150" s="309">
        <v>21468</v>
      </c>
      <c r="B150" s="308" t="s">
        <v>1313</v>
      </c>
      <c r="C150" s="314">
        <v>0</v>
      </c>
      <c r="D150" s="314">
        <v>0</v>
      </c>
      <c r="E150" s="315" t="str">
        <f t="shared" si="6"/>
        <v> </v>
      </c>
      <c r="F150" s="307" t="str">
        <f t="shared" si="7"/>
        <v>否</v>
      </c>
      <c r="G150" s="291" t="str">
        <f t="shared" si="8"/>
        <v>款</v>
      </c>
    </row>
    <row r="151" ht="38" customHeight="1" spans="1:7">
      <c r="A151" s="309">
        <v>2146801</v>
      </c>
      <c r="B151" s="308" t="s">
        <v>1314</v>
      </c>
      <c r="C151" s="314">
        <v>0</v>
      </c>
      <c r="D151" s="314">
        <v>0</v>
      </c>
      <c r="E151" s="315" t="str">
        <f t="shared" si="6"/>
        <v> </v>
      </c>
      <c r="F151" s="307" t="str">
        <f t="shared" si="7"/>
        <v>否</v>
      </c>
      <c r="G151" s="291" t="str">
        <f t="shared" si="8"/>
        <v>项</v>
      </c>
    </row>
    <row r="152" s="284" customFormat="1" ht="38" customHeight="1" spans="1:7">
      <c r="A152" s="309">
        <v>2146802</v>
      </c>
      <c r="B152" s="308" t="s">
        <v>1315</v>
      </c>
      <c r="C152" s="314">
        <v>0</v>
      </c>
      <c r="D152" s="314">
        <v>0</v>
      </c>
      <c r="E152" s="315" t="str">
        <f t="shared" si="6"/>
        <v> </v>
      </c>
      <c r="F152" s="307" t="str">
        <f t="shared" si="7"/>
        <v>否</v>
      </c>
      <c r="G152" s="291" t="str">
        <f t="shared" si="8"/>
        <v>项</v>
      </c>
    </row>
    <row r="153" ht="38" customHeight="1" spans="1:7">
      <c r="A153" s="309">
        <v>2146803</v>
      </c>
      <c r="B153" s="308" t="s">
        <v>1316</v>
      </c>
      <c r="C153" s="314">
        <v>0</v>
      </c>
      <c r="D153" s="314">
        <v>0</v>
      </c>
      <c r="E153" s="315" t="str">
        <f t="shared" si="6"/>
        <v> </v>
      </c>
      <c r="F153" s="307" t="str">
        <f t="shared" si="7"/>
        <v>否</v>
      </c>
      <c r="G153" s="291" t="str">
        <f t="shared" si="8"/>
        <v>项</v>
      </c>
    </row>
    <row r="154" ht="38" customHeight="1" spans="1:7">
      <c r="A154" s="309">
        <v>2146804</v>
      </c>
      <c r="B154" s="308" t="s">
        <v>1317</v>
      </c>
      <c r="C154" s="314">
        <v>0</v>
      </c>
      <c r="D154" s="314">
        <v>0</v>
      </c>
      <c r="E154" s="315" t="str">
        <f t="shared" si="6"/>
        <v> </v>
      </c>
      <c r="F154" s="307" t="str">
        <f t="shared" si="7"/>
        <v>否</v>
      </c>
      <c r="G154" s="291" t="str">
        <f t="shared" si="8"/>
        <v>项</v>
      </c>
    </row>
    <row r="155" s="284" customFormat="1" ht="38" customHeight="1" spans="1:7">
      <c r="A155" s="309">
        <v>2146805</v>
      </c>
      <c r="B155" s="308" t="s">
        <v>1318</v>
      </c>
      <c r="C155" s="314">
        <v>0</v>
      </c>
      <c r="D155" s="314">
        <v>0</v>
      </c>
      <c r="E155" s="315" t="str">
        <f t="shared" si="6"/>
        <v> </v>
      </c>
      <c r="F155" s="307" t="str">
        <f t="shared" si="7"/>
        <v>否</v>
      </c>
      <c r="G155" s="291" t="str">
        <f t="shared" si="8"/>
        <v>项</v>
      </c>
    </row>
    <row r="156" s="284" customFormat="1" ht="38" customHeight="1" spans="1:7">
      <c r="A156" s="309">
        <v>2146899</v>
      </c>
      <c r="B156" s="308" t="s">
        <v>1319</v>
      </c>
      <c r="C156" s="314">
        <v>0</v>
      </c>
      <c r="D156" s="314">
        <v>0</v>
      </c>
      <c r="E156" s="315" t="str">
        <f t="shared" si="6"/>
        <v> </v>
      </c>
      <c r="F156" s="307" t="str">
        <f t="shared" si="7"/>
        <v>否</v>
      </c>
      <c r="G156" s="291" t="str">
        <f t="shared" si="8"/>
        <v>项</v>
      </c>
    </row>
    <row r="157" s="284" customFormat="1" ht="38" customHeight="1" spans="1:7">
      <c r="A157" s="309">
        <v>21469</v>
      </c>
      <c r="B157" s="308" t="s">
        <v>1320</v>
      </c>
      <c r="C157" s="314">
        <v>0</v>
      </c>
      <c r="D157" s="314">
        <v>0</v>
      </c>
      <c r="E157" s="315" t="str">
        <f t="shared" si="6"/>
        <v> </v>
      </c>
      <c r="F157" s="307" t="str">
        <f t="shared" si="7"/>
        <v>否</v>
      </c>
      <c r="G157" s="291" t="str">
        <f t="shared" si="8"/>
        <v>款</v>
      </c>
    </row>
    <row r="158" s="284" customFormat="1" ht="38" customHeight="1" spans="1:7">
      <c r="A158" s="309">
        <v>2146901</v>
      </c>
      <c r="B158" s="308" t="s">
        <v>1321</v>
      </c>
      <c r="C158" s="314">
        <v>0</v>
      </c>
      <c r="D158" s="314">
        <v>0</v>
      </c>
      <c r="E158" s="315" t="str">
        <f t="shared" si="6"/>
        <v> </v>
      </c>
      <c r="F158" s="307" t="str">
        <f t="shared" si="7"/>
        <v>否</v>
      </c>
      <c r="G158" s="291" t="str">
        <f t="shared" si="8"/>
        <v>项</v>
      </c>
    </row>
    <row r="159" s="284" customFormat="1" ht="38" customHeight="1" spans="1:7">
      <c r="A159" s="309">
        <v>2146902</v>
      </c>
      <c r="B159" s="308" t="s">
        <v>1322</v>
      </c>
      <c r="C159" s="314">
        <v>0</v>
      </c>
      <c r="D159" s="314">
        <v>0</v>
      </c>
      <c r="E159" s="315" t="str">
        <f t="shared" si="6"/>
        <v> </v>
      </c>
      <c r="F159" s="307" t="str">
        <f t="shared" si="7"/>
        <v>否</v>
      </c>
      <c r="G159" s="291" t="str">
        <f t="shared" si="8"/>
        <v>项</v>
      </c>
    </row>
    <row r="160" s="284" customFormat="1" ht="38" customHeight="1" spans="1:7">
      <c r="A160" s="309">
        <v>2146903</v>
      </c>
      <c r="B160" s="308" t="s">
        <v>1323</v>
      </c>
      <c r="C160" s="314">
        <v>0</v>
      </c>
      <c r="D160" s="314">
        <v>0</v>
      </c>
      <c r="E160" s="315" t="str">
        <f t="shared" si="6"/>
        <v> </v>
      </c>
      <c r="F160" s="307" t="str">
        <f t="shared" si="7"/>
        <v>否</v>
      </c>
      <c r="G160" s="291" t="str">
        <f t="shared" si="8"/>
        <v>项</v>
      </c>
    </row>
    <row r="161" s="284" customFormat="1" ht="38" customHeight="1" spans="1:7">
      <c r="A161" s="309">
        <v>2146904</v>
      </c>
      <c r="B161" s="308" t="s">
        <v>1324</v>
      </c>
      <c r="C161" s="314">
        <v>0</v>
      </c>
      <c r="D161" s="314">
        <v>0</v>
      </c>
      <c r="E161" s="315" t="str">
        <f t="shared" si="6"/>
        <v> </v>
      </c>
      <c r="F161" s="307" t="str">
        <f t="shared" si="7"/>
        <v>否</v>
      </c>
      <c r="G161" s="291" t="str">
        <f t="shared" si="8"/>
        <v>项</v>
      </c>
    </row>
    <row r="162" ht="38" customHeight="1" spans="1:7">
      <c r="A162" s="309">
        <v>2146906</v>
      </c>
      <c r="B162" s="308" t="s">
        <v>1325</v>
      </c>
      <c r="C162" s="314">
        <v>0</v>
      </c>
      <c r="D162" s="314">
        <v>0</v>
      </c>
      <c r="E162" s="315" t="str">
        <f t="shared" si="6"/>
        <v> </v>
      </c>
      <c r="F162" s="307" t="str">
        <f t="shared" si="7"/>
        <v>否</v>
      </c>
      <c r="G162" s="291" t="str">
        <f t="shared" si="8"/>
        <v>项</v>
      </c>
    </row>
    <row r="163" ht="38" customHeight="1" spans="1:7">
      <c r="A163" s="309">
        <v>2146907</v>
      </c>
      <c r="B163" s="308" t="s">
        <v>1326</v>
      </c>
      <c r="C163" s="314">
        <v>0</v>
      </c>
      <c r="D163" s="314">
        <v>0</v>
      </c>
      <c r="E163" s="315" t="str">
        <f t="shared" si="6"/>
        <v> </v>
      </c>
      <c r="F163" s="307" t="str">
        <f t="shared" si="7"/>
        <v>否</v>
      </c>
      <c r="G163" s="291" t="str">
        <f t="shared" si="8"/>
        <v>项</v>
      </c>
    </row>
    <row r="164" s="284" customFormat="1" ht="38" customHeight="1" spans="1:7">
      <c r="A164" s="309">
        <v>2146908</v>
      </c>
      <c r="B164" s="308" t="s">
        <v>1327</v>
      </c>
      <c r="C164" s="314">
        <v>0</v>
      </c>
      <c r="D164" s="314">
        <v>0</v>
      </c>
      <c r="E164" s="315" t="str">
        <f t="shared" si="6"/>
        <v> </v>
      </c>
      <c r="F164" s="307" t="str">
        <f t="shared" si="7"/>
        <v>否</v>
      </c>
      <c r="G164" s="291" t="str">
        <f t="shared" si="8"/>
        <v>项</v>
      </c>
    </row>
    <row r="165" s="284" customFormat="1" ht="38" customHeight="1" spans="1:7">
      <c r="A165" s="309">
        <v>2146999</v>
      </c>
      <c r="B165" s="308" t="s">
        <v>1328</v>
      </c>
      <c r="C165" s="314">
        <v>0</v>
      </c>
      <c r="D165" s="314">
        <v>0</v>
      </c>
      <c r="E165" s="315" t="str">
        <f t="shared" si="6"/>
        <v> </v>
      </c>
      <c r="F165" s="307" t="str">
        <f t="shared" si="7"/>
        <v>否</v>
      </c>
      <c r="G165" s="291" t="str">
        <f t="shared" si="8"/>
        <v>项</v>
      </c>
    </row>
    <row r="166" s="284" customFormat="1" ht="38" customHeight="1" spans="1:7">
      <c r="A166" s="309">
        <v>21470</v>
      </c>
      <c r="B166" s="308" t="s">
        <v>1329</v>
      </c>
      <c r="C166" s="314">
        <v>0</v>
      </c>
      <c r="D166" s="314" t="s">
        <v>42</v>
      </c>
      <c r="E166" s="315" t="str">
        <f t="shared" si="6"/>
        <v> </v>
      </c>
      <c r="F166" s="307" t="str">
        <f t="shared" si="7"/>
        <v>否</v>
      </c>
      <c r="G166" s="291" t="str">
        <f t="shared" si="8"/>
        <v>款</v>
      </c>
    </row>
    <row r="167" s="284" customFormat="1" ht="38" customHeight="1" spans="1:7">
      <c r="A167" s="309">
        <v>2147001</v>
      </c>
      <c r="B167" s="308" t="s">
        <v>1291</v>
      </c>
      <c r="C167" s="314">
        <v>0</v>
      </c>
      <c r="D167" s="314" t="s">
        <v>42</v>
      </c>
      <c r="E167" s="315" t="str">
        <f t="shared" si="6"/>
        <v> </v>
      </c>
      <c r="F167" s="307" t="str">
        <f t="shared" si="7"/>
        <v>否</v>
      </c>
      <c r="G167" s="291" t="str">
        <f t="shared" si="8"/>
        <v>项</v>
      </c>
    </row>
    <row r="168" s="284" customFormat="1" ht="38" customHeight="1" spans="1:7">
      <c r="A168" s="309">
        <v>2147099</v>
      </c>
      <c r="B168" s="308" t="s">
        <v>1330</v>
      </c>
      <c r="C168" s="314">
        <v>0</v>
      </c>
      <c r="D168" s="314" t="s">
        <v>42</v>
      </c>
      <c r="E168" s="315" t="str">
        <f t="shared" si="6"/>
        <v> </v>
      </c>
      <c r="F168" s="307" t="str">
        <f t="shared" si="7"/>
        <v>否</v>
      </c>
      <c r="G168" s="291" t="str">
        <f t="shared" si="8"/>
        <v>项</v>
      </c>
    </row>
    <row r="169" s="284" customFormat="1" ht="38" customHeight="1" spans="1:7">
      <c r="A169" s="309">
        <v>21471</v>
      </c>
      <c r="B169" s="308" t="s">
        <v>1331</v>
      </c>
      <c r="C169" s="314">
        <v>0</v>
      </c>
      <c r="D169" s="314" t="s">
        <v>42</v>
      </c>
      <c r="E169" s="315" t="str">
        <f t="shared" si="6"/>
        <v> </v>
      </c>
      <c r="F169" s="307" t="str">
        <f t="shared" si="7"/>
        <v>否</v>
      </c>
      <c r="G169" s="291" t="str">
        <f t="shared" si="8"/>
        <v>款</v>
      </c>
    </row>
    <row r="170" ht="38" customHeight="1" spans="1:7">
      <c r="A170" s="309">
        <v>2147101</v>
      </c>
      <c r="B170" s="308" t="s">
        <v>1291</v>
      </c>
      <c r="C170" s="314">
        <v>0</v>
      </c>
      <c r="D170" s="314" t="s">
        <v>42</v>
      </c>
      <c r="E170" s="315" t="str">
        <f t="shared" si="6"/>
        <v> </v>
      </c>
      <c r="F170" s="307" t="str">
        <f t="shared" si="7"/>
        <v>否</v>
      </c>
      <c r="G170" s="291" t="str">
        <f t="shared" si="8"/>
        <v>项</v>
      </c>
    </row>
    <row r="171" ht="38" customHeight="1" spans="1:7">
      <c r="A171" s="309">
        <v>2147199</v>
      </c>
      <c r="B171" s="308" t="s">
        <v>1332</v>
      </c>
      <c r="C171" s="314">
        <v>0</v>
      </c>
      <c r="D171" s="314" t="s">
        <v>42</v>
      </c>
      <c r="E171" s="315" t="str">
        <f t="shared" si="6"/>
        <v> </v>
      </c>
      <c r="F171" s="307" t="str">
        <f t="shared" si="7"/>
        <v>否</v>
      </c>
      <c r="G171" s="291" t="str">
        <f t="shared" si="8"/>
        <v>项</v>
      </c>
    </row>
    <row r="172" ht="38" customHeight="1" spans="1:7">
      <c r="A172" s="309">
        <v>21472</v>
      </c>
      <c r="B172" s="308" t="s">
        <v>1333</v>
      </c>
      <c r="C172" s="314">
        <v>0</v>
      </c>
      <c r="D172" s="314" t="s">
        <v>42</v>
      </c>
      <c r="E172" s="315" t="str">
        <f t="shared" si="6"/>
        <v> </v>
      </c>
      <c r="F172" s="307" t="str">
        <f t="shared" si="7"/>
        <v>否</v>
      </c>
      <c r="G172" s="291" t="str">
        <f t="shared" si="8"/>
        <v>款</v>
      </c>
    </row>
    <row r="173" s="284" customFormat="1" ht="38" customHeight="1" spans="1:7">
      <c r="A173" s="309">
        <v>21473</v>
      </c>
      <c r="B173" s="364" t="s">
        <v>1334</v>
      </c>
      <c r="C173" s="314">
        <v>0</v>
      </c>
      <c r="D173" s="314" t="s">
        <v>42</v>
      </c>
      <c r="E173" s="315" t="str">
        <f t="shared" si="6"/>
        <v> </v>
      </c>
      <c r="F173" s="307" t="str">
        <f t="shared" si="7"/>
        <v>否</v>
      </c>
      <c r="G173" s="291" t="str">
        <f t="shared" si="8"/>
        <v>款</v>
      </c>
    </row>
    <row r="174" ht="38" customHeight="1" spans="1:7">
      <c r="A174" s="309">
        <v>2147301</v>
      </c>
      <c r="B174" s="364" t="s">
        <v>1300</v>
      </c>
      <c r="C174" s="314">
        <v>0</v>
      </c>
      <c r="D174" s="314" t="s">
        <v>42</v>
      </c>
      <c r="E174" s="315" t="str">
        <f t="shared" si="6"/>
        <v> </v>
      </c>
      <c r="F174" s="307" t="str">
        <f t="shared" si="7"/>
        <v>否</v>
      </c>
      <c r="G174" s="291" t="str">
        <f t="shared" si="8"/>
        <v>项</v>
      </c>
    </row>
    <row r="175" ht="38" customHeight="1" spans="1:7">
      <c r="A175" s="309">
        <v>2147303</v>
      </c>
      <c r="B175" s="364" t="s">
        <v>1302</v>
      </c>
      <c r="C175" s="314">
        <v>0</v>
      </c>
      <c r="D175" s="314" t="s">
        <v>42</v>
      </c>
      <c r="E175" s="315" t="str">
        <f t="shared" si="6"/>
        <v> </v>
      </c>
      <c r="F175" s="307" t="str">
        <f t="shared" si="7"/>
        <v>否</v>
      </c>
      <c r="G175" s="291" t="str">
        <f t="shared" si="8"/>
        <v>项</v>
      </c>
    </row>
    <row r="176" ht="38" customHeight="1" spans="1:7">
      <c r="A176" s="309">
        <v>2147399</v>
      </c>
      <c r="B176" s="364" t="s">
        <v>1335</v>
      </c>
      <c r="C176" s="314">
        <v>0</v>
      </c>
      <c r="D176" s="314" t="s">
        <v>42</v>
      </c>
      <c r="E176" s="315" t="str">
        <f t="shared" si="6"/>
        <v> </v>
      </c>
      <c r="F176" s="307" t="str">
        <f t="shared" si="7"/>
        <v>否</v>
      </c>
      <c r="G176" s="291" t="str">
        <f t="shared" si="8"/>
        <v>项</v>
      </c>
    </row>
    <row r="177" s="284" customFormat="1" ht="38" customHeight="1" spans="1:7">
      <c r="A177" s="303">
        <v>215</v>
      </c>
      <c r="B177" s="304" t="s">
        <v>1336</v>
      </c>
      <c r="C177" s="314">
        <v>0</v>
      </c>
      <c r="D177" s="314">
        <v>0</v>
      </c>
      <c r="E177" s="315" t="str">
        <f t="shared" si="6"/>
        <v> </v>
      </c>
      <c r="F177" s="307" t="str">
        <f t="shared" si="7"/>
        <v>是</v>
      </c>
      <c r="G177" s="291" t="str">
        <f t="shared" si="8"/>
        <v>类</v>
      </c>
    </row>
    <row r="178" s="284" customFormat="1" ht="38" customHeight="1" spans="1:7">
      <c r="A178" s="309">
        <v>21562</v>
      </c>
      <c r="B178" s="308" t="s">
        <v>1337</v>
      </c>
      <c r="C178" s="314">
        <v>0</v>
      </c>
      <c r="D178" s="314">
        <v>0</v>
      </c>
      <c r="E178" s="315" t="str">
        <f t="shared" si="6"/>
        <v> </v>
      </c>
      <c r="F178" s="307" t="str">
        <f t="shared" si="7"/>
        <v>否</v>
      </c>
      <c r="G178" s="291" t="str">
        <f t="shared" si="8"/>
        <v>款</v>
      </c>
    </row>
    <row r="179" ht="38" customHeight="1" spans="1:7">
      <c r="A179" s="309">
        <v>2156202</v>
      </c>
      <c r="B179" s="308" t="s">
        <v>1338</v>
      </c>
      <c r="C179" s="314">
        <v>0</v>
      </c>
      <c r="D179" s="314">
        <v>0</v>
      </c>
      <c r="E179" s="315" t="str">
        <f t="shared" si="6"/>
        <v> </v>
      </c>
      <c r="F179" s="307" t="str">
        <f t="shared" si="7"/>
        <v>否</v>
      </c>
      <c r="G179" s="291" t="str">
        <f t="shared" si="8"/>
        <v>项</v>
      </c>
    </row>
    <row r="180" ht="38" customHeight="1" spans="1:7">
      <c r="A180" s="309">
        <v>2156299</v>
      </c>
      <c r="B180" s="308" t="s">
        <v>1339</v>
      </c>
      <c r="C180" s="314">
        <v>0</v>
      </c>
      <c r="D180" s="314">
        <v>0</v>
      </c>
      <c r="E180" s="315" t="str">
        <f t="shared" si="6"/>
        <v> </v>
      </c>
      <c r="F180" s="307" t="str">
        <f t="shared" si="7"/>
        <v>否</v>
      </c>
      <c r="G180" s="291" t="str">
        <f t="shared" si="8"/>
        <v>项</v>
      </c>
    </row>
    <row r="181" s="284" customFormat="1" ht="38" customHeight="1" spans="1:7">
      <c r="A181" s="303">
        <v>229</v>
      </c>
      <c r="B181" s="304" t="s">
        <v>1340</v>
      </c>
      <c r="C181" s="314">
        <v>48602</v>
      </c>
      <c r="D181" s="314">
        <v>80559</v>
      </c>
      <c r="E181" s="315">
        <f t="shared" si="6"/>
        <v>0.658</v>
      </c>
      <c r="F181" s="307" t="str">
        <f t="shared" si="7"/>
        <v>是</v>
      </c>
      <c r="G181" s="291" t="str">
        <f t="shared" si="8"/>
        <v>类</v>
      </c>
    </row>
    <row r="182" s="284" customFormat="1" ht="38" customHeight="1" spans="1:7">
      <c r="A182" s="309">
        <v>22904</v>
      </c>
      <c r="B182" s="308" t="s">
        <v>1341</v>
      </c>
      <c r="C182" s="314">
        <v>48600</v>
      </c>
      <c r="D182" s="314">
        <v>80000</v>
      </c>
      <c r="E182" s="315">
        <f t="shared" si="6"/>
        <v>0.646</v>
      </c>
      <c r="F182" s="307" t="str">
        <f t="shared" si="7"/>
        <v>是</v>
      </c>
      <c r="G182" s="291" t="str">
        <f t="shared" si="8"/>
        <v>款</v>
      </c>
    </row>
    <row r="183" ht="38" customHeight="1" spans="1:7">
      <c r="A183" s="309">
        <v>2290401</v>
      </c>
      <c r="B183" s="308" t="s">
        <v>1342</v>
      </c>
      <c r="C183" s="314">
        <v>0</v>
      </c>
      <c r="D183" s="314" t="s">
        <v>42</v>
      </c>
      <c r="E183" s="315" t="str">
        <f t="shared" si="6"/>
        <v> </v>
      </c>
      <c r="F183" s="307" t="str">
        <f t="shared" si="7"/>
        <v>否</v>
      </c>
      <c r="G183" s="291" t="str">
        <f t="shared" si="8"/>
        <v>项</v>
      </c>
    </row>
    <row r="184" s="284" customFormat="1" ht="38" customHeight="1" spans="1:7">
      <c r="A184" s="309">
        <v>2290402</v>
      </c>
      <c r="B184" s="308" t="s">
        <v>1343</v>
      </c>
      <c r="C184" s="314">
        <v>48600</v>
      </c>
      <c r="D184" s="314">
        <v>80000</v>
      </c>
      <c r="E184" s="315">
        <f t="shared" si="6"/>
        <v>0.646</v>
      </c>
      <c r="F184" s="307" t="str">
        <f t="shared" si="7"/>
        <v>是</v>
      </c>
      <c r="G184" s="291" t="str">
        <f t="shared" si="8"/>
        <v>项</v>
      </c>
    </row>
    <row r="185" ht="38" customHeight="1" spans="1:7">
      <c r="A185" s="309">
        <v>2290403</v>
      </c>
      <c r="B185" s="308" t="s">
        <v>1344</v>
      </c>
      <c r="C185" s="314">
        <v>0</v>
      </c>
      <c r="D185" s="314" t="s">
        <v>42</v>
      </c>
      <c r="E185" s="315" t="str">
        <f t="shared" si="6"/>
        <v> </v>
      </c>
      <c r="F185" s="307" t="str">
        <f t="shared" si="7"/>
        <v>否</v>
      </c>
      <c r="G185" s="291" t="str">
        <f t="shared" si="8"/>
        <v>项</v>
      </c>
    </row>
    <row r="186" ht="38" customHeight="1" spans="1:7">
      <c r="A186" s="309">
        <v>22908</v>
      </c>
      <c r="B186" s="308" t="s">
        <v>1345</v>
      </c>
      <c r="C186" s="314">
        <v>0</v>
      </c>
      <c r="D186" s="314">
        <v>35</v>
      </c>
      <c r="E186" s="315" t="str">
        <f t="shared" si="6"/>
        <v> </v>
      </c>
      <c r="F186" s="307" t="str">
        <f t="shared" si="7"/>
        <v>是</v>
      </c>
      <c r="G186" s="291" t="str">
        <f t="shared" si="8"/>
        <v>款</v>
      </c>
    </row>
    <row r="187" ht="38" customHeight="1" spans="1:7">
      <c r="A187" s="309">
        <v>2290802</v>
      </c>
      <c r="B187" s="308" t="s">
        <v>1346</v>
      </c>
      <c r="C187" s="314">
        <v>0</v>
      </c>
      <c r="D187" s="314">
        <v>0</v>
      </c>
      <c r="E187" s="315" t="str">
        <f t="shared" si="6"/>
        <v> </v>
      </c>
      <c r="F187" s="307" t="str">
        <f t="shared" si="7"/>
        <v>否</v>
      </c>
      <c r="G187" s="291" t="str">
        <f t="shared" si="8"/>
        <v>项</v>
      </c>
    </row>
    <row r="188" ht="38" customHeight="1" spans="1:7">
      <c r="A188" s="309">
        <v>2290803</v>
      </c>
      <c r="B188" s="308" t="s">
        <v>1347</v>
      </c>
      <c r="C188" s="314">
        <v>0</v>
      </c>
      <c r="D188" s="314">
        <v>0</v>
      </c>
      <c r="E188" s="315" t="str">
        <f t="shared" si="6"/>
        <v> </v>
      </c>
      <c r="F188" s="307" t="str">
        <f t="shared" si="7"/>
        <v>否</v>
      </c>
      <c r="G188" s="291" t="str">
        <f t="shared" si="8"/>
        <v>项</v>
      </c>
    </row>
    <row r="189" ht="38" customHeight="1" spans="1:7">
      <c r="A189" s="309">
        <v>2290804</v>
      </c>
      <c r="B189" s="308" t="s">
        <v>1348</v>
      </c>
      <c r="C189" s="314">
        <v>0</v>
      </c>
      <c r="D189" s="314">
        <v>0</v>
      </c>
      <c r="E189" s="315" t="str">
        <f t="shared" si="6"/>
        <v> </v>
      </c>
      <c r="F189" s="307" t="str">
        <f t="shared" si="7"/>
        <v>否</v>
      </c>
      <c r="G189" s="291" t="str">
        <f t="shared" si="8"/>
        <v>项</v>
      </c>
    </row>
    <row r="190" s="284" customFormat="1" ht="38" customHeight="1" spans="1:7">
      <c r="A190" s="309">
        <v>2290805</v>
      </c>
      <c r="B190" s="308" t="s">
        <v>1349</v>
      </c>
      <c r="C190" s="314">
        <v>0</v>
      </c>
      <c r="D190" s="314">
        <v>0</v>
      </c>
      <c r="E190" s="315" t="str">
        <f t="shared" si="6"/>
        <v> </v>
      </c>
      <c r="F190" s="307" t="str">
        <f t="shared" si="7"/>
        <v>否</v>
      </c>
      <c r="G190" s="291" t="str">
        <f t="shared" si="8"/>
        <v>项</v>
      </c>
    </row>
    <row r="191" ht="38" customHeight="1" spans="1:7">
      <c r="A191" s="309">
        <v>2290806</v>
      </c>
      <c r="B191" s="308" t="s">
        <v>1350</v>
      </c>
      <c r="C191" s="314">
        <v>0</v>
      </c>
      <c r="D191" s="314">
        <v>0</v>
      </c>
      <c r="E191" s="315" t="str">
        <f t="shared" si="6"/>
        <v> </v>
      </c>
      <c r="F191" s="307" t="str">
        <f t="shared" si="7"/>
        <v>否</v>
      </c>
      <c r="G191" s="291" t="str">
        <f t="shared" si="8"/>
        <v>项</v>
      </c>
    </row>
    <row r="192" ht="38" customHeight="1" spans="1:7">
      <c r="A192" s="309">
        <v>2290807</v>
      </c>
      <c r="B192" s="308" t="s">
        <v>1351</v>
      </c>
      <c r="C192" s="314">
        <v>0</v>
      </c>
      <c r="D192" s="314">
        <v>0</v>
      </c>
      <c r="E192" s="315" t="str">
        <f t="shared" si="6"/>
        <v> </v>
      </c>
      <c r="F192" s="307" t="str">
        <f t="shared" si="7"/>
        <v>否</v>
      </c>
      <c r="G192" s="291" t="str">
        <f t="shared" si="8"/>
        <v>项</v>
      </c>
    </row>
    <row r="193" ht="38" customHeight="1" spans="1:7">
      <c r="A193" s="309">
        <v>2290808</v>
      </c>
      <c r="B193" s="308" t="s">
        <v>1352</v>
      </c>
      <c r="C193" s="314">
        <v>0</v>
      </c>
      <c r="D193" s="314">
        <v>35</v>
      </c>
      <c r="E193" s="315" t="str">
        <f t="shared" si="6"/>
        <v> </v>
      </c>
      <c r="F193" s="307" t="str">
        <f t="shared" si="7"/>
        <v>是</v>
      </c>
      <c r="G193" s="291" t="str">
        <f t="shared" si="8"/>
        <v>项</v>
      </c>
    </row>
    <row r="194" s="284" customFormat="1" ht="38" customHeight="1" spans="1:7">
      <c r="A194" s="309">
        <v>2290899</v>
      </c>
      <c r="B194" s="308" t="s">
        <v>1353</v>
      </c>
      <c r="C194" s="314">
        <v>0</v>
      </c>
      <c r="D194" s="314">
        <v>0</v>
      </c>
      <c r="E194" s="315" t="str">
        <f t="shared" si="6"/>
        <v> </v>
      </c>
      <c r="F194" s="307" t="str">
        <f t="shared" si="7"/>
        <v>否</v>
      </c>
      <c r="G194" s="291" t="str">
        <f t="shared" si="8"/>
        <v>项</v>
      </c>
    </row>
    <row r="195" ht="38" customHeight="1" spans="1:7">
      <c r="A195" s="309">
        <v>22909</v>
      </c>
      <c r="B195" s="362" t="s">
        <v>1354</v>
      </c>
      <c r="C195" s="314" t="s">
        <v>42</v>
      </c>
      <c r="D195" s="314" t="s">
        <v>42</v>
      </c>
      <c r="E195" s="315" t="str">
        <f t="shared" si="6"/>
        <v> </v>
      </c>
      <c r="F195" s="307" t="str">
        <f t="shared" si="7"/>
        <v>否</v>
      </c>
      <c r="G195" s="291" t="str">
        <f t="shared" si="8"/>
        <v>款</v>
      </c>
    </row>
    <row r="196" ht="38" customHeight="1" spans="1:7">
      <c r="A196" s="309">
        <v>22960</v>
      </c>
      <c r="B196" s="308" t="s">
        <v>1355</v>
      </c>
      <c r="C196" s="314">
        <v>2</v>
      </c>
      <c r="D196" s="314">
        <v>1447</v>
      </c>
      <c r="E196" s="315">
        <f t="shared" ref="E196:E259" si="9">IFERROR(D196/C196-1," ")</f>
        <v>722.5</v>
      </c>
      <c r="F196" s="307" t="str">
        <f t="shared" ref="F196:F259" si="10">IF(LEN(A196)=3,"是",IF(B196&lt;&gt;"",IF(SUM(C196:D196)&lt;&gt;0,"是","否"),"是"))</f>
        <v>是</v>
      </c>
      <c r="G196" s="291" t="str">
        <f t="shared" ref="G196:G259" si="11">IF(LEN(A196)=3,"类",IF(LEN(A196)=5,"款","项"))</f>
        <v>款</v>
      </c>
    </row>
    <row r="197" ht="38" customHeight="1" spans="1:7">
      <c r="A197" s="363">
        <v>2296001</v>
      </c>
      <c r="B197" s="308" t="s">
        <v>1356</v>
      </c>
      <c r="C197" s="314">
        <v>0</v>
      </c>
      <c r="D197" s="314" t="s">
        <v>42</v>
      </c>
      <c r="E197" s="315" t="str">
        <f t="shared" si="9"/>
        <v> </v>
      </c>
      <c r="F197" s="307" t="str">
        <f t="shared" si="10"/>
        <v>否</v>
      </c>
      <c r="G197" s="291" t="str">
        <f t="shared" si="11"/>
        <v>项</v>
      </c>
    </row>
    <row r="198" ht="38" customHeight="1" spans="1:7">
      <c r="A198" s="309">
        <v>2296002</v>
      </c>
      <c r="B198" s="308" t="s">
        <v>1357</v>
      </c>
      <c r="C198" s="314">
        <v>1</v>
      </c>
      <c r="D198" s="314">
        <v>747</v>
      </c>
      <c r="E198" s="315">
        <f t="shared" si="9"/>
        <v>746</v>
      </c>
      <c r="F198" s="307" t="str">
        <f t="shared" si="10"/>
        <v>是</v>
      </c>
      <c r="G198" s="291" t="str">
        <f t="shared" si="11"/>
        <v>项</v>
      </c>
    </row>
    <row r="199" s="284" customFormat="1" ht="38" customHeight="1" spans="1:7">
      <c r="A199" s="309">
        <v>2296003</v>
      </c>
      <c r="B199" s="308" t="s">
        <v>1358</v>
      </c>
      <c r="C199" s="314">
        <v>0</v>
      </c>
      <c r="D199" s="314">
        <v>350</v>
      </c>
      <c r="E199" s="315" t="str">
        <f t="shared" si="9"/>
        <v> </v>
      </c>
      <c r="F199" s="307" t="str">
        <f t="shared" si="10"/>
        <v>是</v>
      </c>
      <c r="G199" s="291" t="str">
        <f t="shared" si="11"/>
        <v>项</v>
      </c>
    </row>
    <row r="200" s="284" customFormat="1" ht="38" customHeight="1" spans="1:7">
      <c r="A200" s="309">
        <v>2296004</v>
      </c>
      <c r="B200" s="308" t="s">
        <v>1359</v>
      </c>
      <c r="C200" s="314">
        <v>0</v>
      </c>
      <c r="D200" s="314">
        <v>10</v>
      </c>
      <c r="E200" s="315" t="str">
        <f t="shared" si="9"/>
        <v> </v>
      </c>
      <c r="F200" s="307" t="str">
        <f t="shared" si="10"/>
        <v>是</v>
      </c>
      <c r="G200" s="291" t="str">
        <f t="shared" si="11"/>
        <v>项</v>
      </c>
    </row>
    <row r="201" s="284" customFormat="1" ht="38" customHeight="1" spans="1:7">
      <c r="A201" s="309">
        <v>2296005</v>
      </c>
      <c r="B201" s="308" t="s">
        <v>1360</v>
      </c>
      <c r="C201" s="314">
        <v>0</v>
      </c>
      <c r="D201" s="314">
        <v>0</v>
      </c>
      <c r="E201" s="315" t="str">
        <f t="shared" si="9"/>
        <v> </v>
      </c>
      <c r="F201" s="307" t="str">
        <f t="shared" si="10"/>
        <v>否</v>
      </c>
      <c r="G201" s="291" t="str">
        <f t="shared" si="11"/>
        <v>项</v>
      </c>
    </row>
    <row r="202" ht="38" customHeight="1" spans="1:7">
      <c r="A202" s="309">
        <v>2296006</v>
      </c>
      <c r="B202" s="308" t="s">
        <v>1361</v>
      </c>
      <c r="C202" s="314">
        <v>1</v>
      </c>
      <c r="D202" s="314">
        <v>90</v>
      </c>
      <c r="E202" s="315">
        <f t="shared" si="9"/>
        <v>89</v>
      </c>
      <c r="F202" s="307" t="str">
        <f t="shared" si="10"/>
        <v>是</v>
      </c>
      <c r="G202" s="291" t="str">
        <f t="shared" si="11"/>
        <v>项</v>
      </c>
    </row>
    <row r="203" s="284" customFormat="1" ht="38" customHeight="1" spans="1:7">
      <c r="A203" s="309">
        <v>2296010</v>
      </c>
      <c r="B203" s="308" t="s">
        <v>1362</v>
      </c>
      <c r="C203" s="314">
        <v>0</v>
      </c>
      <c r="D203" s="314">
        <v>0</v>
      </c>
      <c r="E203" s="315" t="str">
        <f t="shared" si="9"/>
        <v> </v>
      </c>
      <c r="F203" s="307" t="str">
        <f t="shared" si="10"/>
        <v>否</v>
      </c>
      <c r="G203" s="291" t="str">
        <f t="shared" si="11"/>
        <v>项</v>
      </c>
    </row>
    <row r="204" s="284" customFormat="1" ht="38" customHeight="1" spans="1:7">
      <c r="A204" s="309">
        <v>2296011</v>
      </c>
      <c r="B204" s="308" t="s">
        <v>1363</v>
      </c>
      <c r="C204" s="314">
        <v>0</v>
      </c>
      <c r="D204" s="314">
        <v>0</v>
      </c>
      <c r="E204" s="315" t="str">
        <f t="shared" si="9"/>
        <v> </v>
      </c>
      <c r="F204" s="307" t="str">
        <f t="shared" si="10"/>
        <v>否</v>
      </c>
      <c r="G204" s="291" t="str">
        <f t="shared" si="11"/>
        <v>项</v>
      </c>
    </row>
    <row r="205" s="284" customFormat="1" ht="38" customHeight="1" spans="1:7">
      <c r="A205" s="309">
        <v>2296012</v>
      </c>
      <c r="B205" s="308" t="s">
        <v>1364</v>
      </c>
      <c r="C205" s="314">
        <v>0</v>
      </c>
      <c r="D205" s="314">
        <v>0</v>
      </c>
      <c r="E205" s="315" t="str">
        <f t="shared" si="9"/>
        <v> </v>
      </c>
      <c r="F205" s="307" t="str">
        <f t="shared" si="10"/>
        <v>否</v>
      </c>
      <c r="G205" s="291" t="str">
        <f t="shared" si="11"/>
        <v>项</v>
      </c>
    </row>
    <row r="206" s="284" customFormat="1" ht="38" customHeight="1" spans="1:7">
      <c r="A206" s="309">
        <v>2296013</v>
      </c>
      <c r="B206" s="308" t="s">
        <v>1365</v>
      </c>
      <c r="C206" s="314">
        <v>0</v>
      </c>
      <c r="D206" s="314">
        <v>30</v>
      </c>
      <c r="E206" s="315" t="str">
        <f t="shared" si="9"/>
        <v> </v>
      </c>
      <c r="F206" s="307" t="str">
        <f t="shared" si="10"/>
        <v>是</v>
      </c>
      <c r="G206" s="291" t="str">
        <f t="shared" si="11"/>
        <v>项</v>
      </c>
    </row>
    <row r="207" s="284" customFormat="1" ht="38" customHeight="1" spans="1:7">
      <c r="A207" s="309">
        <v>2296099</v>
      </c>
      <c r="B207" s="308" t="s">
        <v>1366</v>
      </c>
      <c r="C207" s="314">
        <v>0</v>
      </c>
      <c r="D207" s="314">
        <v>220</v>
      </c>
      <c r="E207" s="315" t="str">
        <f t="shared" si="9"/>
        <v> </v>
      </c>
      <c r="F207" s="307" t="str">
        <f t="shared" si="10"/>
        <v>是</v>
      </c>
      <c r="G207" s="291" t="str">
        <f t="shared" si="11"/>
        <v>项</v>
      </c>
    </row>
    <row r="208" s="284" customFormat="1" ht="38" customHeight="1" spans="1:7">
      <c r="A208" s="303">
        <v>232</v>
      </c>
      <c r="B208" s="304" t="s">
        <v>1367</v>
      </c>
      <c r="C208" s="314">
        <v>4543</v>
      </c>
      <c r="D208" s="314">
        <v>9100</v>
      </c>
      <c r="E208" s="315">
        <f t="shared" si="9"/>
        <v>1.003</v>
      </c>
      <c r="F208" s="307" t="str">
        <f t="shared" si="10"/>
        <v>是</v>
      </c>
      <c r="G208" s="291" t="str">
        <f t="shared" si="11"/>
        <v>类</v>
      </c>
    </row>
    <row r="209" s="284" customFormat="1" ht="38" customHeight="1" spans="1:7">
      <c r="A209" s="309">
        <v>23204</v>
      </c>
      <c r="B209" s="308" t="s">
        <v>1368</v>
      </c>
      <c r="C209" s="314" t="s">
        <v>42</v>
      </c>
      <c r="D209" s="314">
        <v>9100</v>
      </c>
      <c r="E209" s="315" t="str">
        <f t="shared" si="9"/>
        <v> </v>
      </c>
      <c r="F209" s="307" t="str">
        <f t="shared" si="10"/>
        <v>是</v>
      </c>
      <c r="G209" s="291" t="str">
        <f t="shared" si="11"/>
        <v>款</v>
      </c>
    </row>
    <row r="210" ht="38" customHeight="1" spans="1:7">
      <c r="A210" s="309">
        <v>2320401</v>
      </c>
      <c r="B210" s="308" t="s">
        <v>1369</v>
      </c>
      <c r="C210" s="314">
        <v>0</v>
      </c>
      <c r="D210" s="314" t="s">
        <v>42</v>
      </c>
      <c r="E210" s="315" t="str">
        <f t="shared" si="9"/>
        <v> </v>
      </c>
      <c r="F210" s="307" t="str">
        <f t="shared" si="10"/>
        <v>否</v>
      </c>
      <c r="G210" s="291" t="str">
        <f t="shared" si="11"/>
        <v>项</v>
      </c>
    </row>
    <row r="211" ht="38" customHeight="1" spans="1:7">
      <c r="A211" s="309">
        <v>2320402</v>
      </c>
      <c r="B211" s="308" t="s">
        <v>1370</v>
      </c>
      <c r="C211" s="314">
        <v>0</v>
      </c>
      <c r="D211" s="314" t="s">
        <v>42</v>
      </c>
      <c r="E211" s="315" t="str">
        <f t="shared" si="9"/>
        <v> </v>
      </c>
      <c r="F211" s="307" t="str">
        <f t="shared" si="10"/>
        <v>否</v>
      </c>
      <c r="G211" s="291" t="str">
        <f t="shared" si="11"/>
        <v>项</v>
      </c>
    </row>
    <row r="212" ht="38" customHeight="1" spans="1:7">
      <c r="A212" s="309">
        <v>2320405</v>
      </c>
      <c r="B212" s="308" t="s">
        <v>1371</v>
      </c>
      <c r="C212" s="314">
        <v>0</v>
      </c>
      <c r="D212" s="314" t="s">
        <v>42</v>
      </c>
      <c r="E212" s="315" t="str">
        <f t="shared" si="9"/>
        <v> </v>
      </c>
      <c r="F212" s="307" t="str">
        <f t="shared" si="10"/>
        <v>否</v>
      </c>
      <c r="G212" s="291" t="str">
        <f t="shared" si="11"/>
        <v>项</v>
      </c>
    </row>
    <row r="213" ht="38" customHeight="1" spans="1:7">
      <c r="A213" s="309">
        <v>2320411</v>
      </c>
      <c r="B213" s="308" t="s">
        <v>1372</v>
      </c>
      <c r="C213" s="314">
        <v>0</v>
      </c>
      <c r="D213" s="314" t="s">
        <v>42</v>
      </c>
      <c r="E213" s="315" t="str">
        <f t="shared" si="9"/>
        <v> </v>
      </c>
      <c r="F213" s="307" t="str">
        <f t="shared" si="10"/>
        <v>否</v>
      </c>
      <c r="G213" s="291" t="str">
        <f t="shared" si="11"/>
        <v>项</v>
      </c>
    </row>
    <row r="214" ht="38" customHeight="1" spans="1:7">
      <c r="A214" s="309">
        <v>2320413</v>
      </c>
      <c r="B214" s="308" t="s">
        <v>1373</v>
      </c>
      <c r="C214" s="314">
        <v>0</v>
      </c>
      <c r="D214" s="314" t="s">
        <v>42</v>
      </c>
      <c r="E214" s="315" t="str">
        <f t="shared" si="9"/>
        <v> </v>
      </c>
      <c r="F214" s="307" t="str">
        <f t="shared" si="10"/>
        <v>否</v>
      </c>
      <c r="G214" s="291" t="str">
        <f t="shared" si="11"/>
        <v>项</v>
      </c>
    </row>
    <row r="215" ht="38" customHeight="1" spans="1:7">
      <c r="A215" s="309">
        <v>2320414</v>
      </c>
      <c r="B215" s="308" t="s">
        <v>1374</v>
      </c>
      <c r="C215" s="314">
        <v>0</v>
      </c>
      <c r="D215" s="314" t="s">
        <v>42</v>
      </c>
      <c r="E215" s="315" t="str">
        <f t="shared" si="9"/>
        <v> </v>
      </c>
      <c r="F215" s="307" t="str">
        <f t="shared" si="10"/>
        <v>否</v>
      </c>
      <c r="G215" s="291" t="str">
        <f t="shared" si="11"/>
        <v>项</v>
      </c>
    </row>
    <row r="216" ht="38" customHeight="1" spans="1:7">
      <c r="A216" s="309">
        <v>2320416</v>
      </c>
      <c r="B216" s="308" t="s">
        <v>1375</v>
      </c>
      <c r="C216" s="314">
        <v>0</v>
      </c>
      <c r="D216" s="314" t="s">
        <v>42</v>
      </c>
      <c r="E216" s="315" t="str">
        <f t="shared" si="9"/>
        <v> </v>
      </c>
      <c r="F216" s="307" t="str">
        <f t="shared" si="10"/>
        <v>否</v>
      </c>
      <c r="G216" s="291" t="str">
        <f t="shared" si="11"/>
        <v>项</v>
      </c>
    </row>
    <row r="217" s="284" customFormat="1" ht="38" customHeight="1" spans="1:7">
      <c r="A217" s="309">
        <v>2320417</v>
      </c>
      <c r="B217" s="308" t="s">
        <v>1376</v>
      </c>
      <c r="C217" s="314">
        <v>0</v>
      </c>
      <c r="D217" s="314" t="s">
        <v>42</v>
      </c>
      <c r="E217" s="315" t="str">
        <f t="shared" si="9"/>
        <v> </v>
      </c>
      <c r="F217" s="307" t="str">
        <f t="shared" si="10"/>
        <v>否</v>
      </c>
      <c r="G217" s="291" t="str">
        <f t="shared" si="11"/>
        <v>项</v>
      </c>
    </row>
    <row r="218" s="284" customFormat="1" ht="38" customHeight="1" spans="1:7">
      <c r="A218" s="309">
        <v>2320418</v>
      </c>
      <c r="B218" s="308" t="s">
        <v>1377</v>
      </c>
      <c r="C218" s="314">
        <v>0</v>
      </c>
      <c r="D218" s="314" t="s">
        <v>42</v>
      </c>
      <c r="E218" s="315" t="str">
        <f t="shared" si="9"/>
        <v> </v>
      </c>
      <c r="F218" s="307" t="str">
        <f t="shared" si="10"/>
        <v>否</v>
      </c>
      <c r="G218" s="291" t="str">
        <f t="shared" si="11"/>
        <v>项</v>
      </c>
    </row>
    <row r="219" s="284" customFormat="1" ht="38" customHeight="1" spans="1:7">
      <c r="A219" s="309">
        <v>2320419</v>
      </c>
      <c r="B219" s="308" t="s">
        <v>1378</v>
      </c>
      <c r="C219" s="314">
        <v>0</v>
      </c>
      <c r="D219" s="314" t="s">
        <v>42</v>
      </c>
      <c r="E219" s="315" t="str">
        <f t="shared" si="9"/>
        <v> </v>
      </c>
      <c r="F219" s="307" t="str">
        <f t="shared" si="10"/>
        <v>否</v>
      </c>
      <c r="G219" s="291" t="str">
        <f t="shared" si="11"/>
        <v>项</v>
      </c>
    </row>
    <row r="220" ht="38" customHeight="1" spans="1:7">
      <c r="A220" s="309">
        <v>2320420</v>
      </c>
      <c r="B220" s="308" t="s">
        <v>1379</v>
      </c>
      <c r="C220" s="314">
        <v>0</v>
      </c>
      <c r="D220" s="314" t="s">
        <v>42</v>
      </c>
      <c r="E220" s="315" t="str">
        <f t="shared" si="9"/>
        <v> </v>
      </c>
      <c r="F220" s="307" t="str">
        <f t="shared" si="10"/>
        <v>否</v>
      </c>
      <c r="G220" s="291" t="str">
        <f t="shared" si="11"/>
        <v>项</v>
      </c>
    </row>
    <row r="221" s="284" customFormat="1" ht="38" customHeight="1" spans="1:7">
      <c r="A221" s="309">
        <v>2320431</v>
      </c>
      <c r="B221" s="308" t="s">
        <v>1380</v>
      </c>
      <c r="C221" s="314">
        <v>0</v>
      </c>
      <c r="D221" s="314" t="s">
        <v>42</v>
      </c>
      <c r="E221" s="315" t="str">
        <f t="shared" si="9"/>
        <v> </v>
      </c>
      <c r="F221" s="307" t="str">
        <f t="shared" si="10"/>
        <v>否</v>
      </c>
      <c r="G221" s="291" t="str">
        <f t="shared" si="11"/>
        <v>项</v>
      </c>
    </row>
    <row r="222" s="284" customFormat="1" ht="38" customHeight="1" spans="1:7">
      <c r="A222" s="309">
        <v>2320432</v>
      </c>
      <c r="B222" s="308" t="s">
        <v>1381</v>
      </c>
      <c r="C222" s="314">
        <v>0</v>
      </c>
      <c r="D222" s="314" t="s">
        <v>42</v>
      </c>
      <c r="E222" s="315" t="str">
        <f t="shared" si="9"/>
        <v> </v>
      </c>
      <c r="F222" s="307" t="str">
        <f t="shared" si="10"/>
        <v>否</v>
      </c>
      <c r="G222" s="291" t="str">
        <f t="shared" si="11"/>
        <v>项</v>
      </c>
    </row>
    <row r="223" ht="38" customHeight="1" spans="1:7">
      <c r="A223" s="309">
        <v>2320433</v>
      </c>
      <c r="B223" s="308" t="s">
        <v>1382</v>
      </c>
      <c r="C223" s="314">
        <v>0</v>
      </c>
      <c r="D223" s="314" t="s">
        <v>42</v>
      </c>
      <c r="E223" s="315" t="str">
        <f t="shared" si="9"/>
        <v> </v>
      </c>
      <c r="F223" s="307" t="str">
        <f t="shared" si="10"/>
        <v>否</v>
      </c>
      <c r="G223" s="291" t="str">
        <f t="shared" si="11"/>
        <v>项</v>
      </c>
    </row>
    <row r="224" s="284" customFormat="1" ht="38" customHeight="1" spans="1:7">
      <c r="A224" s="309">
        <v>2320498</v>
      </c>
      <c r="B224" s="308" t="s">
        <v>1383</v>
      </c>
      <c r="C224" s="314">
        <v>0</v>
      </c>
      <c r="D224" s="314" t="s">
        <v>42</v>
      </c>
      <c r="E224" s="315" t="str">
        <f t="shared" si="9"/>
        <v> </v>
      </c>
      <c r="F224" s="307" t="str">
        <f t="shared" si="10"/>
        <v>否</v>
      </c>
      <c r="G224" s="291" t="str">
        <f t="shared" si="11"/>
        <v>项</v>
      </c>
    </row>
    <row r="225" ht="38" customHeight="1" spans="1:7">
      <c r="A225" s="309">
        <v>2320499</v>
      </c>
      <c r="B225" s="308" t="s">
        <v>1384</v>
      </c>
      <c r="C225" s="314">
        <v>0</v>
      </c>
      <c r="D225" s="314" t="s">
        <v>42</v>
      </c>
      <c r="E225" s="315" t="str">
        <f t="shared" si="9"/>
        <v> </v>
      </c>
      <c r="F225" s="307" t="str">
        <f t="shared" si="10"/>
        <v>否</v>
      </c>
      <c r="G225" s="291" t="str">
        <f t="shared" si="11"/>
        <v>项</v>
      </c>
    </row>
    <row r="226" s="284" customFormat="1" ht="38" customHeight="1" spans="1:7">
      <c r="A226" s="303">
        <v>233</v>
      </c>
      <c r="B226" s="304" t="s">
        <v>1385</v>
      </c>
      <c r="C226" s="314">
        <v>66</v>
      </c>
      <c r="D226" s="314">
        <v>200</v>
      </c>
      <c r="E226" s="315">
        <f t="shared" si="9"/>
        <v>2.03</v>
      </c>
      <c r="F226" s="307" t="str">
        <f t="shared" si="10"/>
        <v>是</v>
      </c>
      <c r="G226" s="291" t="str">
        <f t="shared" si="11"/>
        <v>类</v>
      </c>
    </row>
    <row r="227" s="284" customFormat="1" ht="38" customHeight="1" spans="1:7">
      <c r="A227" s="363">
        <v>23304</v>
      </c>
      <c r="B227" s="308" t="s">
        <v>1386</v>
      </c>
      <c r="C227" s="314">
        <v>66</v>
      </c>
      <c r="D227" s="314">
        <v>200</v>
      </c>
      <c r="E227" s="315">
        <f t="shared" si="9"/>
        <v>2.03</v>
      </c>
      <c r="F227" s="307" t="str">
        <f t="shared" si="10"/>
        <v>是</v>
      </c>
      <c r="G227" s="291" t="str">
        <f t="shared" si="11"/>
        <v>款</v>
      </c>
    </row>
    <row r="228" ht="38" customHeight="1" spans="1:7">
      <c r="A228" s="309">
        <v>2330401</v>
      </c>
      <c r="B228" s="308" t="s">
        <v>1387</v>
      </c>
      <c r="C228" s="314">
        <v>0</v>
      </c>
      <c r="D228" s="314" t="s">
        <v>42</v>
      </c>
      <c r="E228" s="315" t="str">
        <f t="shared" si="9"/>
        <v> </v>
      </c>
      <c r="F228" s="307" t="str">
        <f t="shared" si="10"/>
        <v>否</v>
      </c>
      <c r="G228" s="291" t="str">
        <f t="shared" si="11"/>
        <v>项</v>
      </c>
    </row>
    <row r="229" ht="38" customHeight="1" spans="1:7">
      <c r="A229" s="309">
        <v>2330402</v>
      </c>
      <c r="B229" s="364" t="s">
        <v>1388</v>
      </c>
      <c r="C229" s="314">
        <v>0</v>
      </c>
      <c r="D229" s="314" t="s">
        <v>42</v>
      </c>
      <c r="E229" s="315" t="str">
        <f t="shared" si="9"/>
        <v> </v>
      </c>
      <c r="F229" s="307" t="str">
        <f t="shared" si="10"/>
        <v>否</v>
      </c>
      <c r="G229" s="291" t="str">
        <f t="shared" si="11"/>
        <v>项</v>
      </c>
    </row>
    <row r="230" ht="38" customHeight="1" spans="1:7">
      <c r="A230" s="309">
        <v>2330405</v>
      </c>
      <c r="B230" s="308" t="s">
        <v>1389</v>
      </c>
      <c r="C230" s="314">
        <v>0</v>
      </c>
      <c r="D230" s="314" t="s">
        <v>42</v>
      </c>
      <c r="E230" s="315" t="str">
        <f t="shared" si="9"/>
        <v> </v>
      </c>
      <c r="F230" s="307" t="str">
        <f t="shared" si="10"/>
        <v>否</v>
      </c>
      <c r="G230" s="291" t="str">
        <f t="shared" si="11"/>
        <v>项</v>
      </c>
    </row>
    <row r="231" ht="38" customHeight="1" spans="1:7">
      <c r="A231" s="309">
        <v>2330411</v>
      </c>
      <c r="B231" s="308" t="s">
        <v>1390</v>
      </c>
      <c r="C231" s="314">
        <v>0</v>
      </c>
      <c r="D231" s="314" t="s">
        <v>42</v>
      </c>
      <c r="E231" s="315" t="str">
        <f t="shared" si="9"/>
        <v> </v>
      </c>
      <c r="F231" s="307" t="str">
        <f t="shared" si="10"/>
        <v>否</v>
      </c>
      <c r="G231" s="291" t="str">
        <f t="shared" si="11"/>
        <v>项</v>
      </c>
    </row>
    <row r="232" ht="38" customHeight="1" spans="1:7">
      <c r="A232" s="309">
        <v>2330413</v>
      </c>
      <c r="B232" s="308" t="s">
        <v>1391</v>
      </c>
      <c r="C232" s="314">
        <v>0</v>
      </c>
      <c r="D232" s="314" t="s">
        <v>42</v>
      </c>
      <c r="E232" s="315" t="str">
        <f t="shared" si="9"/>
        <v> </v>
      </c>
      <c r="F232" s="307" t="str">
        <f t="shared" si="10"/>
        <v>否</v>
      </c>
      <c r="G232" s="291" t="str">
        <f t="shared" si="11"/>
        <v>项</v>
      </c>
    </row>
    <row r="233" ht="38" customHeight="1" spans="1:7">
      <c r="A233" s="309">
        <v>2330414</v>
      </c>
      <c r="B233" s="308" t="s">
        <v>1392</v>
      </c>
      <c r="C233" s="314">
        <v>0</v>
      </c>
      <c r="D233" s="314" t="s">
        <v>42</v>
      </c>
      <c r="E233" s="315" t="str">
        <f t="shared" si="9"/>
        <v> </v>
      </c>
      <c r="F233" s="307" t="str">
        <f t="shared" si="10"/>
        <v>否</v>
      </c>
      <c r="G233" s="291" t="str">
        <f t="shared" si="11"/>
        <v>项</v>
      </c>
    </row>
    <row r="234" ht="38" customHeight="1" spans="1:7">
      <c r="A234" s="309">
        <v>2330416</v>
      </c>
      <c r="B234" s="308" t="s">
        <v>1393</v>
      </c>
      <c r="C234" s="314">
        <v>0</v>
      </c>
      <c r="D234" s="314" t="s">
        <v>42</v>
      </c>
      <c r="E234" s="315" t="str">
        <f t="shared" si="9"/>
        <v> </v>
      </c>
      <c r="F234" s="307" t="str">
        <f t="shared" si="10"/>
        <v>否</v>
      </c>
      <c r="G234" s="291" t="str">
        <f t="shared" si="11"/>
        <v>项</v>
      </c>
    </row>
    <row r="235" ht="38" customHeight="1" spans="1:7">
      <c r="A235" s="309">
        <v>2330417</v>
      </c>
      <c r="B235" s="308" t="s">
        <v>1394</v>
      </c>
      <c r="C235" s="314">
        <v>0</v>
      </c>
      <c r="D235" s="314" t="s">
        <v>42</v>
      </c>
      <c r="E235" s="315" t="str">
        <f t="shared" si="9"/>
        <v> </v>
      </c>
      <c r="F235" s="307" t="str">
        <f t="shared" si="10"/>
        <v>否</v>
      </c>
      <c r="G235" s="291" t="str">
        <f t="shared" si="11"/>
        <v>项</v>
      </c>
    </row>
    <row r="236" s="284" customFormat="1" ht="38" customHeight="1" spans="1:7">
      <c r="A236" s="309">
        <v>2330418</v>
      </c>
      <c r="B236" s="308" t="s">
        <v>1395</v>
      </c>
      <c r="C236" s="314">
        <v>0</v>
      </c>
      <c r="D236" s="314" t="s">
        <v>42</v>
      </c>
      <c r="E236" s="315" t="str">
        <f t="shared" si="9"/>
        <v> </v>
      </c>
      <c r="F236" s="307" t="str">
        <f t="shared" si="10"/>
        <v>否</v>
      </c>
      <c r="G236" s="291" t="str">
        <f t="shared" si="11"/>
        <v>项</v>
      </c>
    </row>
    <row r="237" ht="38" customHeight="1" spans="1:7">
      <c r="A237" s="309">
        <v>2330419</v>
      </c>
      <c r="B237" s="308" t="s">
        <v>1396</v>
      </c>
      <c r="C237" s="314">
        <v>0</v>
      </c>
      <c r="D237" s="314" t="s">
        <v>42</v>
      </c>
      <c r="E237" s="315" t="str">
        <f t="shared" si="9"/>
        <v> </v>
      </c>
      <c r="F237" s="307" t="str">
        <f t="shared" si="10"/>
        <v>否</v>
      </c>
      <c r="G237" s="291" t="str">
        <f t="shared" si="11"/>
        <v>项</v>
      </c>
    </row>
    <row r="238" ht="38" customHeight="1" spans="1:7">
      <c r="A238" s="309">
        <v>2330420</v>
      </c>
      <c r="B238" s="308" t="s">
        <v>1397</v>
      </c>
      <c r="C238" s="314">
        <v>0</v>
      </c>
      <c r="D238" s="314" t="s">
        <v>42</v>
      </c>
      <c r="E238" s="315" t="str">
        <f t="shared" si="9"/>
        <v> </v>
      </c>
      <c r="F238" s="307" t="str">
        <f t="shared" si="10"/>
        <v>否</v>
      </c>
      <c r="G238" s="291" t="str">
        <f t="shared" si="11"/>
        <v>项</v>
      </c>
    </row>
    <row r="239" ht="38" customHeight="1" spans="1:7">
      <c r="A239" s="309">
        <v>2330431</v>
      </c>
      <c r="B239" s="308" t="s">
        <v>1398</v>
      </c>
      <c r="C239" s="314">
        <v>0</v>
      </c>
      <c r="D239" s="314" t="s">
        <v>42</v>
      </c>
      <c r="E239" s="315" t="str">
        <f t="shared" si="9"/>
        <v> </v>
      </c>
      <c r="F239" s="307" t="str">
        <f t="shared" si="10"/>
        <v>否</v>
      </c>
      <c r="G239" s="291" t="str">
        <f t="shared" si="11"/>
        <v>项</v>
      </c>
    </row>
    <row r="240" ht="38" customHeight="1" spans="1:7">
      <c r="A240" s="309">
        <v>2330432</v>
      </c>
      <c r="B240" s="308" t="s">
        <v>1399</v>
      </c>
      <c r="C240" s="314">
        <v>0</v>
      </c>
      <c r="D240" s="314" t="s">
        <v>42</v>
      </c>
      <c r="E240" s="315" t="str">
        <f t="shared" si="9"/>
        <v> </v>
      </c>
      <c r="F240" s="307" t="str">
        <f t="shared" si="10"/>
        <v>否</v>
      </c>
      <c r="G240" s="291" t="str">
        <f t="shared" si="11"/>
        <v>项</v>
      </c>
    </row>
    <row r="241" ht="38" customHeight="1" spans="1:7">
      <c r="A241" s="309">
        <v>2330433</v>
      </c>
      <c r="B241" s="308" t="s">
        <v>1400</v>
      </c>
      <c r="C241" s="314">
        <v>0</v>
      </c>
      <c r="D241" s="314" t="s">
        <v>42</v>
      </c>
      <c r="E241" s="315" t="str">
        <f t="shared" si="9"/>
        <v> </v>
      </c>
      <c r="F241" s="307" t="str">
        <f t="shared" si="10"/>
        <v>否</v>
      </c>
      <c r="G241" s="291" t="str">
        <f t="shared" si="11"/>
        <v>项</v>
      </c>
    </row>
    <row r="242" ht="38" customHeight="1" spans="1:7">
      <c r="A242" s="309">
        <v>2330498</v>
      </c>
      <c r="B242" s="308" t="s">
        <v>1401</v>
      </c>
      <c r="C242" s="314">
        <v>0</v>
      </c>
      <c r="D242" s="314" t="s">
        <v>42</v>
      </c>
      <c r="E242" s="315" t="str">
        <f t="shared" si="9"/>
        <v> </v>
      </c>
      <c r="F242" s="307" t="str">
        <f t="shared" si="10"/>
        <v>否</v>
      </c>
      <c r="G242" s="291" t="str">
        <f t="shared" si="11"/>
        <v>项</v>
      </c>
    </row>
    <row r="243" ht="38" customHeight="1" spans="1:7">
      <c r="A243" s="309">
        <v>2330499</v>
      </c>
      <c r="B243" s="308" t="s">
        <v>1402</v>
      </c>
      <c r="C243" s="314">
        <v>0</v>
      </c>
      <c r="D243" s="314" t="s">
        <v>42</v>
      </c>
      <c r="E243" s="315" t="str">
        <f t="shared" si="9"/>
        <v> </v>
      </c>
      <c r="F243" s="307" t="str">
        <f t="shared" si="10"/>
        <v>否</v>
      </c>
      <c r="G243" s="291" t="str">
        <f t="shared" si="11"/>
        <v>项</v>
      </c>
    </row>
    <row r="244" ht="38" customHeight="1" spans="1:7">
      <c r="A244" s="316">
        <v>234</v>
      </c>
      <c r="B244" s="304" t="s">
        <v>1403</v>
      </c>
      <c r="C244" s="314">
        <v>0</v>
      </c>
      <c r="D244" s="314" t="s">
        <v>42</v>
      </c>
      <c r="E244" s="315" t="str">
        <f t="shared" si="9"/>
        <v> </v>
      </c>
      <c r="F244" s="307" t="str">
        <f t="shared" si="10"/>
        <v>是</v>
      </c>
      <c r="G244" s="291" t="str">
        <f t="shared" si="11"/>
        <v>类</v>
      </c>
    </row>
    <row r="245" ht="38" customHeight="1" spans="1:7">
      <c r="A245" s="317">
        <v>23401</v>
      </c>
      <c r="B245" s="308" t="s">
        <v>1404</v>
      </c>
      <c r="C245" s="314">
        <v>0</v>
      </c>
      <c r="D245" s="314" t="s">
        <v>42</v>
      </c>
      <c r="E245" s="315" t="str">
        <f t="shared" si="9"/>
        <v> </v>
      </c>
      <c r="F245" s="307" t="str">
        <f t="shared" si="10"/>
        <v>否</v>
      </c>
      <c r="G245" s="291" t="str">
        <f t="shared" si="11"/>
        <v>款</v>
      </c>
    </row>
    <row r="246" ht="38" customHeight="1" spans="1:7">
      <c r="A246" s="317">
        <v>2340101</v>
      </c>
      <c r="B246" s="308" t="s">
        <v>1405</v>
      </c>
      <c r="C246" s="314">
        <v>0</v>
      </c>
      <c r="D246" s="314" t="s">
        <v>42</v>
      </c>
      <c r="E246" s="315" t="str">
        <f t="shared" si="9"/>
        <v> </v>
      </c>
      <c r="F246" s="307" t="str">
        <f t="shared" si="10"/>
        <v>否</v>
      </c>
      <c r="G246" s="291" t="str">
        <f t="shared" si="11"/>
        <v>项</v>
      </c>
    </row>
    <row r="247" ht="38" customHeight="1" spans="1:7">
      <c r="A247" s="317">
        <v>2340102</v>
      </c>
      <c r="B247" s="308" t="s">
        <v>1406</v>
      </c>
      <c r="C247" s="314">
        <v>0</v>
      </c>
      <c r="D247" s="314" t="s">
        <v>42</v>
      </c>
      <c r="E247" s="315" t="str">
        <f t="shared" si="9"/>
        <v> </v>
      </c>
      <c r="F247" s="307" t="str">
        <f t="shared" si="10"/>
        <v>否</v>
      </c>
      <c r="G247" s="291" t="str">
        <f t="shared" si="11"/>
        <v>项</v>
      </c>
    </row>
    <row r="248" ht="38" customHeight="1" spans="1:7">
      <c r="A248" s="317">
        <v>2340103</v>
      </c>
      <c r="B248" s="308" t="s">
        <v>1407</v>
      </c>
      <c r="C248" s="314">
        <v>0</v>
      </c>
      <c r="D248" s="314" t="s">
        <v>42</v>
      </c>
      <c r="E248" s="315" t="str">
        <f t="shared" si="9"/>
        <v> </v>
      </c>
      <c r="F248" s="307" t="str">
        <f t="shared" si="10"/>
        <v>否</v>
      </c>
      <c r="G248" s="291" t="str">
        <f t="shared" si="11"/>
        <v>项</v>
      </c>
    </row>
    <row r="249" ht="38" customHeight="1" spans="1:7">
      <c r="A249" s="317">
        <v>2340104</v>
      </c>
      <c r="B249" s="308" t="s">
        <v>1408</v>
      </c>
      <c r="C249" s="314">
        <v>0</v>
      </c>
      <c r="D249" s="314" t="s">
        <v>42</v>
      </c>
      <c r="E249" s="315" t="str">
        <f t="shared" si="9"/>
        <v> </v>
      </c>
      <c r="F249" s="307" t="str">
        <f t="shared" si="10"/>
        <v>否</v>
      </c>
      <c r="G249" s="291" t="str">
        <f t="shared" si="11"/>
        <v>项</v>
      </c>
    </row>
    <row r="250" ht="38" customHeight="1" spans="1:7">
      <c r="A250" s="317">
        <v>2340105</v>
      </c>
      <c r="B250" s="308" t="s">
        <v>1409</v>
      </c>
      <c r="C250" s="314">
        <v>0</v>
      </c>
      <c r="D250" s="314" t="s">
        <v>42</v>
      </c>
      <c r="E250" s="315" t="str">
        <f t="shared" si="9"/>
        <v> </v>
      </c>
      <c r="F250" s="307" t="str">
        <f t="shared" si="10"/>
        <v>否</v>
      </c>
      <c r="G250" s="291" t="str">
        <f t="shared" si="11"/>
        <v>项</v>
      </c>
    </row>
    <row r="251" ht="38" customHeight="1" spans="1:7">
      <c r="A251" s="317">
        <v>2340106</v>
      </c>
      <c r="B251" s="308" t="s">
        <v>1410</v>
      </c>
      <c r="C251" s="314">
        <v>0</v>
      </c>
      <c r="D251" s="314" t="s">
        <v>42</v>
      </c>
      <c r="E251" s="315" t="str">
        <f t="shared" si="9"/>
        <v> </v>
      </c>
      <c r="F251" s="307" t="str">
        <f t="shared" si="10"/>
        <v>否</v>
      </c>
      <c r="G251" s="291" t="str">
        <f t="shared" si="11"/>
        <v>项</v>
      </c>
    </row>
    <row r="252" ht="38" customHeight="1" spans="1:7">
      <c r="A252" s="317">
        <v>2340107</v>
      </c>
      <c r="B252" s="308" t="s">
        <v>1411</v>
      </c>
      <c r="C252" s="314">
        <v>0</v>
      </c>
      <c r="D252" s="314" t="s">
        <v>42</v>
      </c>
      <c r="E252" s="315" t="str">
        <f t="shared" si="9"/>
        <v> </v>
      </c>
      <c r="F252" s="307" t="str">
        <f t="shared" si="10"/>
        <v>否</v>
      </c>
      <c r="G252" s="291" t="str">
        <f t="shared" si="11"/>
        <v>项</v>
      </c>
    </row>
    <row r="253" ht="38" customHeight="1" spans="1:7">
      <c r="A253" s="317">
        <v>2340108</v>
      </c>
      <c r="B253" s="308" t="s">
        <v>1412</v>
      </c>
      <c r="C253" s="314">
        <v>0</v>
      </c>
      <c r="D253" s="314" t="s">
        <v>42</v>
      </c>
      <c r="E253" s="315" t="str">
        <f t="shared" si="9"/>
        <v> </v>
      </c>
      <c r="F253" s="307" t="str">
        <f t="shared" si="10"/>
        <v>否</v>
      </c>
      <c r="G253" s="291" t="str">
        <f t="shared" si="11"/>
        <v>项</v>
      </c>
    </row>
    <row r="254" ht="38" customHeight="1" spans="1:7">
      <c r="A254" s="317">
        <v>2340109</v>
      </c>
      <c r="B254" s="308" t="s">
        <v>1413</v>
      </c>
      <c r="C254" s="314">
        <v>0</v>
      </c>
      <c r="D254" s="314" t="s">
        <v>42</v>
      </c>
      <c r="E254" s="315" t="str">
        <f t="shared" si="9"/>
        <v> </v>
      </c>
      <c r="F254" s="307" t="str">
        <f t="shared" si="10"/>
        <v>否</v>
      </c>
      <c r="G254" s="291" t="str">
        <f t="shared" si="11"/>
        <v>项</v>
      </c>
    </row>
    <row r="255" ht="38" customHeight="1" spans="1:7">
      <c r="A255" s="317">
        <v>2340110</v>
      </c>
      <c r="B255" s="308" t="s">
        <v>1414</v>
      </c>
      <c r="C255" s="314">
        <v>0</v>
      </c>
      <c r="D255" s="314" t="s">
        <v>42</v>
      </c>
      <c r="E255" s="315" t="str">
        <f t="shared" si="9"/>
        <v> </v>
      </c>
      <c r="F255" s="307" t="str">
        <f t="shared" si="10"/>
        <v>否</v>
      </c>
      <c r="G255" s="291" t="str">
        <f t="shared" si="11"/>
        <v>项</v>
      </c>
    </row>
    <row r="256" ht="38" customHeight="1" spans="1:7">
      <c r="A256" s="317">
        <v>2340111</v>
      </c>
      <c r="B256" s="308" t="s">
        <v>1415</v>
      </c>
      <c r="C256" s="314">
        <v>0</v>
      </c>
      <c r="D256" s="314" t="s">
        <v>42</v>
      </c>
      <c r="E256" s="315" t="str">
        <f t="shared" si="9"/>
        <v> </v>
      </c>
      <c r="F256" s="307" t="str">
        <f t="shared" si="10"/>
        <v>否</v>
      </c>
      <c r="G256" s="291" t="str">
        <f t="shared" si="11"/>
        <v>项</v>
      </c>
    </row>
    <row r="257" ht="38" customHeight="1" spans="1:7">
      <c r="A257" s="317">
        <v>2340199</v>
      </c>
      <c r="B257" s="308" t="s">
        <v>1416</v>
      </c>
      <c r="C257" s="314">
        <v>0</v>
      </c>
      <c r="D257" s="314" t="s">
        <v>42</v>
      </c>
      <c r="E257" s="315" t="str">
        <f t="shared" si="9"/>
        <v> </v>
      </c>
      <c r="F257" s="307" t="str">
        <f t="shared" si="10"/>
        <v>否</v>
      </c>
      <c r="G257" s="291" t="str">
        <f t="shared" si="11"/>
        <v>项</v>
      </c>
    </row>
    <row r="258" ht="38" customHeight="1" spans="1:7">
      <c r="A258" s="317">
        <v>23402</v>
      </c>
      <c r="B258" s="308" t="s">
        <v>1417</v>
      </c>
      <c r="C258" s="314">
        <v>0</v>
      </c>
      <c r="D258" s="314" t="s">
        <v>42</v>
      </c>
      <c r="E258" s="315" t="str">
        <f t="shared" si="9"/>
        <v> </v>
      </c>
      <c r="F258" s="307" t="str">
        <f t="shared" si="10"/>
        <v>否</v>
      </c>
      <c r="G258" s="291" t="str">
        <f t="shared" si="11"/>
        <v>款</v>
      </c>
    </row>
    <row r="259" ht="38" customHeight="1" spans="1:7">
      <c r="A259" s="317">
        <v>2340201</v>
      </c>
      <c r="B259" s="308" t="s">
        <v>1418</v>
      </c>
      <c r="C259" s="314">
        <v>0</v>
      </c>
      <c r="D259" s="314" t="s">
        <v>42</v>
      </c>
      <c r="E259" s="315" t="str">
        <f t="shared" si="9"/>
        <v> </v>
      </c>
      <c r="F259" s="307" t="str">
        <f t="shared" si="10"/>
        <v>否</v>
      </c>
      <c r="G259" s="291" t="str">
        <f t="shared" si="11"/>
        <v>项</v>
      </c>
    </row>
    <row r="260" ht="38" customHeight="1" spans="1:6">
      <c r="A260" s="317">
        <v>2340202</v>
      </c>
      <c r="B260" s="308" t="s">
        <v>1419</v>
      </c>
      <c r="C260" s="314">
        <v>0</v>
      </c>
      <c r="D260" s="314" t="s">
        <v>42</v>
      </c>
      <c r="E260" s="315" t="str">
        <f t="shared" ref="E260:E276" si="12">IFERROR(D260/C260-1," ")</f>
        <v> </v>
      </c>
      <c r="F260" s="307" t="str">
        <f>IF(LEN(A260)=3,"是",IF(B260&lt;&gt;"",IF(SUM(C260:D260)&lt;&gt;0,"是","否"),"是"))</f>
        <v>否</v>
      </c>
    </row>
    <row r="261" ht="38" customHeight="1" spans="1:6">
      <c r="A261" s="317">
        <v>2340203</v>
      </c>
      <c r="B261" s="308" t="s">
        <v>1420</v>
      </c>
      <c r="C261" s="314">
        <v>0</v>
      </c>
      <c r="D261" s="314" t="s">
        <v>42</v>
      </c>
      <c r="E261" s="315" t="str">
        <f t="shared" si="12"/>
        <v> </v>
      </c>
      <c r="F261" s="307" t="str">
        <f t="shared" ref="F261:F269" si="13">IF(LEN(A261)=3,"是",IF(B261&lt;&gt;"",IF(SUM(C261:D261)&lt;&gt;0,"是","否"),"是"))</f>
        <v>否</v>
      </c>
    </row>
    <row r="262" ht="38" customHeight="1" spans="1:6">
      <c r="A262" s="317">
        <v>2340204</v>
      </c>
      <c r="B262" s="308" t="s">
        <v>1421</v>
      </c>
      <c r="C262" s="314">
        <v>0</v>
      </c>
      <c r="D262" s="314" t="s">
        <v>42</v>
      </c>
      <c r="E262" s="315" t="str">
        <f t="shared" si="12"/>
        <v> </v>
      </c>
      <c r="F262" s="307" t="str">
        <f t="shared" si="13"/>
        <v>否</v>
      </c>
    </row>
    <row r="263" ht="38" customHeight="1" spans="1:6">
      <c r="A263" s="317">
        <v>2340205</v>
      </c>
      <c r="B263" s="308" t="s">
        <v>1422</v>
      </c>
      <c r="C263" s="314">
        <v>0</v>
      </c>
      <c r="D263" s="314" t="s">
        <v>42</v>
      </c>
      <c r="E263" s="315" t="str">
        <f t="shared" si="12"/>
        <v> </v>
      </c>
      <c r="F263" s="307" t="str">
        <f t="shared" si="13"/>
        <v>否</v>
      </c>
    </row>
    <row r="264" ht="38" customHeight="1" spans="1:7">
      <c r="A264" s="317">
        <v>2340299</v>
      </c>
      <c r="B264" s="308" t="s">
        <v>1423</v>
      </c>
      <c r="C264" s="314">
        <v>0</v>
      </c>
      <c r="D264" s="314" t="s">
        <v>42</v>
      </c>
      <c r="E264" s="315" t="str">
        <f t="shared" si="12"/>
        <v> </v>
      </c>
      <c r="F264" s="307" t="str">
        <f t="shared" si="13"/>
        <v>否</v>
      </c>
      <c r="G264" s="284"/>
    </row>
    <row r="265" ht="38" customHeight="1" spans="1:7">
      <c r="A265" s="303"/>
      <c r="B265" s="304"/>
      <c r="C265" s="314" t="s">
        <v>42</v>
      </c>
      <c r="D265" s="314" t="s">
        <v>42</v>
      </c>
      <c r="E265" s="315" t="str">
        <f t="shared" si="12"/>
        <v> </v>
      </c>
      <c r="F265" s="307" t="str">
        <f t="shared" si="13"/>
        <v>是</v>
      </c>
      <c r="G265" s="284"/>
    </row>
    <row r="266" ht="38" customHeight="1" spans="1:6">
      <c r="A266" s="318"/>
      <c r="B266" s="319" t="s">
        <v>1424</v>
      </c>
      <c r="C266" s="314">
        <f>SUM(C4,C20,C32,C43,C101,C125,C177,C181,C208,C226,C244)</f>
        <v>62852</v>
      </c>
      <c r="D266" s="314">
        <f>SUM(D4,D20,D32,D43,D101,D125,D177,D181,D208,D226,D244)</f>
        <v>121127</v>
      </c>
      <c r="E266" s="315">
        <f t="shared" si="12"/>
        <v>0.927</v>
      </c>
      <c r="F266" s="307" t="str">
        <f t="shared" si="13"/>
        <v>是</v>
      </c>
    </row>
    <row r="267" ht="38" customHeight="1" spans="1:6">
      <c r="A267" s="365">
        <v>230</v>
      </c>
      <c r="B267" s="321" t="s">
        <v>72</v>
      </c>
      <c r="C267" s="314">
        <v>3463</v>
      </c>
      <c r="D267" s="314" t="s">
        <v>42</v>
      </c>
      <c r="E267" s="315" t="str">
        <f t="shared" si="12"/>
        <v> </v>
      </c>
      <c r="F267" s="307" t="str">
        <f t="shared" si="13"/>
        <v>是</v>
      </c>
    </row>
    <row r="268" ht="38" customHeight="1" spans="1:6">
      <c r="A268" s="365">
        <v>23004</v>
      </c>
      <c r="B268" s="366" t="s">
        <v>1425</v>
      </c>
      <c r="C268" s="314">
        <v>3463</v>
      </c>
      <c r="D268" s="314" t="s">
        <v>42</v>
      </c>
      <c r="E268" s="315" t="str">
        <f t="shared" si="12"/>
        <v> </v>
      </c>
      <c r="F268" s="307" t="str">
        <f t="shared" si="13"/>
        <v>是</v>
      </c>
    </row>
    <row r="269" ht="38" customHeight="1" spans="1:6">
      <c r="A269" s="367">
        <v>2300402</v>
      </c>
      <c r="B269" s="322" t="s">
        <v>1426</v>
      </c>
      <c r="C269" s="314">
        <v>3463</v>
      </c>
      <c r="D269" s="314" t="s">
        <v>42</v>
      </c>
      <c r="E269" s="315" t="str">
        <f t="shared" si="12"/>
        <v> </v>
      </c>
      <c r="F269" s="307"/>
    </row>
    <row r="270" ht="38" customHeight="1" spans="1:6">
      <c r="A270" s="367">
        <v>2300403</v>
      </c>
      <c r="B270" s="368" t="s">
        <v>1427</v>
      </c>
      <c r="C270" s="314" t="s">
        <v>42</v>
      </c>
      <c r="D270" s="314" t="s">
        <v>42</v>
      </c>
      <c r="E270" s="369" t="str">
        <f t="shared" si="12"/>
        <v> </v>
      </c>
      <c r="F270" s="307"/>
    </row>
    <row r="271" ht="38" customHeight="1" spans="1:6">
      <c r="A271" s="367">
        <v>23006</v>
      </c>
      <c r="B271" s="368" t="s">
        <v>1428</v>
      </c>
      <c r="C271" s="314" t="s">
        <v>42</v>
      </c>
      <c r="D271" s="314" t="s">
        <v>42</v>
      </c>
      <c r="E271" s="369" t="str">
        <f t="shared" si="12"/>
        <v> </v>
      </c>
      <c r="F271" s="307"/>
    </row>
    <row r="272" ht="38" customHeight="1" spans="1:6">
      <c r="A272" s="367">
        <v>23008</v>
      </c>
      <c r="B272" s="368" t="s">
        <v>1429</v>
      </c>
      <c r="C272" s="314">
        <v>12751</v>
      </c>
      <c r="D272" s="314">
        <v>31942</v>
      </c>
      <c r="E272" s="369">
        <f t="shared" si="12"/>
        <v>1.505</v>
      </c>
      <c r="F272" s="307"/>
    </row>
    <row r="273" ht="38" customHeight="1" spans="1:6">
      <c r="A273" s="367">
        <v>23009</v>
      </c>
      <c r="B273" s="368" t="s">
        <v>1430</v>
      </c>
      <c r="C273" s="314">
        <v>2476</v>
      </c>
      <c r="D273" s="314" t="s">
        <v>42</v>
      </c>
      <c r="E273" s="369" t="str">
        <f t="shared" si="12"/>
        <v> </v>
      </c>
      <c r="F273" s="307"/>
    </row>
    <row r="274" ht="38" customHeight="1" spans="1:6">
      <c r="A274" s="367">
        <v>231</v>
      </c>
      <c r="B274" s="368" t="s">
        <v>1431</v>
      </c>
      <c r="C274" s="314">
        <v>19740</v>
      </c>
      <c r="D274" s="314">
        <v>15050</v>
      </c>
      <c r="E274" s="369">
        <f t="shared" si="12"/>
        <v>-0.238</v>
      </c>
      <c r="F274" s="307"/>
    </row>
    <row r="275" ht="38" customHeight="1" spans="1:6">
      <c r="A275" s="367"/>
      <c r="B275" s="368" t="s">
        <v>79</v>
      </c>
      <c r="C275" s="314">
        <f>SUM(C266,C267,C272,C273,C274)</f>
        <v>101282</v>
      </c>
      <c r="D275" s="314">
        <f>SUM(D266,D267,D272,D273,D274)</f>
        <v>168119</v>
      </c>
      <c r="E275" s="369">
        <f t="shared" si="12"/>
        <v>0.66</v>
      </c>
      <c r="F275" s="307"/>
    </row>
    <row r="276" ht="38" customHeight="1" spans="1:6">
      <c r="A276" s="367"/>
      <c r="B276" s="368" t="s">
        <v>1432</v>
      </c>
      <c r="C276" s="314"/>
      <c r="D276" s="314" t="str">
        <f>IFERROR(VLOOKUP(A276,'[3]2-2'!$A$4:$E$190,5,0)," ")</f>
        <v> </v>
      </c>
      <c r="E276" s="369" t="str">
        <f t="shared" si="12"/>
        <v> </v>
      </c>
      <c r="F276" s="307" t="str">
        <f>IF(LEN(A276)=3,"是",IF(B276&lt;&gt;"",IF(SUM(C276:D276)&lt;&gt;0,"是","否"),"是"))</f>
        <v>否</v>
      </c>
    </row>
    <row r="277" spans="3:3">
      <c r="C277" s="370"/>
    </row>
    <row r="278" spans="3:3">
      <c r="C278" s="370"/>
    </row>
    <row r="279" spans="3:3">
      <c r="C279" s="370"/>
    </row>
    <row r="280" spans="3:3">
      <c r="C280" s="370"/>
    </row>
    <row r="282" spans="3:3">
      <c r="C282" s="370"/>
    </row>
  </sheetData>
  <autoFilter ref="A3:G276">
    <extLst/>
  </autoFilter>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tabColor rgb="FF00B0F0"/>
  </sheetPr>
  <dimension ref="A1:F37"/>
  <sheetViews>
    <sheetView showGridLines="0" showZeros="0" view="pageBreakPreview" zoomScaleNormal="115" workbookViewId="0">
      <pane ySplit="3" topLeftCell="A34" activePane="bottomLeft" state="frozen"/>
      <selection/>
      <selection pane="bottomLeft" activeCell="E3" sqref="E3"/>
    </sheetView>
  </sheetViews>
  <sheetFormatPr defaultColWidth="9" defaultRowHeight="14.25" outlineLevelCol="5"/>
  <cols>
    <col min="1" max="1" width="15" style="163" customWidth="1"/>
    <col min="2" max="2" width="50.7583333333333" style="163" customWidth="1"/>
    <col min="3" max="4" width="20.6333333333333" style="163" customWidth="1"/>
    <col min="5" max="5" width="20.6333333333333" style="333" customWidth="1"/>
    <col min="6" max="6" width="3.75833333333333" style="163" customWidth="1"/>
    <col min="7" max="16384" width="9" style="163"/>
  </cols>
  <sheetData>
    <row r="1" ht="45" customHeight="1" spans="1:6">
      <c r="A1" s="165"/>
      <c r="B1" s="334" t="s">
        <v>1433</v>
      </c>
      <c r="C1" s="334"/>
      <c r="D1" s="334"/>
      <c r="E1" s="334"/>
      <c r="F1" s="165"/>
    </row>
    <row r="2" s="331" customFormat="1" ht="20.1" customHeight="1" spans="1:6">
      <c r="A2" s="335"/>
      <c r="B2" s="336"/>
      <c r="C2" s="337"/>
      <c r="D2" s="336"/>
      <c r="E2" s="338" t="s">
        <v>2</v>
      </c>
      <c r="F2" s="335"/>
    </row>
    <row r="3" s="332" customFormat="1" ht="45" customHeight="1" spans="1:6">
      <c r="A3" s="339" t="s">
        <v>3</v>
      </c>
      <c r="B3" s="340" t="s">
        <v>4</v>
      </c>
      <c r="C3" s="142" t="s">
        <v>81</v>
      </c>
      <c r="D3" s="142" t="s">
        <v>6</v>
      </c>
      <c r="E3" s="142" t="s">
        <v>82</v>
      </c>
      <c r="F3" s="341" t="s">
        <v>8</v>
      </c>
    </row>
    <row r="4" s="332" customFormat="1" ht="36" customHeight="1" spans="1:6">
      <c r="A4" s="309" t="s">
        <v>1434</v>
      </c>
      <c r="B4" s="304" t="s">
        <v>1164</v>
      </c>
      <c r="C4" s="314"/>
      <c r="D4" s="314"/>
      <c r="E4" s="315"/>
      <c r="F4" s="342" t="str">
        <f t="shared" ref="F4:F29" si="0">IF(LEN(A4)=7,"是",IF(B4&lt;&gt;"",IF(SUM(C4:D4)&lt;&gt;0,"是","否"),"是"))</f>
        <v>是</v>
      </c>
    </row>
    <row r="5" ht="36" customHeight="1" spans="1:6">
      <c r="A5" s="309" t="s">
        <v>1435</v>
      </c>
      <c r="B5" s="304" t="s">
        <v>1165</v>
      </c>
      <c r="C5" s="314"/>
      <c r="D5" s="314"/>
      <c r="E5" s="343"/>
      <c r="F5" s="342" t="str">
        <f t="shared" si="0"/>
        <v>是</v>
      </c>
    </row>
    <row r="6" ht="36" customHeight="1" spans="1:6">
      <c r="A6" s="309" t="s">
        <v>1436</v>
      </c>
      <c r="B6" s="304" t="s">
        <v>1437</v>
      </c>
      <c r="C6" s="314"/>
      <c r="D6" s="314"/>
      <c r="E6" s="343"/>
      <c r="F6" s="342" t="str">
        <f t="shared" si="0"/>
        <v>是</v>
      </c>
    </row>
    <row r="7" ht="36" customHeight="1" spans="1:6">
      <c r="A7" s="309" t="s">
        <v>1438</v>
      </c>
      <c r="B7" s="304" t="s">
        <v>1167</v>
      </c>
      <c r="C7" s="314"/>
      <c r="D7" s="314"/>
      <c r="E7" s="343"/>
      <c r="F7" s="342" t="str">
        <f t="shared" si="0"/>
        <v>是</v>
      </c>
    </row>
    <row r="8" ht="36" customHeight="1" spans="1:6">
      <c r="A8" s="309" t="s">
        <v>1439</v>
      </c>
      <c r="B8" s="304" t="s">
        <v>1168</v>
      </c>
      <c r="C8" s="314"/>
      <c r="D8" s="314"/>
      <c r="E8" s="343"/>
      <c r="F8" s="342" t="str">
        <f t="shared" si="0"/>
        <v>是</v>
      </c>
    </row>
    <row r="9" ht="36" customHeight="1" spans="1:6">
      <c r="A9" s="309" t="s">
        <v>1440</v>
      </c>
      <c r="B9" s="304" t="s">
        <v>1169</v>
      </c>
      <c r="C9" s="314"/>
      <c r="D9" s="314"/>
      <c r="E9" s="343"/>
      <c r="F9" s="342" t="str">
        <f t="shared" si="0"/>
        <v>是</v>
      </c>
    </row>
    <row r="10" ht="36" customHeight="1" spans="1:6">
      <c r="A10" s="309" t="s">
        <v>1441</v>
      </c>
      <c r="B10" s="304" t="s">
        <v>1170</v>
      </c>
      <c r="C10" s="314"/>
      <c r="D10" s="314"/>
      <c r="E10" s="343"/>
      <c r="F10" s="342" t="str">
        <f t="shared" si="0"/>
        <v>是</v>
      </c>
    </row>
    <row r="11" ht="36" hidden="1" customHeight="1" spans="1:6">
      <c r="A11" s="309" t="s">
        <v>1442</v>
      </c>
      <c r="B11" s="308" t="s">
        <v>1171</v>
      </c>
      <c r="C11" s="310">
        <v>0</v>
      </c>
      <c r="D11" s="310"/>
      <c r="E11" s="344" t="str">
        <f>IF(C11&gt;0,D11/C11-1,IF(C11&lt;0,-(D11/C11-1),""))</f>
        <v/>
      </c>
      <c r="F11" s="158" t="str">
        <f t="shared" si="0"/>
        <v>否</v>
      </c>
    </row>
    <row r="12" ht="36" hidden="1" customHeight="1" spans="1:6">
      <c r="A12" s="309" t="s">
        <v>1443</v>
      </c>
      <c r="B12" s="308" t="s">
        <v>1172</v>
      </c>
      <c r="C12" s="310">
        <v>0</v>
      </c>
      <c r="D12" s="310"/>
      <c r="E12" s="344" t="str">
        <f>IF(C12&gt;0,D12/C12-1,IF(C12&lt;0,-(D12/C12-1),""))</f>
        <v/>
      </c>
      <c r="F12" s="342" t="str">
        <f t="shared" si="0"/>
        <v>否</v>
      </c>
    </row>
    <row r="13" ht="36" hidden="1" customHeight="1" spans="1:6">
      <c r="A13" s="309" t="s">
        <v>1444</v>
      </c>
      <c r="B13" s="308" t="s">
        <v>1173</v>
      </c>
      <c r="C13" s="310">
        <v>0</v>
      </c>
      <c r="D13" s="310"/>
      <c r="E13" s="344" t="str">
        <f>IF(C13&gt;0,D13/C13-1,IF(C13&lt;0,-(D13/C13-1),""))</f>
        <v/>
      </c>
      <c r="F13" s="342" t="str">
        <f t="shared" si="0"/>
        <v>否</v>
      </c>
    </row>
    <row r="14" ht="36" hidden="1" customHeight="1" spans="1:6">
      <c r="A14" s="309" t="s">
        <v>1445</v>
      </c>
      <c r="B14" s="308" t="s">
        <v>1174</v>
      </c>
      <c r="C14" s="310">
        <v>0</v>
      </c>
      <c r="D14" s="310"/>
      <c r="E14" s="344" t="str">
        <f>IF(C14&gt;0,D14/C14-1,IF(C14&lt;0,-(D14/C14-1),""))</f>
        <v/>
      </c>
      <c r="F14" s="342" t="str">
        <f t="shared" si="0"/>
        <v>否</v>
      </c>
    </row>
    <row r="15" ht="36" customHeight="1" spans="1:6">
      <c r="A15" s="309" t="s">
        <v>1446</v>
      </c>
      <c r="B15" s="308" t="s">
        <v>1175</v>
      </c>
      <c r="C15" s="310"/>
      <c r="D15" s="310"/>
      <c r="E15" s="344"/>
      <c r="F15" s="342" t="str">
        <f t="shared" si="0"/>
        <v>否</v>
      </c>
    </row>
    <row r="16" ht="36" customHeight="1" spans="1:6">
      <c r="A16" s="345" t="s">
        <v>1447</v>
      </c>
      <c r="B16" s="346" t="s">
        <v>1176</v>
      </c>
      <c r="C16" s="314"/>
      <c r="D16" s="314"/>
      <c r="E16" s="343"/>
      <c r="F16" s="342" t="str">
        <f t="shared" si="0"/>
        <v>是</v>
      </c>
    </row>
    <row r="17" ht="36" customHeight="1" spans="1:6">
      <c r="A17" s="345" t="s">
        <v>1448</v>
      </c>
      <c r="B17" s="346" t="s">
        <v>1177</v>
      </c>
      <c r="C17" s="314"/>
      <c r="D17" s="314"/>
      <c r="E17" s="343"/>
      <c r="F17" s="342" t="str">
        <f t="shared" si="0"/>
        <v>是</v>
      </c>
    </row>
    <row r="18" ht="36" customHeight="1" spans="1:6">
      <c r="A18" s="345" t="s">
        <v>1449</v>
      </c>
      <c r="B18" s="206" t="s">
        <v>1178</v>
      </c>
      <c r="C18" s="310"/>
      <c r="D18" s="310"/>
      <c r="E18" s="344"/>
      <c r="F18" s="342" t="str">
        <f t="shared" si="0"/>
        <v>否</v>
      </c>
    </row>
    <row r="19" ht="36" customHeight="1" spans="1:6">
      <c r="A19" s="345" t="s">
        <v>1450</v>
      </c>
      <c r="B19" s="206" t="s">
        <v>1179</v>
      </c>
      <c r="C19" s="310"/>
      <c r="D19" s="310"/>
      <c r="E19" s="344"/>
      <c r="F19" s="342" t="str">
        <f t="shared" si="0"/>
        <v>否</v>
      </c>
    </row>
    <row r="20" ht="36" customHeight="1" spans="1:6">
      <c r="A20" s="345" t="s">
        <v>1451</v>
      </c>
      <c r="B20" s="346" t="s">
        <v>1180</v>
      </c>
      <c r="C20" s="314"/>
      <c r="D20" s="314"/>
      <c r="E20" s="343"/>
      <c r="F20" s="342" t="str">
        <f t="shared" si="0"/>
        <v>是</v>
      </c>
    </row>
    <row r="21" ht="36" customHeight="1" spans="1:6">
      <c r="A21" s="345" t="s">
        <v>1452</v>
      </c>
      <c r="B21" s="346" t="s">
        <v>1181</v>
      </c>
      <c r="C21" s="314"/>
      <c r="D21" s="314"/>
      <c r="E21" s="343"/>
      <c r="F21" s="342" t="str">
        <f t="shared" si="0"/>
        <v>是</v>
      </c>
    </row>
    <row r="22" ht="36" customHeight="1" spans="1:6">
      <c r="A22" s="345" t="s">
        <v>1453</v>
      </c>
      <c r="B22" s="346" t="s">
        <v>1182</v>
      </c>
      <c r="C22" s="314"/>
      <c r="D22" s="314"/>
      <c r="E22" s="343"/>
      <c r="F22" s="342" t="str">
        <f t="shared" si="0"/>
        <v>是</v>
      </c>
    </row>
    <row r="23" ht="36" customHeight="1" spans="1:6">
      <c r="A23" s="309" t="s">
        <v>1454</v>
      </c>
      <c r="B23" s="304" t="s">
        <v>1183</v>
      </c>
      <c r="C23" s="314"/>
      <c r="D23" s="314"/>
      <c r="E23" s="343"/>
      <c r="F23" s="342" t="str">
        <f t="shared" si="0"/>
        <v>是</v>
      </c>
    </row>
    <row r="24" ht="36" customHeight="1" spans="1:6">
      <c r="A24" s="309" t="s">
        <v>1455</v>
      </c>
      <c r="B24" s="304" t="s">
        <v>1184</v>
      </c>
      <c r="C24" s="314"/>
      <c r="D24" s="314"/>
      <c r="E24" s="343"/>
      <c r="F24" s="342" t="str">
        <f t="shared" si="0"/>
        <v>是</v>
      </c>
    </row>
    <row r="25" ht="36" customHeight="1" spans="1:6">
      <c r="A25" s="309" t="s">
        <v>1456</v>
      </c>
      <c r="B25" s="304" t="s">
        <v>1185</v>
      </c>
      <c r="C25" s="314"/>
      <c r="D25" s="314"/>
      <c r="E25" s="343"/>
      <c r="F25" s="342" t="str">
        <f t="shared" si="0"/>
        <v>是</v>
      </c>
    </row>
    <row r="26" ht="36" customHeight="1" spans="1:6">
      <c r="A26" s="309" t="s">
        <v>1457</v>
      </c>
      <c r="B26" s="304" t="s">
        <v>1186</v>
      </c>
      <c r="C26" s="314"/>
      <c r="D26" s="314"/>
      <c r="E26" s="343"/>
      <c r="F26" s="342" t="str">
        <f t="shared" si="0"/>
        <v>是</v>
      </c>
    </row>
    <row r="27" ht="36" customHeight="1" spans="1:6">
      <c r="A27" s="309" t="s">
        <v>1458</v>
      </c>
      <c r="B27" s="304" t="s">
        <v>1459</v>
      </c>
      <c r="C27" s="314"/>
      <c r="D27" s="314"/>
      <c r="E27" s="343"/>
      <c r="F27" s="342" t="str">
        <f t="shared" si="0"/>
        <v>否</v>
      </c>
    </row>
    <row r="28" ht="36" customHeight="1" spans="1:6">
      <c r="A28" s="309"/>
      <c r="B28" s="308"/>
      <c r="C28" s="310"/>
      <c r="D28" s="310"/>
      <c r="E28" s="344"/>
      <c r="F28" s="158" t="str">
        <f t="shared" si="0"/>
        <v>是</v>
      </c>
    </row>
    <row r="29" ht="36" customHeight="1" spans="1:6">
      <c r="A29" s="318"/>
      <c r="B29" s="319" t="s">
        <v>1460</v>
      </c>
      <c r="C29" s="314"/>
      <c r="D29" s="314"/>
      <c r="E29" s="343"/>
      <c r="F29" s="158" t="str">
        <f t="shared" si="0"/>
        <v>否</v>
      </c>
    </row>
    <row r="30" ht="36" customHeight="1" spans="1:6">
      <c r="A30" s="347">
        <v>105</v>
      </c>
      <c r="B30" s="348" t="s">
        <v>1189</v>
      </c>
      <c r="C30" s="100"/>
      <c r="D30" s="100"/>
      <c r="E30" s="349"/>
      <c r="F30" s="158" t="str">
        <f t="shared" ref="F30:F37" si="1">IF(LEN(A30)=7,"是",IF(B30&lt;&gt;"",IF(SUM(C30:D30)&lt;&gt;0,"是","否"),"是"))</f>
        <v>否</v>
      </c>
    </row>
    <row r="31" ht="36" customHeight="1" spans="1:6">
      <c r="A31" s="347">
        <v>110</v>
      </c>
      <c r="B31" s="348" t="s">
        <v>36</v>
      </c>
      <c r="C31" s="100"/>
      <c r="D31" s="100"/>
      <c r="E31" s="349"/>
      <c r="F31" s="158" t="str">
        <f t="shared" si="1"/>
        <v>否</v>
      </c>
    </row>
    <row r="32" ht="36" customHeight="1" spans="1:6">
      <c r="A32" s="350">
        <v>11004</v>
      </c>
      <c r="B32" s="351" t="s">
        <v>1461</v>
      </c>
      <c r="C32" s="102"/>
      <c r="D32" s="102"/>
      <c r="E32" s="352"/>
      <c r="F32" s="158" t="str">
        <f t="shared" si="1"/>
        <v>否</v>
      </c>
    </row>
    <row r="33" ht="36" customHeight="1" spans="1:6">
      <c r="A33" s="350">
        <v>1100401</v>
      </c>
      <c r="B33" s="351" t="s">
        <v>1191</v>
      </c>
      <c r="C33" s="102"/>
      <c r="D33" s="102"/>
      <c r="E33" s="352"/>
      <c r="F33" s="158" t="str">
        <f t="shared" si="1"/>
        <v>是</v>
      </c>
    </row>
    <row r="34" ht="36" customHeight="1" spans="1:6">
      <c r="A34" s="350">
        <v>1100402</v>
      </c>
      <c r="B34" s="351" t="s">
        <v>1462</v>
      </c>
      <c r="C34" s="129"/>
      <c r="D34" s="102"/>
      <c r="E34" s="352"/>
      <c r="F34" s="158" t="str">
        <f t="shared" si="1"/>
        <v>是</v>
      </c>
    </row>
    <row r="35" ht="36" customHeight="1" spans="1:6">
      <c r="A35" s="350">
        <v>11008</v>
      </c>
      <c r="B35" s="351" t="s">
        <v>39</v>
      </c>
      <c r="C35" s="102"/>
      <c r="D35" s="353"/>
      <c r="E35" s="352"/>
      <c r="F35" s="158" t="str">
        <f t="shared" si="1"/>
        <v>否</v>
      </c>
    </row>
    <row r="36" ht="36" hidden="1" customHeight="1" spans="1:6">
      <c r="A36" s="354">
        <v>11009</v>
      </c>
      <c r="B36" s="355" t="s">
        <v>40</v>
      </c>
      <c r="C36" s="356"/>
      <c r="D36" s="356"/>
      <c r="E36" s="357"/>
      <c r="F36" s="158" t="str">
        <f t="shared" si="1"/>
        <v>否</v>
      </c>
    </row>
    <row r="37" ht="36" customHeight="1" spans="1:6">
      <c r="A37" s="358"/>
      <c r="B37" s="359" t="s">
        <v>44</v>
      </c>
      <c r="C37" s="100"/>
      <c r="D37" s="100"/>
      <c r="E37" s="349"/>
      <c r="F37" s="158" t="str">
        <f t="shared" si="1"/>
        <v>否</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tabColor rgb="FF00B0F0"/>
  </sheetPr>
  <dimension ref="A1:G274"/>
  <sheetViews>
    <sheetView showGridLines="0" showZeros="0" view="pageBreakPreview" zoomScaleNormal="115" workbookViewId="0">
      <pane ySplit="3" topLeftCell="A269" activePane="bottomLeft" state="frozen"/>
      <selection/>
      <selection pane="bottomLeft" activeCell="D10" sqref="D10"/>
    </sheetView>
  </sheetViews>
  <sheetFormatPr defaultColWidth="9" defaultRowHeight="14.25" outlineLevelCol="6"/>
  <cols>
    <col min="1" max="1" width="13.5" style="284" customWidth="1"/>
    <col min="2" max="2" width="50.7583333333333" style="284" customWidth="1"/>
    <col min="3" max="4" width="20.6333333333333" style="288" customWidth="1"/>
    <col min="5" max="5" width="20.6333333333333" style="289" customWidth="1"/>
    <col min="6" max="6" width="3.75833333333333" style="290" customWidth="1"/>
    <col min="7" max="16384" width="9" style="284"/>
  </cols>
  <sheetData>
    <row r="1" s="284" customFormat="1" ht="45" customHeight="1" spans="1:7">
      <c r="A1" s="291"/>
      <c r="B1" s="292" t="s">
        <v>1463</v>
      </c>
      <c r="C1" s="292"/>
      <c r="D1" s="292"/>
      <c r="E1" s="292"/>
      <c r="F1" s="293"/>
      <c r="G1" s="291"/>
    </row>
    <row r="2" s="285" customFormat="1" ht="20.1" customHeight="1" spans="1:7">
      <c r="A2" s="294"/>
      <c r="B2" s="295"/>
      <c r="C2" s="295"/>
      <c r="D2" s="295"/>
      <c r="E2" s="296" t="s">
        <v>2</v>
      </c>
      <c r="F2" s="297"/>
      <c r="G2" s="294"/>
    </row>
    <row r="3" s="286" customFormat="1" ht="45" customHeight="1" spans="1:7">
      <c r="A3" s="298" t="s">
        <v>3</v>
      </c>
      <c r="B3" s="299" t="s">
        <v>4</v>
      </c>
      <c r="C3" s="300" t="s">
        <v>81</v>
      </c>
      <c r="D3" s="300" t="s">
        <v>6</v>
      </c>
      <c r="E3" s="300" t="s">
        <v>82</v>
      </c>
      <c r="F3" s="301" t="s">
        <v>8</v>
      </c>
      <c r="G3" s="302" t="s">
        <v>1464</v>
      </c>
    </row>
    <row r="4" s="284" customFormat="1" ht="36" customHeight="1" spans="1:7">
      <c r="A4" s="303" t="s">
        <v>1465</v>
      </c>
      <c r="B4" s="304" t="s">
        <v>1195</v>
      </c>
      <c r="C4" s="305"/>
      <c r="D4" s="305"/>
      <c r="E4" s="306"/>
      <c r="F4" s="307" t="str">
        <f t="shared" ref="F4:F67" si="0">IF(LEN(A4)=3,"是",IF(B4&lt;&gt;"",IF(SUM(C4:D4)&lt;&gt;0,"是","否"),"是"))</f>
        <v>是</v>
      </c>
      <c r="G4" s="291" t="str">
        <f t="shared" ref="G4:G67" si="1">IF(LEN(A4)=3,"类",IF(LEN(A4)=5,"款","项"))</f>
        <v>类</v>
      </c>
    </row>
    <row r="5" s="284" customFormat="1" ht="36" customHeight="1" spans="1:7">
      <c r="A5" s="303" t="s">
        <v>1466</v>
      </c>
      <c r="B5" s="308" t="s">
        <v>1196</v>
      </c>
      <c r="C5" s="305"/>
      <c r="D5" s="305"/>
      <c r="E5" s="306"/>
      <c r="F5" s="307" t="str">
        <f t="shared" si="0"/>
        <v>否</v>
      </c>
      <c r="G5" s="291" t="str">
        <f t="shared" si="1"/>
        <v>款</v>
      </c>
    </row>
    <row r="6" s="284" customFormat="1" ht="36" hidden="1" customHeight="1" spans="1:7">
      <c r="A6" s="309" t="s">
        <v>1467</v>
      </c>
      <c r="B6" s="308" t="s">
        <v>1197</v>
      </c>
      <c r="C6" s="310"/>
      <c r="D6" s="310"/>
      <c r="E6" s="311" t="str">
        <f t="shared" ref="E4:E67" si="2">IF(C6&gt;0,D6/C6-1,IF(C6&lt;0,-(D6/C6-1),""))</f>
        <v/>
      </c>
      <c r="F6" s="307" t="str">
        <f t="shared" si="0"/>
        <v>否</v>
      </c>
      <c r="G6" s="291" t="str">
        <f t="shared" si="1"/>
        <v>项</v>
      </c>
    </row>
    <row r="7" s="284" customFormat="1" ht="36" hidden="1" customHeight="1" spans="1:7">
      <c r="A7" s="309" t="s">
        <v>1468</v>
      </c>
      <c r="B7" s="308" t="s">
        <v>1198</v>
      </c>
      <c r="C7" s="310"/>
      <c r="D7" s="310"/>
      <c r="E7" s="311" t="str">
        <f t="shared" si="2"/>
        <v/>
      </c>
      <c r="F7" s="307" t="str">
        <f t="shared" si="0"/>
        <v>否</v>
      </c>
      <c r="G7" s="291" t="str">
        <f t="shared" si="1"/>
        <v>项</v>
      </c>
    </row>
    <row r="8" s="284" customFormat="1" ht="36" customHeight="1" spans="1:7">
      <c r="A8" s="309" t="s">
        <v>1469</v>
      </c>
      <c r="B8" s="308" t="s">
        <v>1199</v>
      </c>
      <c r="C8" s="312"/>
      <c r="D8" s="312"/>
      <c r="E8" s="313"/>
      <c r="F8" s="307" t="str">
        <f t="shared" si="0"/>
        <v>否</v>
      </c>
      <c r="G8" s="291" t="str">
        <f t="shared" si="1"/>
        <v>项</v>
      </c>
    </row>
    <row r="9" s="284" customFormat="1" ht="36" hidden="1" customHeight="1" spans="1:7">
      <c r="A9" s="309" t="s">
        <v>1470</v>
      </c>
      <c r="B9" s="308" t="s">
        <v>1200</v>
      </c>
      <c r="C9" s="310"/>
      <c r="D9" s="310"/>
      <c r="E9" s="311" t="str">
        <f t="shared" si="2"/>
        <v/>
      </c>
      <c r="F9" s="307" t="str">
        <f t="shared" si="0"/>
        <v>否</v>
      </c>
      <c r="G9" s="291" t="str">
        <f t="shared" si="1"/>
        <v>项</v>
      </c>
    </row>
    <row r="10" s="284" customFormat="1" ht="36" customHeight="1" spans="1:7">
      <c r="A10" s="309" t="s">
        <v>1471</v>
      </c>
      <c r="B10" s="308" t="s">
        <v>1201</v>
      </c>
      <c r="C10" s="312"/>
      <c r="D10" s="312"/>
      <c r="E10" s="313"/>
      <c r="F10" s="307" t="str">
        <f t="shared" si="0"/>
        <v>否</v>
      </c>
      <c r="G10" s="291" t="str">
        <f t="shared" si="1"/>
        <v>项</v>
      </c>
    </row>
    <row r="11" s="284" customFormat="1" ht="36" hidden="1" customHeight="1" spans="1:7">
      <c r="A11" s="303" t="s">
        <v>1472</v>
      </c>
      <c r="B11" s="304" t="s">
        <v>1202</v>
      </c>
      <c r="C11" s="314">
        <f>SUM(C12:C16)</f>
        <v>0</v>
      </c>
      <c r="D11" s="314">
        <f>SUM(D12:D16)</f>
        <v>0</v>
      </c>
      <c r="E11" s="315" t="str">
        <f t="shared" si="2"/>
        <v/>
      </c>
      <c r="F11" s="307" t="str">
        <f t="shared" si="0"/>
        <v>否</v>
      </c>
      <c r="G11" s="291" t="str">
        <f t="shared" si="1"/>
        <v>款</v>
      </c>
    </row>
    <row r="12" s="284" customFormat="1" ht="36" hidden="1" customHeight="1" spans="1:7">
      <c r="A12" s="309" t="s">
        <v>1473</v>
      </c>
      <c r="B12" s="308" t="s">
        <v>1203</v>
      </c>
      <c r="C12" s="310"/>
      <c r="D12" s="310"/>
      <c r="E12" s="311" t="str">
        <f t="shared" si="2"/>
        <v/>
      </c>
      <c r="F12" s="307" t="str">
        <f t="shared" si="0"/>
        <v>否</v>
      </c>
      <c r="G12" s="291" t="str">
        <f t="shared" si="1"/>
        <v>项</v>
      </c>
    </row>
    <row r="13" s="284" customFormat="1" ht="36" hidden="1" customHeight="1" spans="1:7">
      <c r="A13" s="309" t="s">
        <v>1474</v>
      </c>
      <c r="B13" s="308" t="s">
        <v>1204</v>
      </c>
      <c r="C13" s="310"/>
      <c r="D13" s="310"/>
      <c r="E13" s="311" t="str">
        <f t="shared" si="2"/>
        <v/>
      </c>
      <c r="F13" s="307" t="str">
        <f t="shared" si="0"/>
        <v>否</v>
      </c>
      <c r="G13" s="291" t="str">
        <f t="shared" si="1"/>
        <v>项</v>
      </c>
    </row>
    <row r="14" s="284" customFormat="1" ht="36" hidden="1" customHeight="1" spans="1:7">
      <c r="A14" s="309" t="s">
        <v>1475</v>
      </c>
      <c r="B14" s="308" t="s">
        <v>1205</v>
      </c>
      <c r="C14" s="310"/>
      <c r="D14" s="310"/>
      <c r="E14" s="311" t="str">
        <f t="shared" si="2"/>
        <v/>
      </c>
      <c r="F14" s="307" t="str">
        <f t="shared" si="0"/>
        <v>否</v>
      </c>
      <c r="G14" s="291" t="str">
        <f t="shared" si="1"/>
        <v>项</v>
      </c>
    </row>
    <row r="15" s="284" customFormat="1" ht="36" hidden="1" customHeight="1" spans="1:7">
      <c r="A15" s="309" t="s">
        <v>1476</v>
      </c>
      <c r="B15" s="308" t="s">
        <v>1206</v>
      </c>
      <c r="C15" s="310"/>
      <c r="D15" s="310"/>
      <c r="E15" s="311" t="str">
        <f t="shared" si="2"/>
        <v/>
      </c>
      <c r="F15" s="307" t="str">
        <f t="shared" si="0"/>
        <v>否</v>
      </c>
      <c r="G15" s="291" t="str">
        <f t="shared" si="1"/>
        <v>项</v>
      </c>
    </row>
    <row r="16" s="284" customFormat="1" ht="36" hidden="1" customHeight="1" spans="1:7">
      <c r="A16" s="309" t="s">
        <v>1477</v>
      </c>
      <c r="B16" s="308" t="s">
        <v>1207</v>
      </c>
      <c r="C16" s="310"/>
      <c r="D16" s="310"/>
      <c r="E16" s="311" t="str">
        <f t="shared" si="2"/>
        <v/>
      </c>
      <c r="F16" s="307" t="str">
        <f t="shared" si="0"/>
        <v>否</v>
      </c>
      <c r="G16" s="291" t="str">
        <f t="shared" si="1"/>
        <v>项</v>
      </c>
    </row>
    <row r="17" s="284" customFormat="1" ht="36" hidden="1" customHeight="1" spans="1:7">
      <c r="A17" s="303" t="s">
        <v>1478</v>
      </c>
      <c r="B17" s="304" t="s">
        <v>1208</v>
      </c>
      <c r="C17" s="314">
        <f>SUM(C18:C19)</f>
        <v>0</v>
      </c>
      <c r="D17" s="314">
        <f>SUM(D18:D19)</f>
        <v>0</v>
      </c>
      <c r="E17" s="315" t="str">
        <f t="shared" si="2"/>
        <v/>
      </c>
      <c r="F17" s="307" t="str">
        <f t="shared" si="0"/>
        <v>否</v>
      </c>
      <c r="G17" s="291" t="str">
        <f t="shared" si="1"/>
        <v>款</v>
      </c>
    </row>
    <row r="18" s="284" customFormat="1" ht="36" hidden="1" customHeight="1" spans="1:7">
      <c r="A18" s="309" t="s">
        <v>1479</v>
      </c>
      <c r="B18" s="308" t="s">
        <v>1209</v>
      </c>
      <c r="C18" s="310"/>
      <c r="D18" s="310"/>
      <c r="E18" s="311" t="str">
        <f t="shared" si="2"/>
        <v/>
      </c>
      <c r="F18" s="307" t="str">
        <f t="shared" si="0"/>
        <v>否</v>
      </c>
      <c r="G18" s="291" t="str">
        <f t="shared" si="1"/>
        <v>项</v>
      </c>
    </row>
    <row r="19" s="284" customFormat="1" ht="36" hidden="1" customHeight="1" spans="1:7">
      <c r="A19" s="309" t="s">
        <v>1480</v>
      </c>
      <c r="B19" s="308" t="s">
        <v>1210</v>
      </c>
      <c r="C19" s="310"/>
      <c r="D19" s="310"/>
      <c r="E19" s="311" t="str">
        <f t="shared" si="2"/>
        <v/>
      </c>
      <c r="F19" s="307" t="str">
        <f t="shared" si="0"/>
        <v>否</v>
      </c>
      <c r="G19" s="291" t="str">
        <f t="shared" si="1"/>
        <v>项</v>
      </c>
    </row>
    <row r="20" s="284" customFormat="1" ht="36" customHeight="1" spans="1:7">
      <c r="A20" s="303" t="s">
        <v>1481</v>
      </c>
      <c r="B20" s="304" t="s">
        <v>1211</v>
      </c>
      <c r="C20" s="305"/>
      <c r="D20" s="305"/>
      <c r="E20" s="306"/>
      <c r="F20" s="307" t="str">
        <f t="shared" si="0"/>
        <v>是</v>
      </c>
      <c r="G20" s="291" t="str">
        <f t="shared" si="1"/>
        <v>类</v>
      </c>
    </row>
    <row r="21" s="284" customFormat="1" ht="36" hidden="1" customHeight="1" spans="1:7">
      <c r="A21" s="303" t="s">
        <v>1482</v>
      </c>
      <c r="B21" s="304" t="s">
        <v>1212</v>
      </c>
      <c r="C21" s="314">
        <f>SUM(C22:C24)</f>
        <v>0</v>
      </c>
      <c r="D21" s="314">
        <f>SUM(D22:D24)</f>
        <v>0</v>
      </c>
      <c r="E21" s="315" t="str">
        <f t="shared" si="2"/>
        <v/>
      </c>
      <c r="F21" s="307" t="str">
        <f t="shared" si="0"/>
        <v>否</v>
      </c>
      <c r="G21" s="291" t="str">
        <f t="shared" si="1"/>
        <v>款</v>
      </c>
    </row>
    <row r="22" s="284" customFormat="1" ht="36" hidden="1" customHeight="1" spans="1:7">
      <c r="A22" s="309" t="s">
        <v>1483</v>
      </c>
      <c r="B22" s="308" t="s">
        <v>1213</v>
      </c>
      <c r="C22" s="310"/>
      <c r="D22" s="310"/>
      <c r="E22" s="311" t="str">
        <f t="shared" si="2"/>
        <v/>
      </c>
      <c r="F22" s="307" t="str">
        <f t="shared" si="0"/>
        <v>否</v>
      </c>
      <c r="G22" s="291" t="str">
        <f t="shared" si="1"/>
        <v>项</v>
      </c>
    </row>
    <row r="23" s="284" customFormat="1" ht="36" hidden="1" customHeight="1" spans="1:7">
      <c r="A23" s="309" t="s">
        <v>1484</v>
      </c>
      <c r="B23" s="308" t="s">
        <v>1214</v>
      </c>
      <c r="C23" s="310"/>
      <c r="D23" s="310"/>
      <c r="E23" s="311" t="str">
        <f t="shared" si="2"/>
        <v/>
      </c>
      <c r="F23" s="307" t="str">
        <f t="shared" si="0"/>
        <v>否</v>
      </c>
      <c r="G23" s="291" t="str">
        <f t="shared" si="1"/>
        <v>项</v>
      </c>
    </row>
    <row r="24" s="284" customFormat="1" ht="36" hidden="1" customHeight="1" spans="1:7">
      <c r="A24" s="309" t="s">
        <v>1485</v>
      </c>
      <c r="B24" s="308" t="s">
        <v>1215</v>
      </c>
      <c r="C24" s="310"/>
      <c r="D24" s="310"/>
      <c r="E24" s="311" t="str">
        <f t="shared" si="2"/>
        <v/>
      </c>
      <c r="F24" s="307" t="str">
        <f t="shared" si="0"/>
        <v>否</v>
      </c>
      <c r="G24" s="291" t="str">
        <f t="shared" si="1"/>
        <v>项</v>
      </c>
    </row>
    <row r="25" s="284" customFormat="1" ht="36" hidden="1" customHeight="1" spans="1:7">
      <c r="A25" s="303" t="s">
        <v>1486</v>
      </c>
      <c r="B25" s="304" t="s">
        <v>1216</v>
      </c>
      <c r="C25" s="314">
        <f>SUM(C26:C28)</f>
        <v>0</v>
      </c>
      <c r="D25" s="314">
        <f>SUM(D26:D28)</f>
        <v>0</v>
      </c>
      <c r="E25" s="315" t="str">
        <f t="shared" si="2"/>
        <v/>
      </c>
      <c r="F25" s="307" t="str">
        <f t="shared" si="0"/>
        <v>否</v>
      </c>
      <c r="G25" s="291" t="str">
        <f t="shared" si="1"/>
        <v>款</v>
      </c>
    </row>
    <row r="26" s="284" customFormat="1" ht="36" hidden="1" customHeight="1" spans="1:7">
      <c r="A26" s="309" t="s">
        <v>1487</v>
      </c>
      <c r="B26" s="308" t="s">
        <v>1213</v>
      </c>
      <c r="C26" s="310"/>
      <c r="D26" s="310"/>
      <c r="E26" s="311" t="str">
        <f t="shared" si="2"/>
        <v/>
      </c>
      <c r="F26" s="307" t="str">
        <f t="shared" si="0"/>
        <v>否</v>
      </c>
      <c r="G26" s="291" t="str">
        <f t="shared" si="1"/>
        <v>项</v>
      </c>
    </row>
    <row r="27" s="284" customFormat="1" ht="36" hidden="1" customHeight="1" spans="1:7">
      <c r="A27" s="309" t="s">
        <v>1488</v>
      </c>
      <c r="B27" s="308" t="s">
        <v>1214</v>
      </c>
      <c r="C27" s="310"/>
      <c r="D27" s="310"/>
      <c r="E27" s="311" t="str">
        <f t="shared" si="2"/>
        <v/>
      </c>
      <c r="F27" s="307" t="str">
        <f t="shared" si="0"/>
        <v>否</v>
      </c>
      <c r="G27" s="291" t="str">
        <f t="shared" si="1"/>
        <v>项</v>
      </c>
    </row>
    <row r="28" s="284" customFormat="1" ht="36" hidden="1" customHeight="1" spans="1:7">
      <c r="A28" s="309" t="s">
        <v>1489</v>
      </c>
      <c r="B28" s="308" t="s">
        <v>1217</v>
      </c>
      <c r="C28" s="310"/>
      <c r="D28" s="310"/>
      <c r="E28" s="311" t="str">
        <f t="shared" si="2"/>
        <v/>
      </c>
      <c r="F28" s="307" t="str">
        <f t="shared" si="0"/>
        <v>否</v>
      </c>
      <c r="G28" s="291" t="str">
        <f t="shared" si="1"/>
        <v>项</v>
      </c>
    </row>
    <row r="29" s="287" customFormat="1" ht="36" hidden="1" customHeight="1" spans="1:7">
      <c r="A29" s="303" t="s">
        <v>1490</v>
      </c>
      <c r="B29" s="304" t="s">
        <v>1218</v>
      </c>
      <c r="C29" s="314">
        <f>SUM(C30:C31)</f>
        <v>0</v>
      </c>
      <c r="D29" s="314">
        <f>SUM(D30:D31)</f>
        <v>0</v>
      </c>
      <c r="E29" s="315" t="str">
        <f t="shared" si="2"/>
        <v/>
      </c>
      <c r="F29" s="307" t="str">
        <f t="shared" si="0"/>
        <v>否</v>
      </c>
      <c r="G29" s="291" t="str">
        <f t="shared" si="1"/>
        <v>款</v>
      </c>
    </row>
    <row r="30" s="284" customFormat="1" ht="36" hidden="1" customHeight="1" spans="1:7">
      <c r="A30" s="309" t="s">
        <v>1491</v>
      </c>
      <c r="B30" s="308" t="s">
        <v>1214</v>
      </c>
      <c r="C30" s="310"/>
      <c r="D30" s="310"/>
      <c r="E30" s="311" t="str">
        <f t="shared" si="2"/>
        <v/>
      </c>
      <c r="F30" s="307" t="str">
        <f t="shared" si="0"/>
        <v>否</v>
      </c>
      <c r="G30" s="291" t="str">
        <f t="shared" si="1"/>
        <v>项</v>
      </c>
    </row>
    <row r="31" s="284" customFormat="1" ht="36" hidden="1" customHeight="1" spans="1:7">
      <c r="A31" s="309" t="s">
        <v>1492</v>
      </c>
      <c r="B31" s="308" t="s">
        <v>1219</v>
      </c>
      <c r="C31" s="310"/>
      <c r="D31" s="310"/>
      <c r="E31" s="311" t="str">
        <f t="shared" si="2"/>
        <v/>
      </c>
      <c r="F31" s="307" t="str">
        <f t="shared" si="0"/>
        <v>否</v>
      </c>
      <c r="G31" s="291" t="str">
        <f t="shared" si="1"/>
        <v>项</v>
      </c>
    </row>
    <row r="32" s="284" customFormat="1" ht="36" customHeight="1" spans="1:7">
      <c r="A32" s="303" t="s">
        <v>1493</v>
      </c>
      <c r="B32" s="304" t="s">
        <v>1220</v>
      </c>
      <c r="C32" s="305"/>
      <c r="D32" s="305"/>
      <c r="E32" s="306"/>
      <c r="F32" s="307" t="str">
        <f t="shared" si="0"/>
        <v>是</v>
      </c>
      <c r="G32" s="291" t="str">
        <f t="shared" si="1"/>
        <v>类</v>
      </c>
    </row>
    <row r="33" s="284" customFormat="1" ht="36" hidden="1" customHeight="1" spans="1:7">
      <c r="A33" s="303" t="s">
        <v>1494</v>
      </c>
      <c r="B33" s="304" t="s">
        <v>1221</v>
      </c>
      <c r="C33" s="314">
        <f>SUM(C34:C37)</f>
        <v>0</v>
      </c>
      <c r="D33" s="314">
        <f>SUM(D34:D37)</f>
        <v>0</v>
      </c>
      <c r="E33" s="315" t="str">
        <f t="shared" si="2"/>
        <v/>
      </c>
      <c r="F33" s="307" t="str">
        <f t="shared" si="0"/>
        <v>否</v>
      </c>
      <c r="G33" s="291" t="str">
        <f t="shared" si="1"/>
        <v>款</v>
      </c>
    </row>
    <row r="34" s="284" customFormat="1" ht="36" hidden="1" customHeight="1" spans="1:7">
      <c r="A34" s="309">
        <v>2116001</v>
      </c>
      <c r="B34" s="308" t="s">
        <v>1222</v>
      </c>
      <c r="C34" s="310">
        <f>SUM(C35:C42)</f>
        <v>0</v>
      </c>
      <c r="D34" s="310">
        <f>SUM(D35:D42)</f>
        <v>0</v>
      </c>
      <c r="E34" s="311" t="str">
        <f t="shared" si="2"/>
        <v/>
      </c>
      <c r="F34" s="307" t="str">
        <f t="shared" si="0"/>
        <v>否</v>
      </c>
      <c r="G34" s="291" t="str">
        <f t="shared" si="1"/>
        <v>项</v>
      </c>
    </row>
    <row r="35" s="284" customFormat="1" ht="36" hidden="1" customHeight="1" spans="1:7">
      <c r="A35" s="309">
        <v>2116002</v>
      </c>
      <c r="B35" s="308" t="s">
        <v>1223</v>
      </c>
      <c r="C35" s="310"/>
      <c r="D35" s="310"/>
      <c r="E35" s="311" t="str">
        <f t="shared" si="2"/>
        <v/>
      </c>
      <c r="F35" s="307" t="str">
        <f t="shared" si="0"/>
        <v>否</v>
      </c>
      <c r="G35" s="291" t="str">
        <f t="shared" si="1"/>
        <v>项</v>
      </c>
    </row>
    <row r="36" s="284" customFormat="1" ht="36" hidden="1" customHeight="1" spans="1:7">
      <c r="A36" s="309">
        <v>2116003</v>
      </c>
      <c r="B36" s="308" t="s">
        <v>1224</v>
      </c>
      <c r="C36" s="310"/>
      <c r="D36" s="310"/>
      <c r="E36" s="311" t="str">
        <f t="shared" si="2"/>
        <v/>
      </c>
      <c r="F36" s="307" t="str">
        <f t="shared" si="0"/>
        <v>否</v>
      </c>
      <c r="G36" s="291" t="str">
        <f t="shared" si="1"/>
        <v>项</v>
      </c>
    </row>
    <row r="37" s="287" customFormat="1" ht="36" hidden="1" customHeight="1" spans="1:7">
      <c r="A37" s="309">
        <v>2116099</v>
      </c>
      <c r="B37" s="308" t="s">
        <v>1225</v>
      </c>
      <c r="C37" s="310"/>
      <c r="D37" s="310"/>
      <c r="E37" s="311" t="str">
        <f t="shared" si="2"/>
        <v/>
      </c>
      <c r="F37" s="307" t="str">
        <f t="shared" si="0"/>
        <v>否</v>
      </c>
      <c r="G37" s="291" t="str">
        <f t="shared" si="1"/>
        <v>项</v>
      </c>
    </row>
    <row r="38" s="284" customFormat="1" ht="36" hidden="1" customHeight="1" spans="1:7">
      <c r="A38" s="303">
        <v>21161</v>
      </c>
      <c r="B38" s="304" t="s">
        <v>1226</v>
      </c>
      <c r="C38" s="314">
        <f>SUM(C39:C42)</f>
        <v>0</v>
      </c>
      <c r="D38" s="314">
        <f>SUM(D39:D42)</f>
        <v>0</v>
      </c>
      <c r="E38" s="315" t="str">
        <f t="shared" si="2"/>
        <v/>
      </c>
      <c r="F38" s="307" t="str">
        <f t="shared" si="0"/>
        <v>否</v>
      </c>
      <c r="G38" s="291" t="str">
        <f t="shared" si="1"/>
        <v>款</v>
      </c>
    </row>
    <row r="39" s="284" customFormat="1" ht="36" hidden="1" customHeight="1" spans="1:7">
      <c r="A39" s="309">
        <v>2116101</v>
      </c>
      <c r="B39" s="308" t="s">
        <v>1227</v>
      </c>
      <c r="C39" s="310"/>
      <c r="D39" s="310"/>
      <c r="E39" s="311" t="str">
        <f t="shared" si="2"/>
        <v/>
      </c>
      <c r="F39" s="307" t="str">
        <f t="shared" si="0"/>
        <v>否</v>
      </c>
      <c r="G39" s="291" t="str">
        <f t="shared" si="1"/>
        <v>项</v>
      </c>
    </row>
    <row r="40" s="284" customFormat="1" ht="36" hidden="1" customHeight="1" spans="1:7">
      <c r="A40" s="309">
        <v>2116102</v>
      </c>
      <c r="B40" s="308" t="s">
        <v>1228</v>
      </c>
      <c r="C40" s="310"/>
      <c r="D40" s="310"/>
      <c r="E40" s="311" t="str">
        <f t="shared" si="2"/>
        <v/>
      </c>
      <c r="F40" s="307" t="str">
        <f t="shared" si="0"/>
        <v>否</v>
      </c>
      <c r="G40" s="291" t="str">
        <f t="shared" si="1"/>
        <v>项</v>
      </c>
    </row>
    <row r="41" s="284" customFormat="1" ht="36" hidden="1" customHeight="1" spans="1:7">
      <c r="A41" s="309">
        <v>2116103</v>
      </c>
      <c r="B41" s="308" t="s">
        <v>1229</v>
      </c>
      <c r="C41" s="310"/>
      <c r="D41" s="310"/>
      <c r="E41" s="311" t="str">
        <f t="shared" si="2"/>
        <v/>
      </c>
      <c r="F41" s="307" t="str">
        <f t="shared" si="0"/>
        <v>否</v>
      </c>
      <c r="G41" s="291" t="str">
        <f t="shared" si="1"/>
        <v>项</v>
      </c>
    </row>
    <row r="42" s="284" customFormat="1" ht="36" hidden="1" customHeight="1" spans="1:7">
      <c r="A42" s="309">
        <v>2116104</v>
      </c>
      <c r="B42" s="308" t="s">
        <v>1230</v>
      </c>
      <c r="C42" s="310"/>
      <c r="D42" s="310"/>
      <c r="E42" s="311" t="str">
        <f t="shared" si="2"/>
        <v/>
      </c>
      <c r="F42" s="307" t="str">
        <f t="shared" si="0"/>
        <v>否</v>
      </c>
      <c r="G42" s="291" t="str">
        <f t="shared" si="1"/>
        <v>项</v>
      </c>
    </row>
    <row r="43" s="284" customFormat="1" ht="36" customHeight="1" spans="1:7">
      <c r="A43" s="303" t="s">
        <v>1495</v>
      </c>
      <c r="B43" s="304" t="s">
        <v>1231</v>
      </c>
      <c r="C43" s="305"/>
      <c r="D43" s="305"/>
      <c r="E43" s="306"/>
      <c r="F43" s="307" t="str">
        <f t="shared" si="0"/>
        <v>是</v>
      </c>
      <c r="G43" s="291" t="str">
        <f t="shared" si="1"/>
        <v>类</v>
      </c>
    </row>
    <row r="44" s="284" customFormat="1" ht="36" customHeight="1" spans="1:7">
      <c r="A44" s="303" t="s">
        <v>1496</v>
      </c>
      <c r="B44" s="304" t="s">
        <v>1232</v>
      </c>
      <c r="C44" s="305"/>
      <c r="D44" s="305"/>
      <c r="E44" s="306"/>
      <c r="F44" s="307" t="str">
        <f t="shared" si="0"/>
        <v>否</v>
      </c>
      <c r="G44" s="291" t="str">
        <f t="shared" si="1"/>
        <v>款</v>
      </c>
    </row>
    <row r="45" s="284" customFormat="1" ht="36" hidden="1" customHeight="1" spans="1:7">
      <c r="A45" s="309" t="s">
        <v>1497</v>
      </c>
      <c r="B45" s="308" t="s">
        <v>1233</v>
      </c>
      <c r="C45" s="310"/>
      <c r="D45" s="310"/>
      <c r="E45" s="311" t="str">
        <f t="shared" si="2"/>
        <v/>
      </c>
      <c r="F45" s="307" t="str">
        <f t="shared" si="0"/>
        <v>否</v>
      </c>
      <c r="G45" s="291" t="str">
        <f t="shared" si="1"/>
        <v>项</v>
      </c>
    </row>
    <row r="46" s="284" customFormat="1" ht="36" hidden="1" customHeight="1" spans="1:7">
      <c r="A46" s="309" t="s">
        <v>1498</v>
      </c>
      <c r="B46" s="308" t="s">
        <v>1234</v>
      </c>
      <c r="C46" s="310"/>
      <c r="D46" s="310"/>
      <c r="E46" s="311" t="str">
        <f t="shared" si="2"/>
        <v/>
      </c>
      <c r="F46" s="307" t="str">
        <f t="shared" si="0"/>
        <v>否</v>
      </c>
      <c r="G46" s="291" t="str">
        <f t="shared" si="1"/>
        <v>项</v>
      </c>
    </row>
    <row r="47" s="284" customFormat="1" ht="36" hidden="1" customHeight="1" spans="1:7">
      <c r="A47" s="309" t="s">
        <v>1499</v>
      </c>
      <c r="B47" s="308" t="s">
        <v>1235</v>
      </c>
      <c r="C47" s="310"/>
      <c r="D47" s="310"/>
      <c r="E47" s="311" t="str">
        <f t="shared" si="2"/>
        <v/>
      </c>
      <c r="F47" s="307" t="str">
        <f t="shared" si="0"/>
        <v>否</v>
      </c>
      <c r="G47" s="291" t="str">
        <f t="shared" si="1"/>
        <v>项</v>
      </c>
    </row>
    <row r="48" s="284" customFormat="1" ht="36" hidden="1" customHeight="1" spans="1:7">
      <c r="A48" s="309" t="s">
        <v>1500</v>
      </c>
      <c r="B48" s="308" t="s">
        <v>1236</v>
      </c>
      <c r="C48" s="310"/>
      <c r="D48" s="310"/>
      <c r="E48" s="311" t="str">
        <f t="shared" si="2"/>
        <v/>
      </c>
      <c r="F48" s="307" t="str">
        <f t="shared" si="0"/>
        <v>否</v>
      </c>
      <c r="G48" s="291" t="str">
        <f t="shared" si="1"/>
        <v>项</v>
      </c>
    </row>
    <row r="49" s="284" customFormat="1" ht="36" hidden="1" customHeight="1" spans="1:7">
      <c r="A49" s="309" t="s">
        <v>1501</v>
      </c>
      <c r="B49" s="308" t="s">
        <v>1237</v>
      </c>
      <c r="C49" s="310"/>
      <c r="D49" s="310"/>
      <c r="E49" s="311" t="str">
        <f t="shared" si="2"/>
        <v/>
      </c>
      <c r="F49" s="307" t="str">
        <f t="shared" si="0"/>
        <v>否</v>
      </c>
      <c r="G49" s="291" t="str">
        <f t="shared" si="1"/>
        <v>项</v>
      </c>
    </row>
    <row r="50" s="284" customFormat="1" ht="36" hidden="1" customHeight="1" spans="1:7">
      <c r="A50" s="309" t="s">
        <v>1502</v>
      </c>
      <c r="B50" s="308" t="s">
        <v>1238</v>
      </c>
      <c r="C50" s="310"/>
      <c r="D50" s="310"/>
      <c r="E50" s="311" t="str">
        <f t="shared" si="2"/>
        <v/>
      </c>
      <c r="F50" s="307" t="str">
        <f t="shared" si="0"/>
        <v>否</v>
      </c>
      <c r="G50" s="291" t="str">
        <f t="shared" si="1"/>
        <v>项</v>
      </c>
    </row>
    <row r="51" s="284" customFormat="1" ht="36" hidden="1" customHeight="1" spans="1:7">
      <c r="A51" s="309" t="s">
        <v>1503</v>
      </c>
      <c r="B51" s="308" t="s">
        <v>1239</v>
      </c>
      <c r="C51" s="310"/>
      <c r="D51" s="310"/>
      <c r="E51" s="311" t="str">
        <f t="shared" si="2"/>
        <v/>
      </c>
      <c r="F51" s="307" t="str">
        <f t="shared" si="0"/>
        <v>否</v>
      </c>
      <c r="G51" s="291" t="str">
        <f t="shared" si="1"/>
        <v>项</v>
      </c>
    </row>
    <row r="52" s="284" customFormat="1" ht="36" hidden="1" customHeight="1" spans="1:7">
      <c r="A52" s="309" t="s">
        <v>1504</v>
      </c>
      <c r="B52" s="308" t="s">
        <v>1240</v>
      </c>
      <c r="C52" s="310"/>
      <c r="D52" s="310"/>
      <c r="E52" s="311" t="str">
        <f t="shared" si="2"/>
        <v/>
      </c>
      <c r="F52" s="307" t="str">
        <f t="shared" si="0"/>
        <v>否</v>
      </c>
      <c r="G52" s="291" t="str">
        <f t="shared" si="1"/>
        <v>项</v>
      </c>
    </row>
    <row r="53" s="284" customFormat="1" ht="36" hidden="1" customHeight="1" spans="1:7">
      <c r="A53" s="309" t="s">
        <v>1505</v>
      </c>
      <c r="B53" s="308" t="s">
        <v>1241</v>
      </c>
      <c r="C53" s="310"/>
      <c r="D53" s="310"/>
      <c r="E53" s="311" t="str">
        <f t="shared" si="2"/>
        <v/>
      </c>
      <c r="F53" s="307" t="str">
        <f t="shared" si="0"/>
        <v>否</v>
      </c>
      <c r="G53" s="291" t="str">
        <f t="shared" si="1"/>
        <v>项</v>
      </c>
    </row>
    <row r="54" s="284" customFormat="1" ht="36" hidden="1" customHeight="1" spans="1:7">
      <c r="A54" s="309" t="s">
        <v>1506</v>
      </c>
      <c r="B54" s="308" t="s">
        <v>1242</v>
      </c>
      <c r="C54" s="310"/>
      <c r="D54" s="310"/>
      <c r="E54" s="311" t="str">
        <f t="shared" si="2"/>
        <v/>
      </c>
      <c r="F54" s="307" t="str">
        <f t="shared" si="0"/>
        <v>否</v>
      </c>
      <c r="G54" s="291" t="str">
        <f t="shared" si="1"/>
        <v>项</v>
      </c>
    </row>
    <row r="55" s="284" customFormat="1" ht="36" hidden="1" customHeight="1" spans="1:7">
      <c r="A55" s="309" t="s">
        <v>1507</v>
      </c>
      <c r="B55" s="308" t="s">
        <v>1243</v>
      </c>
      <c r="C55" s="310"/>
      <c r="D55" s="310"/>
      <c r="E55" s="311" t="str">
        <f t="shared" si="2"/>
        <v/>
      </c>
      <c r="F55" s="307" t="str">
        <f t="shared" si="0"/>
        <v>否</v>
      </c>
      <c r="G55" s="291" t="str">
        <f t="shared" si="1"/>
        <v>项</v>
      </c>
    </row>
    <row r="56" s="284" customFormat="1" ht="36" customHeight="1" spans="1:7">
      <c r="A56" s="309" t="s">
        <v>1508</v>
      </c>
      <c r="B56" s="308" t="s">
        <v>1247</v>
      </c>
      <c r="C56" s="312"/>
      <c r="D56" s="312"/>
      <c r="E56" s="313"/>
      <c r="F56" s="307" t="str">
        <f t="shared" si="0"/>
        <v>否</v>
      </c>
      <c r="G56" s="291" t="str">
        <f t="shared" si="1"/>
        <v>项</v>
      </c>
    </row>
    <row r="57" s="284" customFormat="1" ht="36" hidden="1" customHeight="1" spans="1:7">
      <c r="A57" s="303" t="s">
        <v>1509</v>
      </c>
      <c r="B57" s="304" t="s">
        <v>1248</v>
      </c>
      <c r="C57" s="314">
        <f>SUM(C58:C60)</f>
        <v>0</v>
      </c>
      <c r="D57" s="314">
        <f>SUM(D58:D60)</f>
        <v>0</v>
      </c>
      <c r="E57" s="315" t="str">
        <f t="shared" si="2"/>
        <v/>
      </c>
      <c r="F57" s="307" t="str">
        <f t="shared" si="0"/>
        <v>否</v>
      </c>
      <c r="G57" s="291" t="str">
        <f t="shared" si="1"/>
        <v>款</v>
      </c>
    </row>
    <row r="58" s="284" customFormat="1" ht="36" hidden="1" customHeight="1" spans="1:7">
      <c r="A58" s="309" t="s">
        <v>1510</v>
      </c>
      <c r="B58" s="308" t="s">
        <v>1233</v>
      </c>
      <c r="C58" s="310"/>
      <c r="D58" s="310"/>
      <c r="E58" s="311" t="str">
        <f t="shared" si="2"/>
        <v/>
      </c>
      <c r="F58" s="307" t="str">
        <f t="shared" si="0"/>
        <v>否</v>
      </c>
      <c r="G58" s="291" t="str">
        <f t="shared" si="1"/>
        <v>项</v>
      </c>
    </row>
    <row r="59" s="284" customFormat="1" ht="36" hidden="1" customHeight="1" spans="1:7">
      <c r="A59" s="309" t="s">
        <v>1511</v>
      </c>
      <c r="B59" s="308" t="s">
        <v>1234</v>
      </c>
      <c r="C59" s="310"/>
      <c r="D59" s="310"/>
      <c r="E59" s="311" t="str">
        <f t="shared" si="2"/>
        <v/>
      </c>
      <c r="F59" s="307" t="str">
        <f t="shared" si="0"/>
        <v>否</v>
      </c>
      <c r="G59" s="291" t="str">
        <f t="shared" si="1"/>
        <v>项</v>
      </c>
    </row>
    <row r="60" s="284" customFormat="1" ht="36" hidden="1" customHeight="1" spans="1:7">
      <c r="A60" s="309" t="s">
        <v>1512</v>
      </c>
      <c r="B60" s="308" t="s">
        <v>1249</v>
      </c>
      <c r="C60" s="310"/>
      <c r="D60" s="310"/>
      <c r="E60" s="311" t="str">
        <f t="shared" si="2"/>
        <v/>
      </c>
      <c r="F60" s="307" t="str">
        <f t="shared" si="0"/>
        <v>否</v>
      </c>
      <c r="G60" s="291" t="str">
        <f t="shared" si="1"/>
        <v>项</v>
      </c>
    </row>
    <row r="61" s="284" customFormat="1" ht="36" hidden="1" customHeight="1" spans="1:7">
      <c r="A61" s="303" t="s">
        <v>1513</v>
      </c>
      <c r="B61" s="304" t="s">
        <v>1250</v>
      </c>
      <c r="C61" s="314"/>
      <c r="D61" s="314"/>
      <c r="E61" s="315" t="str">
        <f t="shared" si="2"/>
        <v/>
      </c>
      <c r="F61" s="307" t="str">
        <f t="shared" si="0"/>
        <v>否</v>
      </c>
      <c r="G61" s="291" t="str">
        <f t="shared" si="1"/>
        <v>款</v>
      </c>
    </row>
    <row r="62" s="284" customFormat="1" ht="36" hidden="1" customHeight="1" spans="1:7">
      <c r="A62" s="303" t="s">
        <v>1514</v>
      </c>
      <c r="B62" s="304" t="s">
        <v>1251</v>
      </c>
      <c r="C62" s="314">
        <f>SUM(C63:C67)</f>
        <v>0</v>
      </c>
      <c r="D62" s="314">
        <f>SUM(D63:D67)</f>
        <v>0</v>
      </c>
      <c r="E62" s="315" t="str">
        <f t="shared" si="2"/>
        <v/>
      </c>
      <c r="F62" s="307" t="str">
        <f t="shared" si="0"/>
        <v>否</v>
      </c>
      <c r="G62" s="291" t="str">
        <f t="shared" si="1"/>
        <v>款</v>
      </c>
    </row>
    <row r="63" s="284" customFormat="1" ht="36" hidden="1" customHeight="1" spans="1:7">
      <c r="A63" s="309" t="s">
        <v>1515</v>
      </c>
      <c r="B63" s="308" t="s">
        <v>1252</v>
      </c>
      <c r="C63" s="310"/>
      <c r="D63" s="310"/>
      <c r="E63" s="311" t="str">
        <f t="shared" si="2"/>
        <v/>
      </c>
      <c r="F63" s="307" t="str">
        <f t="shared" si="0"/>
        <v>否</v>
      </c>
      <c r="G63" s="291" t="str">
        <f t="shared" si="1"/>
        <v>项</v>
      </c>
    </row>
    <row r="64" s="284" customFormat="1" ht="36" hidden="1" customHeight="1" spans="1:7">
      <c r="A64" s="309" t="s">
        <v>1516</v>
      </c>
      <c r="B64" s="308" t="s">
        <v>1253</v>
      </c>
      <c r="C64" s="310"/>
      <c r="D64" s="310"/>
      <c r="E64" s="311" t="str">
        <f t="shared" si="2"/>
        <v/>
      </c>
      <c r="F64" s="307" t="str">
        <f t="shared" si="0"/>
        <v>否</v>
      </c>
      <c r="G64" s="291" t="str">
        <f t="shared" si="1"/>
        <v>项</v>
      </c>
    </row>
    <row r="65" s="284" customFormat="1" ht="36" hidden="1" customHeight="1" spans="1:7">
      <c r="A65" s="309" t="s">
        <v>1517</v>
      </c>
      <c r="B65" s="308" t="s">
        <v>1254</v>
      </c>
      <c r="C65" s="310"/>
      <c r="D65" s="310"/>
      <c r="E65" s="311" t="str">
        <f t="shared" si="2"/>
        <v/>
      </c>
      <c r="F65" s="307" t="str">
        <f t="shared" si="0"/>
        <v>否</v>
      </c>
      <c r="G65" s="291" t="str">
        <f t="shared" si="1"/>
        <v>项</v>
      </c>
    </row>
    <row r="66" s="284" customFormat="1" ht="36" hidden="1" customHeight="1" spans="1:7">
      <c r="A66" s="309" t="s">
        <v>1518</v>
      </c>
      <c r="B66" s="308" t="s">
        <v>1255</v>
      </c>
      <c r="C66" s="310"/>
      <c r="D66" s="310"/>
      <c r="E66" s="311" t="str">
        <f t="shared" si="2"/>
        <v/>
      </c>
      <c r="F66" s="307" t="str">
        <f t="shared" si="0"/>
        <v>否</v>
      </c>
      <c r="G66" s="291" t="str">
        <f t="shared" si="1"/>
        <v>项</v>
      </c>
    </row>
    <row r="67" s="284" customFormat="1" ht="36" hidden="1" customHeight="1" spans="1:7">
      <c r="A67" s="309" t="s">
        <v>1519</v>
      </c>
      <c r="B67" s="308" t="s">
        <v>1256</v>
      </c>
      <c r="C67" s="310"/>
      <c r="D67" s="310"/>
      <c r="E67" s="311" t="str">
        <f t="shared" si="2"/>
        <v/>
      </c>
      <c r="F67" s="307" t="str">
        <f t="shared" si="0"/>
        <v>否</v>
      </c>
      <c r="G67" s="291" t="str">
        <f t="shared" si="1"/>
        <v>项</v>
      </c>
    </row>
    <row r="68" s="284" customFormat="1" ht="36" hidden="1" customHeight="1" spans="1:7">
      <c r="A68" s="303" t="s">
        <v>1520</v>
      </c>
      <c r="B68" s="304" t="s">
        <v>1257</v>
      </c>
      <c r="C68" s="314">
        <f>SUM(C69:C71)</f>
        <v>0</v>
      </c>
      <c r="D68" s="314">
        <f>SUM(D69:D71)</f>
        <v>0</v>
      </c>
      <c r="E68" s="315" t="str">
        <f t="shared" ref="E68:E131" si="3">IF(C68&gt;0,D68/C68-1,IF(C68&lt;0,-(D68/C68-1),""))</f>
        <v/>
      </c>
      <c r="F68" s="307" t="str">
        <f t="shared" ref="F68:F131" si="4">IF(LEN(A68)=3,"是",IF(B68&lt;&gt;"",IF(SUM(C68:D68)&lt;&gt;0,"是","否"),"是"))</f>
        <v>否</v>
      </c>
      <c r="G68" s="291" t="str">
        <f t="shared" ref="G68:G131" si="5">IF(LEN(A68)=3,"类",IF(LEN(A68)=5,"款","项"))</f>
        <v>款</v>
      </c>
    </row>
    <row r="69" s="284" customFormat="1" ht="36" hidden="1" customHeight="1" spans="1:7">
      <c r="A69" s="309" t="s">
        <v>1521</v>
      </c>
      <c r="B69" s="308" t="s">
        <v>1258</v>
      </c>
      <c r="C69" s="310"/>
      <c r="D69" s="310"/>
      <c r="E69" s="311" t="str">
        <f t="shared" si="3"/>
        <v/>
      </c>
      <c r="F69" s="307" t="str">
        <f t="shared" si="4"/>
        <v>否</v>
      </c>
      <c r="G69" s="291" t="str">
        <f t="shared" si="5"/>
        <v>项</v>
      </c>
    </row>
    <row r="70" s="284" customFormat="1" ht="36" hidden="1" customHeight="1" spans="1:7">
      <c r="A70" s="309" t="s">
        <v>1522</v>
      </c>
      <c r="B70" s="308" t="s">
        <v>1259</v>
      </c>
      <c r="C70" s="310"/>
      <c r="D70" s="310"/>
      <c r="E70" s="311" t="str">
        <f t="shared" si="3"/>
        <v/>
      </c>
      <c r="F70" s="307" t="str">
        <f t="shared" si="4"/>
        <v>否</v>
      </c>
      <c r="G70" s="291" t="str">
        <f t="shared" si="5"/>
        <v>项</v>
      </c>
    </row>
    <row r="71" s="284" customFormat="1" ht="36" hidden="1" customHeight="1" spans="1:7">
      <c r="A71" s="309" t="s">
        <v>1523</v>
      </c>
      <c r="B71" s="308" t="s">
        <v>1260</v>
      </c>
      <c r="C71" s="310"/>
      <c r="D71" s="310"/>
      <c r="E71" s="311" t="str">
        <f t="shared" si="3"/>
        <v/>
      </c>
      <c r="F71" s="307" t="str">
        <f t="shared" si="4"/>
        <v>否</v>
      </c>
      <c r="G71" s="291" t="str">
        <f t="shared" si="5"/>
        <v>项</v>
      </c>
    </row>
    <row r="72" s="284" customFormat="1" ht="36" hidden="1" customHeight="1" spans="1:7">
      <c r="A72" s="303" t="s">
        <v>1524</v>
      </c>
      <c r="B72" s="304" t="s">
        <v>1261</v>
      </c>
      <c r="C72" s="314">
        <f>SUM(C73:C75)</f>
        <v>0</v>
      </c>
      <c r="D72" s="314">
        <f>SUM(D73:D75)</f>
        <v>0</v>
      </c>
      <c r="E72" s="315" t="str">
        <f t="shared" si="3"/>
        <v/>
      </c>
      <c r="F72" s="307" t="str">
        <f t="shared" si="4"/>
        <v>否</v>
      </c>
      <c r="G72" s="291" t="str">
        <f t="shared" si="5"/>
        <v>款</v>
      </c>
    </row>
    <row r="73" s="284" customFormat="1" ht="36" hidden="1" customHeight="1" spans="1:7">
      <c r="A73" s="309" t="s">
        <v>1525</v>
      </c>
      <c r="B73" s="308" t="s">
        <v>1233</v>
      </c>
      <c r="C73" s="310"/>
      <c r="D73" s="310"/>
      <c r="E73" s="311" t="str">
        <f t="shared" si="3"/>
        <v/>
      </c>
      <c r="F73" s="307" t="str">
        <f t="shared" si="4"/>
        <v>否</v>
      </c>
      <c r="G73" s="291" t="str">
        <f t="shared" si="5"/>
        <v>项</v>
      </c>
    </row>
    <row r="74" s="284" customFormat="1" ht="36" hidden="1" customHeight="1" spans="1:7">
      <c r="A74" s="309" t="s">
        <v>1526</v>
      </c>
      <c r="B74" s="308" t="s">
        <v>1234</v>
      </c>
      <c r="C74" s="310"/>
      <c r="D74" s="310"/>
      <c r="E74" s="311" t="str">
        <f t="shared" si="3"/>
        <v/>
      </c>
      <c r="F74" s="307" t="str">
        <f t="shared" si="4"/>
        <v>否</v>
      </c>
      <c r="G74" s="291" t="str">
        <f t="shared" si="5"/>
        <v>项</v>
      </c>
    </row>
    <row r="75" s="284" customFormat="1" ht="36" hidden="1" customHeight="1" spans="1:7">
      <c r="A75" s="309" t="s">
        <v>1527</v>
      </c>
      <c r="B75" s="308" t="s">
        <v>1262</v>
      </c>
      <c r="C75" s="310"/>
      <c r="D75" s="310"/>
      <c r="E75" s="311" t="str">
        <f t="shared" si="3"/>
        <v/>
      </c>
      <c r="F75" s="307" t="str">
        <f t="shared" si="4"/>
        <v>否</v>
      </c>
      <c r="G75" s="291" t="str">
        <f t="shared" si="5"/>
        <v>项</v>
      </c>
    </row>
    <row r="76" s="284" customFormat="1" ht="36" hidden="1" customHeight="1" spans="1:7">
      <c r="A76" s="303" t="s">
        <v>1528</v>
      </c>
      <c r="B76" s="304" t="s">
        <v>1263</v>
      </c>
      <c r="C76" s="314">
        <f>SUM(C77:C79)</f>
        <v>0</v>
      </c>
      <c r="D76" s="314">
        <f>SUM(D77:D79)</f>
        <v>0</v>
      </c>
      <c r="E76" s="315" t="str">
        <f t="shared" si="3"/>
        <v/>
      </c>
      <c r="F76" s="307" t="str">
        <f t="shared" si="4"/>
        <v>否</v>
      </c>
      <c r="G76" s="291" t="str">
        <f t="shared" si="5"/>
        <v>款</v>
      </c>
    </row>
    <row r="77" s="284" customFormat="1" ht="36" hidden="1" customHeight="1" spans="1:7">
      <c r="A77" s="309" t="s">
        <v>1529</v>
      </c>
      <c r="B77" s="308" t="s">
        <v>1233</v>
      </c>
      <c r="C77" s="310"/>
      <c r="D77" s="310"/>
      <c r="E77" s="311" t="str">
        <f t="shared" si="3"/>
        <v/>
      </c>
      <c r="F77" s="307" t="str">
        <f t="shared" si="4"/>
        <v>否</v>
      </c>
      <c r="G77" s="291" t="str">
        <f t="shared" si="5"/>
        <v>项</v>
      </c>
    </row>
    <row r="78" s="284" customFormat="1" ht="36" hidden="1" customHeight="1" spans="1:7">
      <c r="A78" s="309" t="s">
        <v>1530</v>
      </c>
      <c r="B78" s="308" t="s">
        <v>1234</v>
      </c>
      <c r="C78" s="310"/>
      <c r="D78" s="310"/>
      <c r="E78" s="311" t="str">
        <f t="shared" si="3"/>
        <v/>
      </c>
      <c r="F78" s="307" t="str">
        <f t="shared" si="4"/>
        <v>否</v>
      </c>
      <c r="G78" s="291" t="str">
        <f t="shared" si="5"/>
        <v>项</v>
      </c>
    </row>
    <row r="79" s="284" customFormat="1" ht="36" hidden="1" customHeight="1" spans="1:7">
      <c r="A79" s="309" t="s">
        <v>1531</v>
      </c>
      <c r="B79" s="308" t="s">
        <v>1264</v>
      </c>
      <c r="C79" s="310"/>
      <c r="D79" s="310"/>
      <c r="E79" s="311" t="str">
        <f t="shared" si="3"/>
        <v/>
      </c>
      <c r="F79" s="307" t="str">
        <f t="shared" si="4"/>
        <v>否</v>
      </c>
      <c r="G79" s="291" t="str">
        <f t="shared" si="5"/>
        <v>项</v>
      </c>
    </row>
    <row r="80" s="284" customFormat="1" ht="36" hidden="1" customHeight="1" spans="1:7">
      <c r="A80" s="303" t="s">
        <v>1532</v>
      </c>
      <c r="B80" s="304" t="s">
        <v>1265</v>
      </c>
      <c r="C80" s="314">
        <f>SUM(C81:C85)</f>
        <v>0</v>
      </c>
      <c r="D80" s="314">
        <f>SUM(D81:D85)</f>
        <v>0</v>
      </c>
      <c r="E80" s="315" t="str">
        <f t="shared" si="3"/>
        <v/>
      </c>
      <c r="F80" s="307" t="str">
        <f t="shared" si="4"/>
        <v>否</v>
      </c>
      <c r="G80" s="291" t="str">
        <f t="shared" si="5"/>
        <v>款</v>
      </c>
    </row>
    <row r="81" s="284" customFormat="1" ht="36" hidden="1" customHeight="1" spans="1:7">
      <c r="A81" s="309" t="s">
        <v>1533</v>
      </c>
      <c r="B81" s="308" t="s">
        <v>1252</v>
      </c>
      <c r="C81" s="310"/>
      <c r="D81" s="310"/>
      <c r="E81" s="311" t="str">
        <f t="shared" si="3"/>
        <v/>
      </c>
      <c r="F81" s="307" t="str">
        <f t="shared" si="4"/>
        <v>否</v>
      </c>
      <c r="G81" s="291" t="str">
        <f t="shared" si="5"/>
        <v>项</v>
      </c>
    </row>
    <row r="82" s="284" customFormat="1" ht="36" hidden="1" customHeight="1" spans="1:7">
      <c r="A82" s="309" t="s">
        <v>1534</v>
      </c>
      <c r="B82" s="308" t="s">
        <v>1253</v>
      </c>
      <c r="C82" s="310"/>
      <c r="D82" s="310"/>
      <c r="E82" s="311" t="str">
        <f t="shared" si="3"/>
        <v/>
      </c>
      <c r="F82" s="307" t="str">
        <f t="shared" si="4"/>
        <v>否</v>
      </c>
      <c r="G82" s="291" t="str">
        <f t="shared" si="5"/>
        <v>项</v>
      </c>
    </row>
    <row r="83" s="284" customFormat="1" ht="36" hidden="1" customHeight="1" spans="1:7">
      <c r="A83" s="309" t="s">
        <v>1535</v>
      </c>
      <c r="B83" s="308" t="s">
        <v>1254</v>
      </c>
      <c r="C83" s="310"/>
      <c r="D83" s="310"/>
      <c r="E83" s="311" t="str">
        <f t="shared" si="3"/>
        <v/>
      </c>
      <c r="F83" s="307" t="str">
        <f t="shared" si="4"/>
        <v>否</v>
      </c>
      <c r="G83" s="291" t="str">
        <f t="shared" si="5"/>
        <v>项</v>
      </c>
    </row>
    <row r="84" s="284" customFormat="1" ht="36" hidden="1" customHeight="1" spans="1:7">
      <c r="A84" s="309" t="s">
        <v>1536</v>
      </c>
      <c r="B84" s="308" t="s">
        <v>1255</v>
      </c>
      <c r="C84" s="310"/>
      <c r="D84" s="310"/>
      <c r="E84" s="311" t="str">
        <f t="shared" si="3"/>
        <v/>
      </c>
      <c r="F84" s="307" t="str">
        <f t="shared" si="4"/>
        <v>否</v>
      </c>
      <c r="G84" s="291" t="str">
        <f t="shared" si="5"/>
        <v>项</v>
      </c>
    </row>
    <row r="85" s="284" customFormat="1" ht="36" hidden="1" customHeight="1" spans="1:7">
      <c r="A85" s="309" t="s">
        <v>1537</v>
      </c>
      <c r="B85" s="308" t="s">
        <v>1266</v>
      </c>
      <c r="C85" s="310"/>
      <c r="D85" s="310"/>
      <c r="E85" s="311" t="str">
        <f t="shared" si="3"/>
        <v/>
      </c>
      <c r="F85" s="307" t="str">
        <f t="shared" si="4"/>
        <v>否</v>
      </c>
      <c r="G85" s="291" t="str">
        <f t="shared" si="5"/>
        <v>项</v>
      </c>
    </row>
    <row r="86" s="284" customFormat="1" ht="36" hidden="1" customHeight="1" spans="1:7">
      <c r="A86" s="303" t="s">
        <v>1538</v>
      </c>
      <c r="B86" s="304" t="s">
        <v>1267</v>
      </c>
      <c r="C86" s="314">
        <f>SUM(C87:C88)</f>
        <v>0</v>
      </c>
      <c r="D86" s="314">
        <f>SUM(D87:D88)</f>
        <v>0</v>
      </c>
      <c r="E86" s="315" t="str">
        <f t="shared" si="3"/>
        <v/>
      </c>
      <c r="F86" s="307" t="str">
        <f t="shared" si="4"/>
        <v>否</v>
      </c>
      <c r="G86" s="291" t="str">
        <f t="shared" si="5"/>
        <v>款</v>
      </c>
    </row>
    <row r="87" s="284" customFormat="1" ht="36" hidden="1" customHeight="1" spans="1:7">
      <c r="A87" s="309" t="s">
        <v>1539</v>
      </c>
      <c r="B87" s="308" t="s">
        <v>1258</v>
      </c>
      <c r="C87" s="310"/>
      <c r="D87" s="310"/>
      <c r="E87" s="311" t="str">
        <f t="shared" si="3"/>
        <v/>
      </c>
      <c r="F87" s="307" t="str">
        <f t="shared" si="4"/>
        <v>否</v>
      </c>
      <c r="G87" s="291" t="str">
        <f t="shared" si="5"/>
        <v>项</v>
      </c>
    </row>
    <row r="88" s="284" customFormat="1" ht="36" hidden="1" customHeight="1" spans="1:7">
      <c r="A88" s="309" t="s">
        <v>1540</v>
      </c>
      <c r="B88" s="308" t="s">
        <v>1268</v>
      </c>
      <c r="C88" s="310"/>
      <c r="D88" s="310"/>
      <c r="E88" s="311" t="str">
        <f t="shared" si="3"/>
        <v/>
      </c>
      <c r="F88" s="307" t="str">
        <f t="shared" si="4"/>
        <v>否</v>
      </c>
      <c r="G88" s="291" t="str">
        <f t="shared" si="5"/>
        <v>项</v>
      </c>
    </row>
    <row r="89" s="284" customFormat="1" ht="36" hidden="1" customHeight="1" spans="1:7">
      <c r="A89" s="303" t="s">
        <v>1541</v>
      </c>
      <c r="B89" s="304" t="s">
        <v>1269</v>
      </c>
      <c r="C89" s="314">
        <f>SUM(C90:C97)</f>
        <v>0</v>
      </c>
      <c r="D89" s="314">
        <f>SUM(D90:D97)</f>
        <v>0</v>
      </c>
      <c r="E89" s="315" t="str">
        <f t="shared" si="3"/>
        <v/>
      </c>
      <c r="F89" s="307" t="str">
        <f t="shared" si="4"/>
        <v>否</v>
      </c>
      <c r="G89" s="291" t="str">
        <f t="shared" si="5"/>
        <v>款</v>
      </c>
    </row>
    <row r="90" s="284" customFormat="1" ht="36" hidden="1" customHeight="1" spans="1:7">
      <c r="A90" s="309" t="s">
        <v>1542</v>
      </c>
      <c r="B90" s="308" t="s">
        <v>1233</v>
      </c>
      <c r="C90" s="310"/>
      <c r="D90" s="310"/>
      <c r="E90" s="311" t="str">
        <f t="shared" si="3"/>
        <v/>
      </c>
      <c r="F90" s="307" t="str">
        <f t="shared" si="4"/>
        <v>否</v>
      </c>
      <c r="G90" s="291" t="str">
        <f t="shared" si="5"/>
        <v>项</v>
      </c>
    </row>
    <row r="91" s="284" customFormat="1" ht="36" hidden="1" customHeight="1" spans="1:7">
      <c r="A91" s="309" t="s">
        <v>1543</v>
      </c>
      <c r="B91" s="308" t="s">
        <v>1234</v>
      </c>
      <c r="C91" s="310"/>
      <c r="D91" s="310"/>
      <c r="E91" s="311" t="str">
        <f t="shared" si="3"/>
        <v/>
      </c>
      <c r="F91" s="307" t="str">
        <f t="shared" si="4"/>
        <v>否</v>
      </c>
      <c r="G91" s="291" t="str">
        <f t="shared" si="5"/>
        <v>项</v>
      </c>
    </row>
    <row r="92" s="284" customFormat="1" ht="36" hidden="1" customHeight="1" spans="1:7">
      <c r="A92" s="309" t="s">
        <v>1544</v>
      </c>
      <c r="B92" s="308" t="s">
        <v>1235</v>
      </c>
      <c r="C92" s="310"/>
      <c r="D92" s="310"/>
      <c r="E92" s="311" t="str">
        <f t="shared" si="3"/>
        <v/>
      </c>
      <c r="F92" s="307" t="str">
        <f t="shared" si="4"/>
        <v>否</v>
      </c>
      <c r="G92" s="291" t="str">
        <f t="shared" si="5"/>
        <v>项</v>
      </c>
    </row>
    <row r="93" s="284" customFormat="1" ht="36" hidden="1" customHeight="1" spans="1:7">
      <c r="A93" s="309" t="s">
        <v>1545</v>
      </c>
      <c r="B93" s="308" t="s">
        <v>1236</v>
      </c>
      <c r="C93" s="310"/>
      <c r="D93" s="310"/>
      <c r="E93" s="311" t="str">
        <f t="shared" si="3"/>
        <v/>
      </c>
      <c r="F93" s="307" t="str">
        <f t="shared" si="4"/>
        <v>否</v>
      </c>
      <c r="G93" s="291" t="str">
        <f t="shared" si="5"/>
        <v>项</v>
      </c>
    </row>
    <row r="94" s="284" customFormat="1" ht="36" hidden="1" customHeight="1" spans="1:7">
      <c r="A94" s="309" t="s">
        <v>1546</v>
      </c>
      <c r="B94" s="308" t="s">
        <v>1239</v>
      </c>
      <c r="C94" s="310"/>
      <c r="D94" s="310"/>
      <c r="E94" s="311" t="str">
        <f t="shared" si="3"/>
        <v/>
      </c>
      <c r="F94" s="307" t="str">
        <f t="shared" si="4"/>
        <v>否</v>
      </c>
      <c r="G94" s="291" t="str">
        <f t="shared" si="5"/>
        <v>项</v>
      </c>
    </row>
    <row r="95" s="284" customFormat="1" ht="36" hidden="1" customHeight="1" spans="1:7">
      <c r="A95" s="309" t="s">
        <v>1547</v>
      </c>
      <c r="B95" s="308" t="s">
        <v>1241</v>
      </c>
      <c r="C95" s="310"/>
      <c r="D95" s="310"/>
      <c r="E95" s="311" t="str">
        <f t="shared" si="3"/>
        <v/>
      </c>
      <c r="F95" s="307" t="str">
        <f t="shared" si="4"/>
        <v>否</v>
      </c>
      <c r="G95" s="291" t="str">
        <f t="shared" si="5"/>
        <v>项</v>
      </c>
    </row>
    <row r="96" s="284" customFormat="1" ht="36" hidden="1" customHeight="1" spans="1:7">
      <c r="A96" s="309" t="s">
        <v>1548</v>
      </c>
      <c r="B96" s="308" t="s">
        <v>1242</v>
      </c>
      <c r="C96" s="310"/>
      <c r="D96" s="310"/>
      <c r="E96" s="311" t="str">
        <f t="shared" si="3"/>
        <v/>
      </c>
      <c r="F96" s="307" t="str">
        <f t="shared" si="4"/>
        <v>否</v>
      </c>
      <c r="G96" s="291" t="str">
        <f t="shared" si="5"/>
        <v>项</v>
      </c>
    </row>
    <row r="97" s="284" customFormat="1" ht="36" hidden="1" customHeight="1" spans="1:7">
      <c r="A97" s="309" t="s">
        <v>1549</v>
      </c>
      <c r="B97" s="308" t="s">
        <v>1270</v>
      </c>
      <c r="C97" s="310"/>
      <c r="D97" s="310"/>
      <c r="E97" s="311" t="str">
        <f t="shared" si="3"/>
        <v/>
      </c>
      <c r="F97" s="307" t="str">
        <f t="shared" si="4"/>
        <v>否</v>
      </c>
      <c r="G97" s="291" t="str">
        <f t="shared" si="5"/>
        <v>项</v>
      </c>
    </row>
    <row r="98" s="284" customFormat="1" ht="36" customHeight="1" spans="1:7">
      <c r="A98" s="303" t="s">
        <v>1550</v>
      </c>
      <c r="B98" s="304" t="s">
        <v>1271</v>
      </c>
      <c r="C98" s="305"/>
      <c r="D98" s="305"/>
      <c r="E98" s="306"/>
      <c r="F98" s="307" t="str">
        <f t="shared" si="4"/>
        <v>是</v>
      </c>
      <c r="G98" s="291" t="str">
        <f t="shared" si="5"/>
        <v>类</v>
      </c>
    </row>
    <row r="99" s="284" customFormat="1" ht="36" customHeight="1" spans="1:7">
      <c r="A99" s="303" t="s">
        <v>1551</v>
      </c>
      <c r="B99" s="304" t="s">
        <v>1272</v>
      </c>
      <c r="C99" s="305"/>
      <c r="D99" s="305"/>
      <c r="E99" s="306"/>
      <c r="F99" s="307" t="str">
        <f t="shared" si="4"/>
        <v>否</v>
      </c>
      <c r="G99" s="291" t="str">
        <f t="shared" si="5"/>
        <v>款</v>
      </c>
    </row>
    <row r="100" s="284" customFormat="1" ht="36" hidden="1" customHeight="1" spans="1:7">
      <c r="A100" s="309" t="s">
        <v>1552</v>
      </c>
      <c r="B100" s="308" t="s">
        <v>1214</v>
      </c>
      <c r="C100" s="310"/>
      <c r="D100" s="310"/>
      <c r="E100" s="311" t="str">
        <f t="shared" si="3"/>
        <v/>
      </c>
      <c r="F100" s="307" t="str">
        <f t="shared" si="4"/>
        <v>否</v>
      </c>
      <c r="G100" s="291" t="str">
        <f t="shared" si="5"/>
        <v>项</v>
      </c>
    </row>
    <row r="101" s="284" customFormat="1" ht="36" hidden="1" customHeight="1" spans="1:7">
      <c r="A101" s="309" t="s">
        <v>1553</v>
      </c>
      <c r="B101" s="308" t="s">
        <v>1273</v>
      </c>
      <c r="C101" s="310"/>
      <c r="D101" s="310"/>
      <c r="E101" s="311" t="str">
        <f t="shared" si="3"/>
        <v/>
      </c>
      <c r="F101" s="307" t="str">
        <f t="shared" si="4"/>
        <v>否</v>
      </c>
      <c r="G101" s="291" t="str">
        <f t="shared" si="5"/>
        <v>项</v>
      </c>
    </row>
    <row r="102" s="284" customFormat="1" ht="36" hidden="1" customHeight="1" spans="1:7">
      <c r="A102" s="309" t="s">
        <v>1554</v>
      </c>
      <c r="B102" s="308" t="s">
        <v>1274</v>
      </c>
      <c r="C102" s="310"/>
      <c r="D102" s="310"/>
      <c r="E102" s="311" t="str">
        <f t="shared" si="3"/>
        <v/>
      </c>
      <c r="F102" s="307" t="str">
        <f t="shared" si="4"/>
        <v>否</v>
      </c>
      <c r="G102" s="291" t="str">
        <f t="shared" si="5"/>
        <v>项</v>
      </c>
    </row>
    <row r="103" s="284" customFormat="1" ht="36" customHeight="1" spans="1:7">
      <c r="A103" s="309" t="s">
        <v>1555</v>
      </c>
      <c r="B103" s="308" t="s">
        <v>1275</v>
      </c>
      <c r="C103" s="312"/>
      <c r="D103" s="312"/>
      <c r="E103" s="313"/>
      <c r="F103" s="307" t="str">
        <f t="shared" si="4"/>
        <v>否</v>
      </c>
      <c r="G103" s="291" t="str">
        <f t="shared" si="5"/>
        <v>项</v>
      </c>
    </row>
    <row r="104" s="284" customFormat="1" ht="36" hidden="1" customHeight="1" spans="1:7">
      <c r="A104" s="303" t="s">
        <v>1556</v>
      </c>
      <c r="B104" s="304" t="s">
        <v>1276</v>
      </c>
      <c r="C104" s="314">
        <f>SUM(C105:C108)</f>
        <v>0</v>
      </c>
      <c r="D104" s="314">
        <f>SUM(D105:D108)</f>
        <v>0</v>
      </c>
      <c r="E104" s="315" t="str">
        <f t="shared" si="3"/>
        <v/>
      </c>
      <c r="F104" s="307" t="str">
        <f t="shared" si="4"/>
        <v>否</v>
      </c>
      <c r="G104" s="291" t="str">
        <f t="shared" si="5"/>
        <v>款</v>
      </c>
    </row>
    <row r="105" s="284" customFormat="1" ht="36" hidden="1" customHeight="1" spans="1:7">
      <c r="A105" s="309" t="s">
        <v>1557</v>
      </c>
      <c r="B105" s="308" t="s">
        <v>1214</v>
      </c>
      <c r="C105" s="310"/>
      <c r="D105" s="310"/>
      <c r="E105" s="311" t="str">
        <f t="shared" si="3"/>
        <v/>
      </c>
      <c r="F105" s="307" t="str">
        <f t="shared" si="4"/>
        <v>否</v>
      </c>
      <c r="G105" s="291" t="str">
        <f t="shared" si="5"/>
        <v>项</v>
      </c>
    </row>
    <row r="106" s="284" customFormat="1" ht="36" hidden="1" customHeight="1" spans="1:7">
      <c r="A106" s="309" t="s">
        <v>1558</v>
      </c>
      <c r="B106" s="308" t="s">
        <v>1273</v>
      </c>
      <c r="C106" s="310"/>
      <c r="D106" s="310"/>
      <c r="E106" s="311" t="str">
        <f t="shared" si="3"/>
        <v/>
      </c>
      <c r="F106" s="307" t="str">
        <f t="shared" si="4"/>
        <v>否</v>
      </c>
      <c r="G106" s="291" t="str">
        <f t="shared" si="5"/>
        <v>项</v>
      </c>
    </row>
    <row r="107" s="284" customFormat="1" ht="36" hidden="1" customHeight="1" spans="1:7">
      <c r="A107" s="309" t="s">
        <v>1559</v>
      </c>
      <c r="B107" s="308" t="s">
        <v>1277</v>
      </c>
      <c r="C107" s="310"/>
      <c r="D107" s="310"/>
      <c r="E107" s="311" t="str">
        <f t="shared" si="3"/>
        <v/>
      </c>
      <c r="F107" s="307" t="str">
        <f t="shared" si="4"/>
        <v>否</v>
      </c>
      <c r="G107" s="291" t="str">
        <f t="shared" si="5"/>
        <v>项</v>
      </c>
    </row>
    <row r="108" s="284" customFormat="1" ht="36" hidden="1" customHeight="1" spans="1:7">
      <c r="A108" s="309" t="s">
        <v>1560</v>
      </c>
      <c r="B108" s="308" t="s">
        <v>1278</v>
      </c>
      <c r="C108" s="310"/>
      <c r="D108" s="310"/>
      <c r="E108" s="311" t="str">
        <f t="shared" si="3"/>
        <v/>
      </c>
      <c r="F108" s="307" t="str">
        <f t="shared" si="4"/>
        <v>否</v>
      </c>
      <c r="G108" s="291" t="str">
        <f t="shared" si="5"/>
        <v>项</v>
      </c>
    </row>
    <row r="109" s="284" customFormat="1" ht="36" customHeight="1" spans="1:7">
      <c r="A109" s="303" t="s">
        <v>1561</v>
      </c>
      <c r="B109" s="304" t="s">
        <v>1279</v>
      </c>
      <c r="C109" s="305"/>
      <c r="D109" s="305"/>
      <c r="E109" s="306"/>
      <c r="F109" s="307" t="str">
        <f t="shared" si="4"/>
        <v>否</v>
      </c>
      <c r="G109" s="291" t="str">
        <f t="shared" si="5"/>
        <v>款</v>
      </c>
    </row>
    <row r="110" s="284" customFormat="1" ht="36" hidden="1" customHeight="1" spans="1:7">
      <c r="A110" s="309" t="s">
        <v>1562</v>
      </c>
      <c r="B110" s="308" t="s">
        <v>1280</v>
      </c>
      <c r="C110" s="310"/>
      <c r="D110" s="310"/>
      <c r="E110" s="311" t="str">
        <f t="shared" si="3"/>
        <v/>
      </c>
      <c r="F110" s="307" t="str">
        <f t="shared" si="4"/>
        <v>否</v>
      </c>
      <c r="G110" s="291" t="str">
        <f t="shared" si="5"/>
        <v>项</v>
      </c>
    </row>
    <row r="111" s="284" customFormat="1" ht="36" hidden="1" customHeight="1" spans="1:7">
      <c r="A111" s="309" t="s">
        <v>1563</v>
      </c>
      <c r="B111" s="308" t="s">
        <v>1281</v>
      </c>
      <c r="C111" s="310"/>
      <c r="D111" s="310"/>
      <c r="E111" s="311" t="str">
        <f t="shared" si="3"/>
        <v/>
      </c>
      <c r="F111" s="307" t="str">
        <f t="shared" si="4"/>
        <v>否</v>
      </c>
      <c r="G111" s="291" t="str">
        <f t="shared" si="5"/>
        <v>项</v>
      </c>
    </row>
    <row r="112" s="284" customFormat="1" ht="36" hidden="1" customHeight="1" spans="1:7">
      <c r="A112" s="309" t="s">
        <v>1564</v>
      </c>
      <c r="B112" s="308" t="s">
        <v>1282</v>
      </c>
      <c r="C112" s="310"/>
      <c r="D112" s="310"/>
      <c r="E112" s="311" t="str">
        <f t="shared" si="3"/>
        <v/>
      </c>
      <c r="F112" s="307" t="str">
        <f t="shared" si="4"/>
        <v>否</v>
      </c>
      <c r="G112" s="291" t="str">
        <f t="shared" si="5"/>
        <v>项</v>
      </c>
    </row>
    <row r="113" s="284" customFormat="1" ht="36" customHeight="1" spans="1:7">
      <c r="A113" s="309" t="s">
        <v>1565</v>
      </c>
      <c r="B113" s="308" t="s">
        <v>1283</v>
      </c>
      <c r="C113" s="312"/>
      <c r="D113" s="312"/>
      <c r="E113" s="313"/>
      <c r="F113" s="307" t="str">
        <f t="shared" si="4"/>
        <v>否</v>
      </c>
      <c r="G113" s="291" t="str">
        <f t="shared" si="5"/>
        <v>项</v>
      </c>
    </row>
    <row r="114" s="284" customFormat="1" ht="36" hidden="1" customHeight="1" spans="1:7">
      <c r="A114" s="316">
        <v>21370</v>
      </c>
      <c r="B114" s="304" t="s">
        <v>1284</v>
      </c>
      <c r="C114" s="314">
        <f>SUM(C115:C116)</f>
        <v>0</v>
      </c>
      <c r="D114" s="314">
        <f>SUM(D115:D116)</f>
        <v>0</v>
      </c>
      <c r="E114" s="315" t="str">
        <f t="shared" si="3"/>
        <v/>
      </c>
      <c r="F114" s="307" t="str">
        <f t="shared" si="4"/>
        <v>否</v>
      </c>
      <c r="G114" s="291" t="str">
        <f t="shared" si="5"/>
        <v>款</v>
      </c>
    </row>
    <row r="115" s="284" customFormat="1" ht="36" hidden="1" customHeight="1" spans="1:7">
      <c r="A115" s="317">
        <v>2137001</v>
      </c>
      <c r="B115" s="308" t="s">
        <v>1214</v>
      </c>
      <c r="C115" s="310"/>
      <c r="D115" s="310"/>
      <c r="E115" s="311" t="str">
        <f t="shared" si="3"/>
        <v/>
      </c>
      <c r="F115" s="307" t="str">
        <f t="shared" si="4"/>
        <v>否</v>
      </c>
      <c r="G115" s="291" t="str">
        <f t="shared" si="5"/>
        <v>项</v>
      </c>
    </row>
    <row r="116" s="284" customFormat="1" ht="36" hidden="1" customHeight="1" spans="1:7">
      <c r="A116" s="317">
        <v>2137099</v>
      </c>
      <c r="B116" s="308" t="s">
        <v>1285</v>
      </c>
      <c r="C116" s="310"/>
      <c r="D116" s="310"/>
      <c r="E116" s="311" t="str">
        <f t="shared" si="3"/>
        <v/>
      </c>
      <c r="F116" s="307" t="str">
        <f t="shared" si="4"/>
        <v>否</v>
      </c>
      <c r="G116" s="291" t="str">
        <f t="shared" si="5"/>
        <v>项</v>
      </c>
    </row>
    <row r="117" s="284" customFormat="1" ht="36" hidden="1" customHeight="1" spans="1:7">
      <c r="A117" s="316">
        <v>21371</v>
      </c>
      <c r="B117" s="304" t="s">
        <v>1286</v>
      </c>
      <c r="C117" s="314">
        <f>SUM(C118:C121)</f>
        <v>0</v>
      </c>
      <c r="D117" s="314">
        <f>SUM(D118:D121)</f>
        <v>0</v>
      </c>
      <c r="E117" s="315" t="str">
        <f t="shared" si="3"/>
        <v/>
      </c>
      <c r="F117" s="307" t="str">
        <f t="shared" si="4"/>
        <v>否</v>
      </c>
      <c r="G117" s="291" t="str">
        <f t="shared" si="5"/>
        <v>款</v>
      </c>
    </row>
    <row r="118" s="284" customFormat="1" ht="36" hidden="1" customHeight="1" spans="1:7">
      <c r="A118" s="317">
        <v>2137101</v>
      </c>
      <c r="B118" s="308" t="s">
        <v>1280</v>
      </c>
      <c r="C118" s="310"/>
      <c r="D118" s="310"/>
      <c r="E118" s="311" t="str">
        <f t="shared" si="3"/>
        <v/>
      </c>
      <c r="F118" s="307" t="str">
        <f t="shared" si="4"/>
        <v>否</v>
      </c>
      <c r="G118" s="291" t="str">
        <f t="shared" si="5"/>
        <v>项</v>
      </c>
    </row>
    <row r="119" s="284" customFormat="1" ht="36" hidden="1" customHeight="1" spans="1:7">
      <c r="A119" s="317">
        <v>2137102</v>
      </c>
      <c r="B119" s="308" t="s">
        <v>1287</v>
      </c>
      <c r="C119" s="310"/>
      <c r="D119" s="310"/>
      <c r="E119" s="311" t="str">
        <f t="shared" si="3"/>
        <v/>
      </c>
      <c r="F119" s="307" t="str">
        <f t="shared" si="4"/>
        <v>否</v>
      </c>
      <c r="G119" s="291" t="str">
        <f t="shared" si="5"/>
        <v>项</v>
      </c>
    </row>
    <row r="120" s="284" customFormat="1" ht="36" hidden="1" customHeight="1" spans="1:7">
      <c r="A120" s="317">
        <v>2137103</v>
      </c>
      <c r="B120" s="308" t="s">
        <v>1282</v>
      </c>
      <c r="C120" s="310"/>
      <c r="D120" s="310"/>
      <c r="E120" s="311" t="str">
        <f t="shared" si="3"/>
        <v/>
      </c>
      <c r="F120" s="307" t="str">
        <f t="shared" si="4"/>
        <v>否</v>
      </c>
      <c r="G120" s="291" t="str">
        <f t="shared" si="5"/>
        <v>项</v>
      </c>
    </row>
    <row r="121" s="284" customFormat="1" ht="36" hidden="1" customHeight="1" spans="1:7">
      <c r="A121" s="317">
        <v>2137199</v>
      </c>
      <c r="B121" s="308" t="s">
        <v>1288</v>
      </c>
      <c r="C121" s="310"/>
      <c r="D121" s="310"/>
      <c r="E121" s="311" t="str">
        <f t="shared" si="3"/>
        <v/>
      </c>
      <c r="F121" s="307" t="str">
        <f t="shared" si="4"/>
        <v>否</v>
      </c>
      <c r="G121" s="291" t="str">
        <f t="shared" si="5"/>
        <v>项</v>
      </c>
    </row>
    <row r="122" s="284" customFormat="1" ht="36" customHeight="1" spans="1:7">
      <c r="A122" s="303" t="s">
        <v>1566</v>
      </c>
      <c r="B122" s="304" t="s">
        <v>1289</v>
      </c>
      <c r="C122" s="305"/>
      <c r="D122" s="305"/>
      <c r="E122" s="306"/>
      <c r="F122" s="307" t="str">
        <f t="shared" si="4"/>
        <v>是</v>
      </c>
      <c r="G122" s="291" t="str">
        <f t="shared" si="5"/>
        <v>类</v>
      </c>
    </row>
    <row r="123" s="284" customFormat="1" ht="36" hidden="1" customHeight="1" spans="1:7">
      <c r="A123" s="303" t="s">
        <v>1567</v>
      </c>
      <c r="B123" s="304" t="s">
        <v>1290</v>
      </c>
      <c r="C123" s="314">
        <f>SUM(C124:C127)</f>
        <v>0</v>
      </c>
      <c r="D123" s="314">
        <f>SUM(D124:D127)</f>
        <v>0</v>
      </c>
      <c r="E123" s="315" t="str">
        <f t="shared" si="3"/>
        <v/>
      </c>
      <c r="F123" s="307" t="str">
        <f t="shared" si="4"/>
        <v>否</v>
      </c>
      <c r="G123" s="291" t="str">
        <f t="shared" si="5"/>
        <v>款</v>
      </c>
    </row>
    <row r="124" s="284" customFormat="1" ht="36" hidden="1" customHeight="1" spans="1:7">
      <c r="A124" s="309" t="s">
        <v>1568</v>
      </c>
      <c r="B124" s="308" t="s">
        <v>1291</v>
      </c>
      <c r="C124" s="310"/>
      <c r="D124" s="310"/>
      <c r="E124" s="311" t="str">
        <f t="shared" si="3"/>
        <v/>
      </c>
      <c r="F124" s="307" t="str">
        <f t="shared" si="4"/>
        <v>否</v>
      </c>
      <c r="G124" s="291" t="str">
        <f t="shared" si="5"/>
        <v>项</v>
      </c>
    </row>
    <row r="125" s="284" customFormat="1" ht="36" hidden="1" customHeight="1" spans="1:7">
      <c r="A125" s="309" t="s">
        <v>1569</v>
      </c>
      <c r="B125" s="308" t="s">
        <v>1292</v>
      </c>
      <c r="C125" s="310"/>
      <c r="D125" s="310"/>
      <c r="E125" s="311" t="str">
        <f t="shared" si="3"/>
        <v/>
      </c>
      <c r="F125" s="307" t="str">
        <f t="shared" si="4"/>
        <v>否</v>
      </c>
      <c r="G125" s="291" t="str">
        <f t="shared" si="5"/>
        <v>项</v>
      </c>
    </row>
    <row r="126" s="284" customFormat="1" ht="36" hidden="1" customHeight="1" spans="1:7">
      <c r="A126" s="309" t="s">
        <v>1570</v>
      </c>
      <c r="B126" s="308" t="s">
        <v>1293</v>
      </c>
      <c r="C126" s="310"/>
      <c r="D126" s="310"/>
      <c r="E126" s="311" t="str">
        <f t="shared" si="3"/>
        <v/>
      </c>
      <c r="F126" s="307" t="str">
        <f t="shared" si="4"/>
        <v>否</v>
      </c>
      <c r="G126" s="291" t="str">
        <f t="shared" si="5"/>
        <v>项</v>
      </c>
    </row>
    <row r="127" s="284" customFormat="1" ht="36" hidden="1" customHeight="1" spans="1:7">
      <c r="A127" s="309" t="s">
        <v>1571</v>
      </c>
      <c r="B127" s="308" t="s">
        <v>1294</v>
      </c>
      <c r="C127" s="310"/>
      <c r="D127" s="310"/>
      <c r="E127" s="311" t="str">
        <f t="shared" si="3"/>
        <v/>
      </c>
      <c r="F127" s="307" t="str">
        <f t="shared" si="4"/>
        <v>否</v>
      </c>
      <c r="G127" s="291" t="str">
        <f t="shared" si="5"/>
        <v>项</v>
      </c>
    </row>
    <row r="128" s="284" customFormat="1" ht="36" customHeight="1" spans="1:7">
      <c r="A128" s="303" t="s">
        <v>1572</v>
      </c>
      <c r="B128" s="304" t="s">
        <v>1295</v>
      </c>
      <c r="C128" s="305"/>
      <c r="D128" s="305"/>
      <c r="E128" s="306"/>
      <c r="F128" s="307" t="str">
        <f t="shared" si="4"/>
        <v>否</v>
      </c>
      <c r="G128" s="291" t="str">
        <f t="shared" si="5"/>
        <v>款</v>
      </c>
    </row>
    <row r="129" s="284" customFormat="1" ht="36" hidden="1" customHeight="1" spans="1:7">
      <c r="A129" s="309" t="s">
        <v>1573</v>
      </c>
      <c r="B129" s="308" t="s">
        <v>1293</v>
      </c>
      <c r="C129" s="310"/>
      <c r="D129" s="310"/>
      <c r="E129" s="311" t="str">
        <f t="shared" si="3"/>
        <v/>
      </c>
      <c r="F129" s="307" t="str">
        <f t="shared" si="4"/>
        <v>否</v>
      </c>
      <c r="G129" s="291" t="str">
        <f t="shared" si="5"/>
        <v>项</v>
      </c>
    </row>
    <row r="130" s="284" customFormat="1" ht="36" hidden="1" customHeight="1" spans="1:7">
      <c r="A130" s="309" t="s">
        <v>1574</v>
      </c>
      <c r="B130" s="308" t="s">
        <v>1296</v>
      </c>
      <c r="C130" s="310"/>
      <c r="D130" s="310"/>
      <c r="E130" s="311" t="str">
        <f t="shared" si="3"/>
        <v/>
      </c>
      <c r="F130" s="307" t="str">
        <f t="shared" si="4"/>
        <v>否</v>
      </c>
      <c r="G130" s="291" t="str">
        <f t="shared" si="5"/>
        <v>项</v>
      </c>
    </row>
    <row r="131" s="284" customFormat="1" ht="36" hidden="1" customHeight="1" spans="1:7">
      <c r="A131" s="309" t="s">
        <v>1575</v>
      </c>
      <c r="B131" s="308" t="s">
        <v>1297</v>
      </c>
      <c r="C131" s="310"/>
      <c r="D131" s="310"/>
      <c r="E131" s="311" t="str">
        <f t="shared" si="3"/>
        <v/>
      </c>
      <c r="F131" s="307" t="str">
        <f t="shared" si="4"/>
        <v>否</v>
      </c>
      <c r="G131" s="291" t="str">
        <f t="shared" si="5"/>
        <v>项</v>
      </c>
    </row>
    <row r="132" s="284" customFormat="1" ht="36" customHeight="1" spans="1:7">
      <c r="A132" s="309" t="s">
        <v>1576</v>
      </c>
      <c r="B132" s="308" t="s">
        <v>1298</v>
      </c>
      <c r="C132" s="312"/>
      <c r="D132" s="312"/>
      <c r="E132" s="313"/>
      <c r="F132" s="307" t="str">
        <f t="shared" ref="F132:F195" si="6">IF(LEN(A132)=3,"是",IF(B132&lt;&gt;"",IF(SUM(C132:D132)&lt;&gt;0,"是","否"),"是"))</f>
        <v>否</v>
      </c>
      <c r="G132" s="291" t="str">
        <f t="shared" ref="G132:G195" si="7">IF(LEN(A132)=3,"类",IF(LEN(A132)=5,"款","项"))</f>
        <v>项</v>
      </c>
    </row>
    <row r="133" s="284" customFormat="1" ht="36" customHeight="1" spans="1:7">
      <c r="A133" s="303" t="s">
        <v>1577</v>
      </c>
      <c r="B133" s="304" t="s">
        <v>1578</v>
      </c>
      <c r="C133" s="305"/>
      <c r="D133" s="305"/>
      <c r="E133" s="306"/>
      <c r="F133" s="307" t="str">
        <f t="shared" si="6"/>
        <v>否</v>
      </c>
      <c r="G133" s="291" t="str">
        <f t="shared" si="7"/>
        <v>款</v>
      </c>
    </row>
    <row r="134" s="284" customFormat="1" ht="36" hidden="1" customHeight="1" spans="1:7">
      <c r="A134" s="309" t="s">
        <v>1579</v>
      </c>
      <c r="B134" s="308" t="s">
        <v>1580</v>
      </c>
      <c r="C134" s="310"/>
      <c r="D134" s="310"/>
      <c r="E134" s="311" t="str">
        <f t="shared" ref="E132:E195" si="8">IF(C134&gt;0,D134/C134-1,IF(C134&lt;0,-(D134/C134-1),""))</f>
        <v/>
      </c>
      <c r="F134" s="307" t="str">
        <f t="shared" si="6"/>
        <v>否</v>
      </c>
      <c r="G134" s="291" t="str">
        <f t="shared" si="7"/>
        <v>项</v>
      </c>
    </row>
    <row r="135" s="284" customFormat="1" ht="36" customHeight="1" spans="1:7">
      <c r="A135" s="309" t="s">
        <v>1581</v>
      </c>
      <c r="B135" s="308" t="s">
        <v>1582</v>
      </c>
      <c r="C135" s="312"/>
      <c r="D135" s="312"/>
      <c r="E135" s="313"/>
      <c r="F135" s="307" t="str">
        <f t="shared" si="6"/>
        <v>否</v>
      </c>
      <c r="G135" s="291" t="str">
        <f t="shared" si="7"/>
        <v>项</v>
      </c>
    </row>
    <row r="136" s="284" customFormat="1" ht="36" customHeight="1" spans="1:7">
      <c r="A136" s="309" t="s">
        <v>1583</v>
      </c>
      <c r="B136" s="308" t="s">
        <v>1584</v>
      </c>
      <c r="C136" s="312"/>
      <c r="D136" s="312"/>
      <c r="E136" s="313"/>
      <c r="F136" s="307" t="str">
        <f t="shared" si="6"/>
        <v>否</v>
      </c>
      <c r="G136" s="291" t="str">
        <f t="shared" si="7"/>
        <v>项</v>
      </c>
    </row>
    <row r="137" s="284" customFormat="1" ht="36" hidden="1" customHeight="1" spans="1:7">
      <c r="A137" s="309" t="s">
        <v>1585</v>
      </c>
      <c r="B137" s="308" t="s">
        <v>1586</v>
      </c>
      <c r="C137" s="310"/>
      <c r="D137" s="310"/>
      <c r="E137" s="311" t="str">
        <f t="shared" si="8"/>
        <v/>
      </c>
      <c r="F137" s="307" t="str">
        <f t="shared" si="6"/>
        <v>否</v>
      </c>
      <c r="G137" s="291" t="str">
        <f t="shared" si="7"/>
        <v>项</v>
      </c>
    </row>
    <row r="138" s="284" customFormat="1" ht="36" hidden="1" customHeight="1" spans="1:7">
      <c r="A138" s="303" t="s">
        <v>1587</v>
      </c>
      <c r="B138" s="304" t="s">
        <v>1304</v>
      </c>
      <c r="C138" s="314">
        <f>SUM(C139:C146)</f>
        <v>0</v>
      </c>
      <c r="D138" s="314">
        <f>SUM(D139:D146)</f>
        <v>0</v>
      </c>
      <c r="E138" s="315" t="str">
        <f t="shared" si="8"/>
        <v/>
      </c>
      <c r="F138" s="307" t="str">
        <f t="shared" si="6"/>
        <v>否</v>
      </c>
      <c r="G138" s="291" t="str">
        <f t="shared" si="7"/>
        <v>款</v>
      </c>
    </row>
    <row r="139" s="284" customFormat="1" ht="36" hidden="1" customHeight="1" spans="1:7">
      <c r="A139" s="309" t="s">
        <v>1588</v>
      </c>
      <c r="B139" s="308" t="s">
        <v>1305</v>
      </c>
      <c r="C139" s="310"/>
      <c r="D139" s="310"/>
      <c r="E139" s="311" t="str">
        <f t="shared" si="8"/>
        <v/>
      </c>
      <c r="F139" s="307" t="str">
        <f t="shared" si="6"/>
        <v>否</v>
      </c>
      <c r="G139" s="291" t="str">
        <f t="shared" si="7"/>
        <v>项</v>
      </c>
    </row>
    <row r="140" s="284" customFormat="1" ht="36" hidden="1" customHeight="1" spans="1:7">
      <c r="A140" s="309" t="s">
        <v>1589</v>
      </c>
      <c r="B140" s="308" t="s">
        <v>1306</v>
      </c>
      <c r="C140" s="310"/>
      <c r="D140" s="310"/>
      <c r="E140" s="311" t="str">
        <f t="shared" si="8"/>
        <v/>
      </c>
      <c r="F140" s="307" t="str">
        <f t="shared" si="6"/>
        <v>否</v>
      </c>
      <c r="G140" s="291" t="str">
        <f t="shared" si="7"/>
        <v>项</v>
      </c>
    </row>
    <row r="141" s="284" customFormat="1" ht="36" hidden="1" customHeight="1" spans="1:7">
      <c r="A141" s="309" t="s">
        <v>1590</v>
      </c>
      <c r="B141" s="308" t="s">
        <v>1307</v>
      </c>
      <c r="C141" s="310"/>
      <c r="D141" s="310"/>
      <c r="E141" s="311" t="str">
        <f t="shared" si="8"/>
        <v/>
      </c>
      <c r="F141" s="307" t="str">
        <f t="shared" si="6"/>
        <v>否</v>
      </c>
      <c r="G141" s="291" t="str">
        <f t="shared" si="7"/>
        <v>项</v>
      </c>
    </row>
    <row r="142" s="284" customFormat="1" ht="36" hidden="1" customHeight="1" spans="1:7">
      <c r="A142" s="309" t="s">
        <v>1591</v>
      </c>
      <c r="B142" s="308" t="s">
        <v>1308</v>
      </c>
      <c r="C142" s="310"/>
      <c r="D142" s="310"/>
      <c r="E142" s="311" t="str">
        <f t="shared" si="8"/>
        <v/>
      </c>
      <c r="F142" s="307" t="str">
        <f t="shared" si="6"/>
        <v>否</v>
      </c>
      <c r="G142" s="291" t="str">
        <f t="shared" si="7"/>
        <v>项</v>
      </c>
    </row>
    <row r="143" s="284" customFormat="1" ht="36" hidden="1" customHeight="1" spans="1:7">
      <c r="A143" s="309" t="s">
        <v>1592</v>
      </c>
      <c r="B143" s="308" t="s">
        <v>1309</v>
      </c>
      <c r="C143" s="310"/>
      <c r="D143" s="310"/>
      <c r="E143" s="311" t="str">
        <f t="shared" si="8"/>
        <v/>
      </c>
      <c r="F143" s="307" t="str">
        <f t="shared" si="6"/>
        <v>否</v>
      </c>
      <c r="G143" s="291" t="str">
        <f t="shared" si="7"/>
        <v>项</v>
      </c>
    </row>
    <row r="144" s="284" customFormat="1" ht="36" hidden="1" customHeight="1" spans="1:7">
      <c r="A144" s="309" t="s">
        <v>1593</v>
      </c>
      <c r="B144" s="308" t="s">
        <v>1310</v>
      </c>
      <c r="C144" s="310"/>
      <c r="D144" s="310"/>
      <c r="E144" s="311" t="str">
        <f t="shared" si="8"/>
        <v/>
      </c>
      <c r="F144" s="307" t="str">
        <f t="shared" si="6"/>
        <v>否</v>
      </c>
      <c r="G144" s="291" t="str">
        <f t="shared" si="7"/>
        <v>项</v>
      </c>
    </row>
    <row r="145" s="284" customFormat="1" ht="36" hidden="1" customHeight="1" spans="1:7">
      <c r="A145" s="309" t="s">
        <v>1594</v>
      </c>
      <c r="B145" s="308" t="s">
        <v>1311</v>
      </c>
      <c r="C145" s="310"/>
      <c r="D145" s="310"/>
      <c r="E145" s="311" t="str">
        <f t="shared" si="8"/>
        <v/>
      </c>
      <c r="F145" s="307" t="str">
        <f t="shared" si="6"/>
        <v>否</v>
      </c>
      <c r="G145" s="291" t="str">
        <f t="shared" si="7"/>
        <v>项</v>
      </c>
    </row>
    <row r="146" s="284" customFormat="1" ht="36" hidden="1" customHeight="1" spans="1:7">
      <c r="A146" s="309" t="s">
        <v>1595</v>
      </c>
      <c r="B146" s="308" t="s">
        <v>1312</v>
      </c>
      <c r="C146" s="310"/>
      <c r="D146" s="310"/>
      <c r="E146" s="311" t="str">
        <f t="shared" si="8"/>
        <v/>
      </c>
      <c r="F146" s="307" t="str">
        <f t="shared" si="6"/>
        <v>否</v>
      </c>
      <c r="G146" s="291" t="str">
        <f t="shared" si="7"/>
        <v>项</v>
      </c>
    </row>
    <row r="147" s="284" customFormat="1" ht="36" hidden="1" customHeight="1" spans="1:7">
      <c r="A147" s="303" t="s">
        <v>1596</v>
      </c>
      <c r="B147" s="304" t="s">
        <v>1313</v>
      </c>
      <c r="C147" s="314">
        <f>SUM(C148:C153)</f>
        <v>0</v>
      </c>
      <c r="D147" s="314">
        <f>SUM(D148:D153)</f>
        <v>0</v>
      </c>
      <c r="E147" s="315" t="str">
        <f t="shared" si="8"/>
        <v/>
      </c>
      <c r="F147" s="307" t="str">
        <f t="shared" si="6"/>
        <v>否</v>
      </c>
      <c r="G147" s="291" t="str">
        <f t="shared" si="7"/>
        <v>款</v>
      </c>
    </row>
    <row r="148" s="284" customFormat="1" ht="36" hidden="1" customHeight="1" spans="1:7">
      <c r="A148" s="309" t="s">
        <v>1597</v>
      </c>
      <c r="B148" s="308" t="s">
        <v>1314</v>
      </c>
      <c r="C148" s="310"/>
      <c r="D148" s="310"/>
      <c r="E148" s="311" t="str">
        <f t="shared" si="8"/>
        <v/>
      </c>
      <c r="F148" s="307" t="str">
        <f t="shared" si="6"/>
        <v>否</v>
      </c>
      <c r="G148" s="291" t="str">
        <f t="shared" si="7"/>
        <v>项</v>
      </c>
    </row>
    <row r="149" s="284" customFormat="1" ht="36" hidden="1" customHeight="1" spans="1:7">
      <c r="A149" s="309" t="s">
        <v>1598</v>
      </c>
      <c r="B149" s="308" t="s">
        <v>1315</v>
      </c>
      <c r="C149" s="310"/>
      <c r="D149" s="310"/>
      <c r="E149" s="311" t="str">
        <f t="shared" si="8"/>
        <v/>
      </c>
      <c r="F149" s="307" t="str">
        <f t="shared" si="6"/>
        <v>否</v>
      </c>
      <c r="G149" s="291" t="str">
        <f t="shared" si="7"/>
        <v>项</v>
      </c>
    </row>
    <row r="150" s="284" customFormat="1" ht="36" hidden="1" customHeight="1" spans="1:7">
      <c r="A150" s="309" t="s">
        <v>1599</v>
      </c>
      <c r="B150" s="308" t="s">
        <v>1316</v>
      </c>
      <c r="C150" s="310"/>
      <c r="D150" s="310"/>
      <c r="E150" s="311" t="str">
        <f t="shared" si="8"/>
        <v/>
      </c>
      <c r="F150" s="307" t="str">
        <f t="shared" si="6"/>
        <v>否</v>
      </c>
      <c r="G150" s="291" t="str">
        <f t="shared" si="7"/>
        <v>项</v>
      </c>
    </row>
    <row r="151" s="284" customFormat="1" ht="36" hidden="1" customHeight="1" spans="1:7">
      <c r="A151" s="309" t="s">
        <v>1600</v>
      </c>
      <c r="B151" s="308" t="s">
        <v>1317</v>
      </c>
      <c r="C151" s="310"/>
      <c r="D151" s="310"/>
      <c r="E151" s="311" t="str">
        <f t="shared" si="8"/>
        <v/>
      </c>
      <c r="F151" s="307" t="str">
        <f t="shared" si="6"/>
        <v>否</v>
      </c>
      <c r="G151" s="291" t="str">
        <f t="shared" si="7"/>
        <v>项</v>
      </c>
    </row>
    <row r="152" s="284" customFormat="1" ht="36" hidden="1" customHeight="1" spans="1:7">
      <c r="A152" s="309" t="s">
        <v>1601</v>
      </c>
      <c r="B152" s="308" t="s">
        <v>1318</v>
      </c>
      <c r="C152" s="310"/>
      <c r="D152" s="310"/>
      <c r="E152" s="311" t="str">
        <f t="shared" si="8"/>
        <v/>
      </c>
      <c r="F152" s="307" t="str">
        <f t="shared" si="6"/>
        <v>否</v>
      </c>
      <c r="G152" s="291" t="str">
        <f t="shared" si="7"/>
        <v>项</v>
      </c>
    </row>
    <row r="153" s="284" customFormat="1" ht="36" hidden="1" customHeight="1" spans="1:7">
      <c r="A153" s="309" t="s">
        <v>1602</v>
      </c>
      <c r="B153" s="308" t="s">
        <v>1319</v>
      </c>
      <c r="C153" s="310"/>
      <c r="D153" s="310"/>
      <c r="E153" s="311" t="str">
        <f t="shared" si="8"/>
        <v/>
      </c>
      <c r="F153" s="307" t="str">
        <f t="shared" si="6"/>
        <v>否</v>
      </c>
      <c r="G153" s="291" t="str">
        <f t="shared" si="7"/>
        <v>项</v>
      </c>
    </row>
    <row r="154" s="284" customFormat="1" ht="36" customHeight="1" spans="1:7">
      <c r="A154" s="303" t="s">
        <v>1603</v>
      </c>
      <c r="B154" s="304" t="s">
        <v>1320</v>
      </c>
      <c r="C154" s="305"/>
      <c r="D154" s="305"/>
      <c r="E154" s="306"/>
      <c r="F154" s="307" t="str">
        <f t="shared" si="6"/>
        <v>否</v>
      </c>
      <c r="G154" s="291" t="str">
        <f t="shared" si="7"/>
        <v>款</v>
      </c>
    </row>
    <row r="155" s="284" customFormat="1" ht="36" customHeight="1" spans="1:7">
      <c r="A155" s="309" t="s">
        <v>1604</v>
      </c>
      <c r="B155" s="308" t="s">
        <v>1321</v>
      </c>
      <c r="C155" s="312"/>
      <c r="D155" s="312"/>
      <c r="E155" s="313"/>
      <c r="F155" s="307" t="str">
        <f t="shared" si="6"/>
        <v>否</v>
      </c>
      <c r="G155" s="291" t="str">
        <f t="shared" si="7"/>
        <v>项</v>
      </c>
    </row>
    <row r="156" s="284" customFormat="1" ht="36" hidden="1" customHeight="1" spans="1:7">
      <c r="A156" s="309" t="s">
        <v>1605</v>
      </c>
      <c r="B156" s="308" t="s">
        <v>1322</v>
      </c>
      <c r="C156" s="310"/>
      <c r="D156" s="310"/>
      <c r="E156" s="311" t="str">
        <f t="shared" si="8"/>
        <v/>
      </c>
      <c r="F156" s="307" t="str">
        <f t="shared" si="6"/>
        <v>否</v>
      </c>
      <c r="G156" s="291" t="str">
        <f t="shared" si="7"/>
        <v>项</v>
      </c>
    </row>
    <row r="157" s="284" customFormat="1" ht="36" customHeight="1" spans="1:7">
      <c r="A157" s="309" t="s">
        <v>1606</v>
      </c>
      <c r="B157" s="308" t="s">
        <v>1323</v>
      </c>
      <c r="C157" s="312"/>
      <c r="D157" s="312"/>
      <c r="E157" s="313"/>
      <c r="F157" s="307" t="str">
        <f t="shared" si="6"/>
        <v>否</v>
      </c>
      <c r="G157" s="291" t="str">
        <f t="shared" si="7"/>
        <v>项</v>
      </c>
    </row>
    <row r="158" s="284" customFormat="1" ht="36" customHeight="1" spans="1:7">
      <c r="A158" s="309" t="s">
        <v>1607</v>
      </c>
      <c r="B158" s="308" t="s">
        <v>1324</v>
      </c>
      <c r="C158" s="312"/>
      <c r="D158" s="312"/>
      <c r="E158" s="313"/>
      <c r="F158" s="307" t="str">
        <f t="shared" si="6"/>
        <v>否</v>
      </c>
      <c r="G158" s="291" t="str">
        <f t="shared" si="7"/>
        <v>项</v>
      </c>
    </row>
    <row r="159" s="284" customFormat="1" ht="36" hidden="1" customHeight="1" spans="1:7">
      <c r="A159" s="309" t="s">
        <v>1608</v>
      </c>
      <c r="B159" s="308" t="s">
        <v>1325</v>
      </c>
      <c r="C159" s="310"/>
      <c r="D159" s="310"/>
      <c r="E159" s="311" t="str">
        <f t="shared" si="8"/>
        <v/>
      </c>
      <c r="F159" s="307" t="str">
        <f t="shared" si="6"/>
        <v>否</v>
      </c>
      <c r="G159" s="291" t="str">
        <f t="shared" si="7"/>
        <v>项</v>
      </c>
    </row>
    <row r="160" s="284" customFormat="1" ht="36" hidden="1" customHeight="1" spans="1:7">
      <c r="A160" s="309" t="s">
        <v>1609</v>
      </c>
      <c r="B160" s="308" t="s">
        <v>1326</v>
      </c>
      <c r="C160" s="310"/>
      <c r="D160" s="310"/>
      <c r="E160" s="311" t="str">
        <f t="shared" si="8"/>
        <v/>
      </c>
      <c r="F160" s="307" t="str">
        <f t="shared" si="6"/>
        <v>否</v>
      </c>
      <c r="G160" s="291" t="str">
        <f t="shared" si="7"/>
        <v>项</v>
      </c>
    </row>
    <row r="161" s="284" customFormat="1" ht="36" hidden="1" customHeight="1" spans="1:7">
      <c r="A161" s="309" t="s">
        <v>1610</v>
      </c>
      <c r="B161" s="308" t="s">
        <v>1327</v>
      </c>
      <c r="C161" s="310"/>
      <c r="D161" s="310"/>
      <c r="E161" s="311" t="str">
        <f t="shared" si="8"/>
        <v/>
      </c>
      <c r="F161" s="307" t="str">
        <f t="shared" si="6"/>
        <v>否</v>
      </c>
      <c r="G161" s="291" t="str">
        <f t="shared" si="7"/>
        <v>项</v>
      </c>
    </row>
    <row r="162" s="284" customFormat="1" ht="36" hidden="1" customHeight="1" spans="1:7">
      <c r="A162" s="309" t="s">
        <v>1611</v>
      </c>
      <c r="B162" s="308" t="s">
        <v>1328</v>
      </c>
      <c r="C162" s="310"/>
      <c r="D162" s="310"/>
      <c r="E162" s="311" t="str">
        <f t="shared" si="8"/>
        <v/>
      </c>
      <c r="F162" s="307" t="str">
        <f t="shared" si="6"/>
        <v>否</v>
      </c>
      <c r="G162" s="291" t="str">
        <f t="shared" si="7"/>
        <v>项</v>
      </c>
    </row>
    <row r="163" s="284" customFormat="1" ht="36" hidden="1" customHeight="1" spans="1:7">
      <c r="A163" s="303" t="s">
        <v>1612</v>
      </c>
      <c r="B163" s="304" t="s">
        <v>1329</v>
      </c>
      <c r="C163" s="314">
        <f>SUM(C164:C165)</f>
        <v>0</v>
      </c>
      <c r="D163" s="314">
        <f>SUM(D164:D165)</f>
        <v>0</v>
      </c>
      <c r="E163" s="315" t="str">
        <f t="shared" si="8"/>
        <v/>
      </c>
      <c r="F163" s="307" t="str">
        <f t="shared" si="6"/>
        <v>否</v>
      </c>
      <c r="G163" s="291" t="str">
        <f t="shared" si="7"/>
        <v>款</v>
      </c>
    </row>
    <row r="164" s="284" customFormat="1" ht="36" hidden="1" customHeight="1" spans="1:7">
      <c r="A164" s="309" t="s">
        <v>1613</v>
      </c>
      <c r="B164" s="308" t="s">
        <v>1291</v>
      </c>
      <c r="C164" s="310"/>
      <c r="D164" s="310"/>
      <c r="E164" s="311" t="str">
        <f t="shared" si="8"/>
        <v/>
      </c>
      <c r="F164" s="307" t="str">
        <f t="shared" si="6"/>
        <v>否</v>
      </c>
      <c r="G164" s="291" t="str">
        <f t="shared" si="7"/>
        <v>项</v>
      </c>
    </row>
    <row r="165" s="284" customFormat="1" ht="36" hidden="1" customHeight="1" spans="1:7">
      <c r="A165" s="309" t="s">
        <v>1614</v>
      </c>
      <c r="B165" s="308" t="s">
        <v>1330</v>
      </c>
      <c r="C165" s="310"/>
      <c r="D165" s="310"/>
      <c r="E165" s="311" t="str">
        <f t="shared" si="8"/>
        <v/>
      </c>
      <c r="F165" s="307" t="str">
        <f t="shared" si="6"/>
        <v>否</v>
      </c>
      <c r="G165" s="291" t="str">
        <f t="shared" si="7"/>
        <v>项</v>
      </c>
    </row>
    <row r="166" s="284" customFormat="1" ht="36" hidden="1" customHeight="1" spans="1:7">
      <c r="A166" s="303" t="s">
        <v>1615</v>
      </c>
      <c r="B166" s="304" t="s">
        <v>1331</v>
      </c>
      <c r="C166" s="314">
        <f>SUM(C167:C168)</f>
        <v>0</v>
      </c>
      <c r="D166" s="314">
        <f>SUM(D167:D168)</f>
        <v>0</v>
      </c>
      <c r="E166" s="315" t="str">
        <f t="shared" si="8"/>
        <v/>
      </c>
      <c r="F166" s="307" t="str">
        <f t="shared" si="6"/>
        <v>否</v>
      </c>
      <c r="G166" s="291" t="str">
        <f t="shared" si="7"/>
        <v>款</v>
      </c>
    </row>
    <row r="167" s="284" customFormat="1" ht="36" hidden="1" customHeight="1" spans="1:7">
      <c r="A167" s="309" t="s">
        <v>1616</v>
      </c>
      <c r="B167" s="308" t="s">
        <v>1291</v>
      </c>
      <c r="C167" s="310"/>
      <c r="D167" s="310"/>
      <c r="E167" s="311" t="str">
        <f t="shared" si="8"/>
        <v/>
      </c>
      <c r="F167" s="307" t="str">
        <f t="shared" si="6"/>
        <v>否</v>
      </c>
      <c r="G167" s="291" t="str">
        <f t="shared" si="7"/>
        <v>项</v>
      </c>
    </row>
    <row r="168" s="284" customFormat="1" ht="36" hidden="1" customHeight="1" spans="1:7">
      <c r="A168" s="309" t="s">
        <v>1617</v>
      </c>
      <c r="B168" s="308" t="s">
        <v>1332</v>
      </c>
      <c r="C168" s="310"/>
      <c r="D168" s="310"/>
      <c r="E168" s="311" t="str">
        <f t="shared" si="8"/>
        <v/>
      </c>
      <c r="F168" s="307" t="str">
        <f t="shared" si="6"/>
        <v>否</v>
      </c>
      <c r="G168" s="291" t="str">
        <f t="shared" si="7"/>
        <v>项</v>
      </c>
    </row>
    <row r="169" s="284" customFormat="1" ht="36" hidden="1" customHeight="1" spans="1:7">
      <c r="A169" s="303" t="s">
        <v>1618</v>
      </c>
      <c r="B169" s="304" t="s">
        <v>1333</v>
      </c>
      <c r="C169" s="314"/>
      <c r="D169" s="314"/>
      <c r="E169" s="315" t="str">
        <f t="shared" si="8"/>
        <v/>
      </c>
      <c r="F169" s="307" t="str">
        <f t="shared" si="6"/>
        <v>否</v>
      </c>
      <c r="G169" s="291" t="str">
        <f t="shared" si="7"/>
        <v>款</v>
      </c>
    </row>
    <row r="170" s="284" customFormat="1" ht="36" hidden="1" customHeight="1" spans="1:7">
      <c r="A170" s="303" t="s">
        <v>1619</v>
      </c>
      <c r="B170" s="304" t="s">
        <v>1620</v>
      </c>
      <c r="C170" s="314">
        <f>SUM(C171:C173)</f>
        <v>0</v>
      </c>
      <c r="D170" s="314">
        <f>SUM(D171:D173)</f>
        <v>0</v>
      </c>
      <c r="E170" s="315" t="str">
        <f t="shared" si="8"/>
        <v/>
      </c>
      <c r="F170" s="307" t="str">
        <f t="shared" si="6"/>
        <v>否</v>
      </c>
      <c r="G170" s="291" t="str">
        <f t="shared" si="7"/>
        <v>款</v>
      </c>
    </row>
    <row r="171" s="284" customFormat="1" ht="36" hidden="1" customHeight="1" spans="1:7">
      <c r="A171" s="309" t="s">
        <v>1621</v>
      </c>
      <c r="B171" s="308" t="s">
        <v>1580</v>
      </c>
      <c r="C171" s="310"/>
      <c r="D171" s="310"/>
      <c r="E171" s="311" t="str">
        <f t="shared" si="8"/>
        <v/>
      </c>
      <c r="F171" s="307" t="str">
        <f t="shared" si="6"/>
        <v>否</v>
      </c>
      <c r="G171" s="291" t="str">
        <f t="shared" si="7"/>
        <v>项</v>
      </c>
    </row>
    <row r="172" s="284" customFormat="1" ht="36" hidden="1" customHeight="1" spans="1:7">
      <c r="A172" s="309" t="s">
        <v>1622</v>
      </c>
      <c r="B172" s="308" t="s">
        <v>1584</v>
      </c>
      <c r="C172" s="310"/>
      <c r="D172" s="310"/>
      <c r="E172" s="311" t="str">
        <f t="shared" si="8"/>
        <v/>
      </c>
      <c r="F172" s="307" t="str">
        <f t="shared" si="6"/>
        <v>否</v>
      </c>
      <c r="G172" s="291" t="str">
        <f t="shared" si="7"/>
        <v>项</v>
      </c>
    </row>
    <row r="173" s="284" customFormat="1" ht="36" hidden="1" customHeight="1" spans="1:7">
      <c r="A173" s="309" t="s">
        <v>1623</v>
      </c>
      <c r="B173" s="308" t="s">
        <v>1624</v>
      </c>
      <c r="C173" s="310"/>
      <c r="D173" s="310"/>
      <c r="E173" s="311" t="str">
        <f t="shared" si="8"/>
        <v/>
      </c>
      <c r="F173" s="307" t="str">
        <f t="shared" si="6"/>
        <v>否</v>
      </c>
      <c r="G173" s="291" t="str">
        <f t="shared" si="7"/>
        <v>项</v>
      </c>
    </row>
    <row r="174" s="284" customFormat="1" ht="36" customHeight="1" spans="1:7">
      <c r="A174" s="303" t="s">
        <v>1625</v>
      </c>
      <c r="B174" s="304" t="s">
        <v>1336</v>
      </c>
      <c r="C174" s="305"/>
      <c r="D174" s="305"/>
      <c r="E174" s="306"/>
      <c r="F174" s="307" t="str">
        <f t="shared" si="6"/>
        <v>是</v>
      </c>
      <c r="G174" s="291" t="str">
        <f t="shared" si="7"/>
        <v>类</v>
      </c>
    </row>
    <row r="175" s="284" customFormat="1" ht="36" customHeight="1" spans="1:7">
      <c r="A175" s="303" t="s">
        <v>1626</v>
      </c>
      <c r="B175" s="304" t="s">
        <v>1337</v>
      </c>
      <c r="C175" s="305"/>
      <c r="D175" s="305"/>
      <c r="E175" s="306"/>
      <c r="F175" s="307" t="str">
        <f t="shared" si="6"/>
        <v>否</v>
      </c>
      <c r="G175" s="291" t="str">
        <f t="shared" si="7"/>
        <v>款</v>
      </c>
    </row>
    <row r="176" s="284" customFormat="1" ht="36" customHeight="1" spans="1:7">
      <c r="A176" s="309" t="s">
        <v>1627</v>
      </c>
      <c r="B176" s="308" t="s">
        <v>1338</v>
      </c>
      <c r="C176" s="312"/>
      <c r="D176" s="312"/>
      <c r="E176" s="313"/>
      <c r="F176" s="307" t="str">
        <f t="shared" si="6"/>
        <v>否</v>
      </c>
      <c r="G176" s="291" t="str">
        <f t="shared" si="7"/>
        <v>项</v>
      </c>
    </row>
    <row r="177" s="284" customFormat="1" ht="36" hidden="1" customHeight="1" spans="1:7">
      <c r="A177" s="309" t="s">
        <v>1628</v>
      </c>
      <c r="B177" s="308" t="s">
        <v>1339</v>
      </c>
      <c r="C177" s="310"/>
      <c r="D177" s="310"/>
      <c r="E177" s="311" t="str">
        <f t="shared" si="8"/>
        <v/>
      </c>
      <c r="F177" s="307" t="str">
        <f t="shared" si="6"/>
        <v>否</v>
      </c>
      <c r="G177" s="291" t="str">
        <f t="shared" si="7"/>
        <v>项</v>
      </c>
    </row>
    <row r="178" s="284" customFormat="1" ht="36" customHeight="1" spans="1:7">
      <c r="A178" s="303" t="s">
        <v>1629</v>
      </c>
      <c r="B178" s="304" t="s">
        <v>1340</v>
      </c>
      <c r="C178" s="305"/>
      <c r="D178" s="305"/>
      <c r="E178" s="306"/>
      <c r="F178" s="307" t="str">
        <f t="shared" si="6"/>
        <v>是</v>
      </c>
      <c r="G178" s="291" t="str">
        <f t="shared" si="7"/>
        <v>类</v>
      </c>
    </row>
    <row r="179" s="284" customFormat="1" ht="36" customHeight="1" spans="1:7">
      <c r="A179" s="303" t="s">
        <v>1630</v>
      </c>
      <c r="B179" s="304" t="s">
        <v>1341</v>
      </c>
      <c r="C179" s="305"/>
      <c r="D179" s="305"/>
      <c r="E179" s="306"/>
      <c r="F179" s="307" t="str">
        <f t="shared" si="6"/>
        <v>否</v>
      </c>
      <c r="G179" s="291" t="str">
        <f t="shared" si="7"/>
        <v>款</v>
      </c>
    </row>
    <row r="180" s="284" customFormat="1" ht="36" customHeight="1" spans="1:7">
      <c r="A180" s="309" t="s">
        <v>1631</v>
      </c>
      <c r="B180" s="308" t="s">
        <v>1342</v>
      </c>
      <c r="C180" s="312"/>
      <c r="D180" s="312"/>
      <c r="E180" s="313"/>
      <c r="F180" s="307" t="str">
        <f t="shared" si="6"/>
        <v>否</v>
      </c>
      <c r="G180" s="291" t="str">
        <f t="shared" si="7"/>
        <v>项</v>
      </c>
    </row>
    <row r="181" s="284" customFormat="1" ht="36" customHeight="1" spans="1:7">
      <c r="A181" s="309" t="s">
        <v>1632</v>
      </c>
      <c r="B181" s="308" t="s">
        <v>1343</v>
      </c>
      <c r="C181" s="312"/>
      <c r="D181" s="312"/>
      <c r="E181" s="313"/>
      <c r="F181" s="307" t="str">
        <f t="shared" si="6"/>
        <v>否</v>
      </c>
      <c r="G181" s="291" t="str">
        <f t="shared" si="7"/>
        <v>项</v>
      </c>
    </row>
    <row r="182" s="284" customFormat="1" ht="36" hidden="1" customHeight="1" spans="1:7">
      <c r="A182" s="309" t="s">
        <v>1633</v>
      </c>
      <c r="B182" s="308" t="s">
        <v>1344</v>
      </c>
      <c r="C182" s="310"/>
      <c r="D182" s="310"/>
      <c r="E182" s="311" t="str">
        <f t="shared" si="8"/>
        <v/>
      </c>
      <c r="F182" s="307" t="str">
        <f t="shared" si="6"/>
        <v>否</v>
      </c>
      <c r="G182" s="291" t="str">
        <f t="shared" si="7"/>
        <v>项</v>
      </c>
    </row>
    <row r="183" s="284" customFormat="1" ht="36" customHeight="1" spans="1:7">
      <c r="A183" s="303" t="s">
        <v>1634</v>
      </c>
      <c r="B183" s="304" t="s">
        <v>1345</v>
      </c>
      <c r="C183" s="305"/>
      <c r="D183" s="305"/>
      <c r="E183" s="306"/>
      <c r="F183" s="307" t="str">
        <f t="shared" si="6"/>
        <v>否</v>
      </c>
      <c r="G183" s="291" t="str">
        <f t="shared" si="7"/>
        <v>款</v>
      </c>
    </row>
    <row r="184" s="284" customFormat="1" ht="36" hidden="1" customHeight="1" spans="1:7">
      <c r="A184" s="309" t="s">
        <v>1635</v>
      </c>
      <c r="B184" s="308" t="s">
        <v>1346</v>
      </c>
      <c r="C184" s="310"/>
      <c r="D184" s="310"/>
      <c r="E184" s="311" t="str">
        <f t="shared" si="8"/>
        <v/>
      </c>
      <c r="F184" s="307" t="str">
        <f t="shared" si="6"/>
        <v>否</v>
      </c>
      <c r="G184" s="291" t="str">
        <f t="shared" si="7"/>
        <v>项</v>
      </c>
    </row>
    <row r="185" s="284" customFormat="1" ht="36" hidden="1" customHeight="1" spans="1:7">
      <c r="A185" s="309" t="s">
        <v>1636</v>
      </c>
      <c r="B185" s="308" t="s">
        <v>1347</v>
      </c>
      <c r="C185" s="310"/>
      <c r="D185" s="310"/>
      <c r="E185" s="311" t="str">
        <f t="shared" si="8"/>
        <v/>
      </c>
      <c r="F185" s="307" t="str">
        <f t="shared" si="6"/>
        <v>否</v>
      </c>
      <c r="G185" s="291" t="str">
        <f t="shared" si="7"/>
        <v>项</v>
      </c>
    </row>
    <row r="186" s="284" customFormat="1" ht="36" customHeight="1" spans="1:7">
      <c r="A186" s="309" t="s">
        <v>1637</v>
      </c>
      <c r="B186" s="308" t="s">
        <v>1348</v>
      </c>
      <c r="C186" s="312"/>
      <c r="D186" s="312"/>
      <c r="E186" s="313"/>
      <c r="F186" s="307" t="str">
        <f t="shared" si="6"/>
        <v>否</v>
      </c>
      <c r="G186" s="291" t="str">
        <f t="shared" si="7"/>
        <v>项</v>
      </c>
    </row>
    <row r="187" s="284" customFormat="1" ht="36" customHeight="1" spans="1:7">
      <c r="A187" s="309" t="s">
        <v>1638</v>
      </c>
      <c r="B187" s="308" t="s">
        <v>1349</v>
      </c>
      <c r="C187" s="312"/>
      <c r="D187" s="312"/>
      <c r="E187" s="313"/>
      <c r="F187" s="307" t="str">
        <f t="shared" si="6"/>
        <v>否</v>
      </c>
      <c r="G187" s="291" t="str">
        <f t="shared" si="7"/>
        <v>项</v>
      </c>
    </row>
    <row r="188" s="284" customFormat="1" ht="36" hidden="1" customHeight="1" spans="1:7">
      <c r="A188" s="309" t="s">
        <v>1639</v>
      </c>
      <c r="B188" s="308" t="s">
        <v>1350</v>
      </c>
      <c r="C188" s="310"/>
      <c r="D188" s="310"/>
      <c r="E188" s="311" t="str">
        <f t="shared" si="8"/>
        <v/>
      </c>
      <c r="F188" s="307" t="str">
        <f t="shared" si="6"/>
        <v>否</v>
      </c>
      <c r="G188" s="291" t="str">
        <f t="shared" si="7"/>
        <v>项</v>
      </c>
    </row>
    <row r="189" s="284" customFormat="1" ht="36" hidden="1" customHeight="1" spans="1:7">
      <c r="A189" s="309" t="s">
        <v>1640</v>
      </c>
      <c r="B189" s="308" t="s">
        <v>1351</v>
      </c>
      <c r="C189" s="310"/>
      <c r="D189" s="310"/>
      <c r="E189" s="311" t="str">
        <f t="shared" si="8"/>
        <v/>
      </c>
      <c r="F189" s="307" t="str">
        <f t="shared" si="6"/>
        <v>否</v>
      </c>
      <c r="G189" s="291" t="str">
        <f t="shared" si="7"/>
        <v>项</v>
      </c>
    </row>
    <row r="190" s="284" customFormat="1" ht="36" customHeight="1" spans="1:7">
      <c r="A190" s="309" t="s">
        <v>1641</v>
      </c>
      <c r="B190" s="308" t="s">
        <v>1352</v>
      </c>
      <c r="C190" s="312"/>
      <c r="D190" s="312"/>
      <c r="E190" s="313"/>
      <c r="F190" s="307" t="str">
        <f t="shared" si="6"/>
        <v>否</v>
      </c>
      <c r="G190" s="291" t="str">
        <f t="shared" si="7"/>
        <v>项</v>
      </c>
    </row>
    <row r="191" s="284" customFormat="1" ht="36" hidden="1" customHeight="1" spans="1:7">
      <c r="A191" s="309" t="s">
        <v>1642</v>
      </c>
      <c r="B191" s="308" t="s">
        <v>1353</v>
      </c>
      <c r="C191" s="310"/>
      <c r="D191" s="310"/>
      <c r="E191" s="311" t="str">
        <f t="shared" si="8"/>
        <v/>
      </c>
      <c r="F191" s="307" t="str">
        <f t="shared" si="6"/>
        <v>否</v>
      </c>
      <c r="G191" s="291" t="str">
        <f t="shared" si="7"/>
        <v>项</v>
      </c>
    </row>
    <row r="192" s="284" customFormat="1" ht="36" customHeight="1" spans="1:7">
      <c r="A192" s="303" t="s">
        <v>1643</v>
      </c>
      <c r="B192" s="304" t="s">
        <v>1355</v>
      </c>
      <c r="C192" s="305"/>
      <c r="D192" s="305"/>
      <c r="E192" s="306"/>
      <c r="F192" s="307" t="str">
        <f t="shared" si="6"/>
        <v>否</v>
      </c>
      <c r="G192" s="291" t="str">
        <f t="shared" si="7"/>
        <v>款</v>
      </c>
    </row>
    <row r="193" s="284" customFormat="1" ht="36" hidden="1" customHeight="1" spans="1:7">
      <c r="A193" s="317">
        <v>2296001</v>
      </c>
      <c r="B193" s="308" t="s">
        <v>1356</v>
      </c>
      <c r="C193" s="310"/>
      <c r="D193" s="310"/>
      <c r="E193" s="311" t="str">
        <f t="shared" si="8"/>
        <v/>
      </c>
      <c r="F193" s="307" t="str">
        <f t="shared" si="6"/>
        <v>否</v>
      </c>
      <c r="G193" s="291" t="str">
        <f t="shared" si="7"/>
        <v>项</v>
      </c>
    </row>
    <row r="194" s="284" customFormat="1" ht="36" customHeight="1" spans="1:7">
      <c r="A194" s="309" t="s">
        <v>1644</v>
      </c>
      <c r="B194" s="308" t="s">
        <v>1357</v>
      </c>
      <c r="C194" s="312"/>
      <c r="D194" s="312"/>
      <c r="E194" s="313"/>
      <c r="F194" s="307" t="str">
        <f t="shared" si="6"/>
        <v>否</v>
      </c>
      <c r="G194" s="291" t="str">
        <f t="shared" si="7"/>
        <v>项</v>
      </c>
    </row>
    <row r="195" s="284" customFormat="1" ht="36" customHeight="1" spans="1:7">
      <c r="A195" s="309" t="s">
        <v>1645</v>
      </c>
      <c r="B195" s="308" t="s">
        <v>1358</v>
      </c>
      <c r="C195" s="312"/>
      <c r="D195" s="312"/>
      <c r="E195" s="313"/>
      <c r="F195" s="307" t="str">
        <f t="shared" si="6"/>
        <v>否</v>
      </c>
      <c r="G195" s="291" t="str">
        <f t="shared" si="7"/>
        <v>项</v>
      </c>
    </row>
    <row r="196" s="284" customFormat="1" ht="36" hidden="1" customHeight="1" spans="1:7">
      <c r="A196" s="309" t="s">
        <v>1646</v>
      </c>
      <c r="B196" s="308" t="s">
        <v>1359</v>
      </c>
      <c r="C196" s="310"/>
      <c r="D196" s="310"/>
      <c r="E196" s="311" t="str">
        <f t="shared" ref="E196:E259" si="9">IF(C196&gt;0,D196/C196-1,IF(C196&lt;0,-(D196/C196-1),""))</f>
        <v/>
      </c>
      <c r="F196" s="307" t="str">
        <f t="shared" ref="F196:F259" si="10">IF(LEN(A196)=3,"是",IF(B196&lt;&gt;"",IF(SUM(C196:D196)&lt;&gt;0,"是","否"),"是"))</f>
        <v>否</v>
      </c>
      <c r="G196" s="291" t="str">
        <f t="shared" ref="G196:G259" si="11">IF(LEN(A196)=3,"类",IF(LEN(A196)=5,"款","项"))</f>
        <v>项</v>
      </c>
    </row>
    <row r="197" s="284" customFormat="1" ht="36" hidden="1" customHeight="1" spans="1:7">
      <c r="A197" s="309" t="s">
        <v>1647</v>
      </c>
      <c r="B197" s="308" t="s">
        <v>1360</v>
      </c>
      <c r="C197" s="310"/>
      <c r="D197" s="310"/>
      <c r="E197" s="311" t="str">
        <f t="shared" si="9"/>
        <v/>
      </c>
      <c r="F197" s="307" t="str">
        <f t="shared" si="10"/>
        <v>否</v>
      </c>
      <c r="G197" s="291" t="str">
        <f t="shared" si="11"/>
        <v>项</v>
      </c>
    </row>
    <row r="198" s="284" customFormat="1" ht="36" customHeight="1" spans="1:7">
      <c r="A198" s="309" t="s">
        <v>1648</v>
      </c>
      <c r="B198" s="308" t="s">
        <v>1361</v>
      </c>
      <c r="C198" s="312"/>
      <c r="D198" s="312"/>
      <c r="E198" s="313"/>
      <c r="F198" s="307" t="str">
        <f t="shared" si="10"/>
        <v>否</v>
      </c>
      <c r="G198" s="291" t="str">
        <f t="shared" si="11"/>
        <v>项</v>
      </c>
    </row>
    <row r="199" s="284" customFormat="1" ht="36" hidden="1" customHeight="1" spans="1:7">
      <c r="A199" s="309" t="s">
        <v>1649</v>
      </c>
      <c r="B199" s="308" t="s">
        <v>1362</v>
      </c>
      <c r="C199" s="310"/>
      <c r="D199" s="310"/>
      <c r="E199" s="311" t="str">
        <f t="shared" si="9"/>
        <v/>
      </c>
      <c r="F199" s="307" t="str">
        <f t="shared" si="10"/>
        <v>否</v>
      </c>
      <c r="G199" s="291" t="str">
        <f t="shared" si="11"/>
        <v>项</v>
      </c>
    </row>
    <row r="200" s="284" customFormat="1" ht="36" hidden="1" customHeight="1" spans="1:7">
      <c r="A200" s="309" t="s">
        <v>1650</v>
      </c>
      <c r="B200" s="308" t="s">
        <v>1363</v>
      </c>
      <c r="C200" s="310"/>
      <c r="D200" s="310"/>
      <c r="E200" s="311" t="str">
        <f t="shared" si="9"/>
        <v/>
      </c>
      <c r="F200" s="307" t="str">
        <f t="shared" si="10"/>
        <v>否</v>
      </c>
      <c r="G200" s="291" t="str">
        <f t="shared" si="11"/>
        <v>项</v>
      </c>
    </row>
    <row r="201" s="284" customFormat="1" ht="36" hidden="1" customHeight="1" spans="1:7">
      <c r="A201" s="309" t="s">
        <v>1651</v>
      </c>
      <c r="B201" s="308" t="s">
        <v>1364</v>
      </c>
      <c r="C201" s="310"/>
      <c r="D201" s="310"/>
      <c r="E201" s="311" t="str">
        <f t="shared" si="9"/>
        <v/>
      </c>
      <c r="F201" s="307" t="str">
        <f t="shared" si="10"/>
        <v>否</v>
      </c>
      <c r="G201" s="291" t="str">
        <f t="shared" si="11"/>
        <v>项</v>
      </c>
    </row>
    <row r="202" s="284" customFormat="1" ht="36" hidden="1" customHeight="1" spans="1:7">
      <c r="A202" s="309" t="s">
        <v>1652</v>
      </c>
      <c r="B202" s="308" t="s">
        <v>1365</v>
      </c>
      <c r="C202" s="310"/>
      <c r="D202" s="310"/>
      <c r="E202" s="311" t="str">
        <f t="shared" si="9"/>
        <v/>
      </c>
      <c r="F202" s="307" t="str">
        <f t="shared" si="10"/>
        <v>否</v>
      </c>
      <c r="G202" s="291" t="str">
        <f t="shared" si="11"/>
        <v>项</v>
      </c>
    </row>
    <row r="203" s="284" customFormat="1" ht="36" customHeight="1" spans="1:7">
      <c r="A203" s="309" t="s">
        <v>1653</v>
      </c>
      <c r="B203" s="308" t="s">
        <v>1366</v>
      </c>
      <c r="C203" s="312"/>
      <c r="D203" s="312"/>
      <c r="E203" s="313"/>
      <c r="F203" s="307" t="str">
        <f t="shared" si="10"/>
        <v>否</v>
      </c>
      <c r="G203" s="291" t="str">
        <f t="shared" si="11"/>
        <v>项</v>
      </c>
    </row>
    <row r="204" s="284" customFormat="1" ht="36" customHeight="1" spans="1:7">
      <c r="A204" s="303" t="s">
        <v>1654</v>
      </c>
      <c r="B204" s="304" t="s">
        <v>1367</v>
      </c>
      <c r="C204" s="305"/>
      <c r="D204" s="305"/>
      <c r="E204" s="306"/>
      <c r="F204" s="307" t="str">
        <f t="shared" si="10"/>
        <v>是</v>
      </c>
      <c r="G204" s="291" t="str">
        <f t="shared" si="11"/>
        <v>类</v>
      </c>
    </row>
    <row r="205" s="284" customFormat="1" ht="36" hidden="1" customHeight="1" spans="1:7">
      <c r="A205" s="309" t="s">
        <v>1655</v>
      </c>
      <c r="B205" s="308" t="s">
        <v>1369</v>
      </c>
      <c r="C205" s="310"/>
      <c r="D205" s="310"/>
      <c r="E205" s="311" t="str">
        <f t="shared" si="9"/>
        <v/>
      </c>
      <c r="F205" s="307" t="str">
        <f t="shared" si="10"/>
        <v>否</v>
      </c>
      <c r="G205" s="291" t="str">
        <f t="shared" si="11"/>
        <v>项</v>
      </c>
    </row>
    <row r="206" s="284" customFormat="1" ht="36" hidden="1" customHeight="1" spans="1:7">
      <c r="A206" s="309" t="s">
        <v>1656</v>
      </c>
      <c r="B206" s="308" t="s">
        <v>1370</v>
      </c>
      <c r="C206" s="310"/>
      <c r="D206" s="310"/>
      <c r="E206" s="311" t="str">
        <f t="shared" si="9"/>
        <v/>
      </c>
      <c r="F206" s="307" t="str">
        <f t="shared" si="10"/>
        <v>否</v>
      </c>
      <c r="G206" s="291" t="str">
        <f t="shared" si="11"/>
        <v>项</v>
      </c>
    </row>
    <row r="207" s="284" customFormat="1" ht="36" hidden="1" customHeight="1" spans="1:7">
      <c r="A207" s="309" t="s">
        <v>1657</v>
      </c>
      <c r="B207" s="308" t="s">
        <v>1371</v>
      </c>
      <c r="C207" s="310"/>
      <c r="D207" s="310"/>
      <c r="E207" s="311" t="str">
        <f t="shared" si="9"/>
        <v/>
      </c>
      <c r="F207" s="307" t="str">
        <f t="shared" si="10"/>
        <v>否</v>
      </c>
      <c r="G207" s="291" t="str">
        <f t="shared" si="11"/>
        <v>项</v>
      </c>
    </row>
    <row r="208" s="284" customFormat="1" ht="36" hidden="1" customHeight="1" spans="1:7">
      <c r="A208" s="309" t="s">
        <v>1658</v>
      </c>
      <c r="B208" s="308" t="s">
        <v>1372</v>
      </c>
      <c r="C208" s="310"/>
      <c r="D208" s="310"/>
      <c r="E208" s="311" t="str">
        <f t="shared" si="9"/>
        <v/>
      </c>
      <c r="F208" s="307" t="str">
        <f t="shared" si="10"/>
        <v>否</v>
      </c>
      <c r="G208" s="291" t="str">
        <f t="shared" si="11"/>
        <v>项</v>
      </c>
    </row>
    <row r="209" s="284" customFormat="1" ht="36" hidden="1" customHeight="1" spans="1:7">
      <c r="A209" s="309" t="s">
        <v>1659</v>
      </c>
      <c r="B209" s="308" t="s">
        <v>1373</v>
      </c>
      <c r="C209" s="310"/>
      <c r="D209" s="310"/>
      <c r="E209" s="311" t="str">
        <f t="shared" si="9"/>
        <v/>
      </c>
      <c r="F209" s="307" t="str">
        <f t="shared" si="10"/>
        <v>否</v>
      </c>
      <c r="G209" s="291" t="str">
        <f t="shared" si="11"/>
        <v>项</v>
      </c>
    </row>
    <row r="210" s="284" customFormat="1" ht="36" hidden="1" customHeight="1" spans="1:7">
      <c r="A210" s="309" t="s">
        <v>1660</v>
      </c>
      <c r="B210" s="308" t="s">
        <v>1374</v>
      </c>
      <c r="C210" s="310"/>
      <c r="D210" s="310"/>
      <c r="E210" s="311" t="str">
        <f t="shared" si="9"/>
        <v/>
      </c>
      <c r="F210" s="307" t="str">
        <f t="shared" si="10"/>
        <v>否</v>
      </c>
      <c r="G210" s="291" t="str">
        <f t="shared" si="11"/>
        <v>项</v>
      </c>
    </row>
    <row r="211" s="284" customFormat="1" ht="36" hidden="1" customHeight="1" spans="1:7">
      <c r="A211" s="309" t="s">
        <v>1661</v>
      </c>
      <c r="B211" s="308" t="s">
        <v>1375</v>
      </c>
      <c r="C211" s="310"/>
      <c r="D211" s="310"/>
      <c r="E211" s="311" t="str">
        <f t="shared" si="9"/>
        <v/>
      </c>
      <c r="F211" s="307" t="str">
        <f t="shared" si="10"/>
        <v>否</v>
      </c>
      <c r="G211" s="291" t="str">
        <f t="shared" si="11"/>
        <v>项</v>
      </c>
    </row>
    <row r="212" s="284" customFormat="1" ht="36" hidden="1" customHeight="1" spans="1:7">
      <c r="A212" s="309" t="s">
        <v>1662</v>
      </c>
      <c r="B212" s="308" t="s">
        <v>1376</v>
      </c>
      <c r="C212" s="310"/>
      <c r="D212" s="310"/>
      <c r="E212" s="311" t="str">
        <f t="shared" si="9"/>
        <v/>
      </c>
      <c r="F212" s="307" t="str">
        <f t="shared" si="10"/>
        <v>否</v>
      </c>
      <c r="G212" s="291" t="str">
        <f t="shared" si="11"/>
        <v>项</v>
      </c>
    </row>
    <row r="213" s="284" customFormat="1" ht="36" hidden="1" customHeight="1" spans="1:7">
      <c r="A213" s="309" t="s">
        <v>1663</v>
      </c>
      <c r="B213" s="308" t="s">
        <v>1377</v>
      </c>
      <c r="C213" s="310"/>
      <c r="D213" s="310"/>
      <c r="E213" s="311" t="str">
        <f t="shared" si="9"/>
        <v/>
      </c>
      <c r="F213" s="307" t="str">
        <f t="shared" si="10"/>
        <v>否</v>
      </c>
      <c r="G213" s="291" t="str">
        <f t="shared" si="11"/>
        <v>项</v>
      </c>
    </row>
    <row r="214" s="284" customFormat="1" ht="36" hidden="1" customHeight="1" spans="1:7">
      <c r="A214" s="309" t="s">
        <v>1664</v>
      </c>
      <c r="B214" s="308" t="s">
        <v>1378</v>
      </c>
      <c r="C214" s="310"/>
      <c r="D214" s="310"/>
      <c r="E214" s="311" t="str">
        <f t="shared" si="9"/>
        <v/>
      </c>
      <c r="F214" s="307" t="str">
        <f t="shared" si="10"/>
        <v>否</v>
      </c>
      <c r="G214" s="291" t="str">
        <f t="shared" si="11"/>
        <v>项</v>
      </c>
    </row>
    <row r="215" s="284" customFormat="1" ht="36" hidden="1" customHeight="1" spans="1:7">
      <c r="A215" s="309" t="s">
        <v>1665</v>
      </c>
      <c r="B215" s="308" t="s">
        <v>1379</v>
      </c>
      <c r="C215" s="310"/>
      <c r="D215" s="310"/>
      <c r="E215" s="311" t="str">
        <f t="shared" si="9"/>
        <v/>
      </c>
      <c r="F215" s="307" t="str">
        <f t="shared" si="10"/>
        <v>否</v>
      </c>
      <c r="G215" s="291" t="str">
        <f t="shared" si="11"/>
        <v>项</v>
      </c>
    </row>
    <row r="216" s="284" customFormat="1" ht="36" hidden="1" customHeight="1" spans="1:7">
      <c r="A216" s="309" t="s">
        <v>1666</v>
      </c>
      <c r="B216" s="308" t="s">
        <v>1380</v>
      </c>
      <c r="C216" s="310"/>
      <c r="D216" s="310"/>
      <c r="E216" s="311" t="str">
        <f t="shared" si="9"/>
        <v/>
      </c>
      <c r="F216" s="307" t="str">
        <f t="shared" si="10"/>
        <v>否</v>
      </c>
      <c r="G216" s="291" t="str">
        <f t="shared" si="11"/>
        <v>项</v>
      </c>
    </row>
    <row r="217" s="284" customFormat="1" ht="36" hidden="1" customHeight="1" spans="1:7">
      <c r="A217" s="309" t="s">
        <v>1667</v>
      </c>
      <c r="B217" s="308" t="s">
        <v>1381</v>
      </c>
      <c r="C217" s="310"/>
      <c r="D217" s="310"/>
      <c r="E217" s="311" t="str">
        <f t="shared" si="9"/>
        <v/>
      </c>
      <c r="F217" s="307" t="str">
        <f t="shared" si="10"/>
        <v>否</v>
      </c>
      <c r="G217" s="291" t="str">
        <f t="shared" si="11"/>
        <v>项</v>
      </c>
    </row>
    <row r="218" s="284" customFormat="1" ht="36" hidden="1" customHeight="1" spans="1:7">
      <c r="A218" s="309" t="s">
        <v>1668</v>
      </c>
      <c r="B218" s="308" t="s">
        <v>1382</v>
      </c>
      <c r="C218" s="310"/>
      <c r="D218" s="310"/>
      <c r="E218" s="311" t="str">
        <f t="shared" si="9"/>
        <v/>
      </c>
      <c r="F218" s="307" t="str">
        <f t="shared" si="10"/>
        <v>否</v>
      </c>
      <c r="G218" s="291" t="str">
        <f t="shared" si="11"/>
        <v>项</v>
      </c>
    </row>
    <row r="219" s="284" customFormat="1" ht="36" customHeight="1" spans="1:7">
      <c r="A219" s="309" t="s">
        <v>1669</v>
      </c>
      <c r="B219" s="308" t="s">
        <v>1383</v>
      </c>
      <c r="C219" s="312"/>
      <c r="D219" s="312"/>
      <c r="E219" s="313"/>
      <c r="F219" s="307" t="str">
        <f t="shared" si="10"/>
        <v>否</v>
      </c>
      <c r="G219" s="291" t="str">
        <f t="shared" si="11"/>
        <v>项</v>
      </c>
    </row>
    <row r="220" s="284" customFormat="1" ht="36" customHeight="1" spans="1:7">
      <c r="A220" s="309" t="s">
        <v>1670</v>
      </c>
      <c r="B220" s="308" t="s">
        <v>1384</v>
      </c>
      <c r="C220" s="312"/>
      <c r="D220" s="312"/>
      <c r="E220" s="313"/>
      <c r="F220" s="307" t="str">
        <f t="shared" si="10"/>
        <v>否</v>
      </c>
      <c r="G220" s="291" t="str">
        <f t="shared" si="11"/>
        <v>项</v>
      </c>
    </row>
    <row r="221" s="284" customFormat="1" ht="36" customHeight="1" spans="1:7">
      <c r="A221" s="303" t="s">
        <v>1671</v>
      </c>
      <c r="B221" s="304" t="s">
        <v>1385</v>
      </c>
      <c r="C221" s="305"/>
      <c r="D221" s="305"/>
      <c r="E221" s="306"/>
      <c r="F221" s="307" t="str">
        <f t="shared" si="10"/>
        <v>是</v>
      </c>
      <c r="G221" s="291" t="str">
        <f t="shared" si="11"/>
        <v>类</v>
      </c>
    </row>
    <row r="222" s="284" customFormat="1" ht="36" customHeight="1" spans="1:7">
      <c r="A222" s="316">
        <v>23304</v>
      </c>
      <c r="B222" s="304" t="s">
        <v>1386</v>
      </c>
      <c r="C222" s="305"/>
      <c r="D222" s="305"/>
      <c r="E222" s="306"/>
      <c r="F222" s="307" t="str">
        <f t="shared" si="10"/>
        <v>否</v>
      </c>
      <c r="G222" s="291" t="str">
        <f t="shared" si="11"/>
        <v>款</v>
      </c>
    </row>
    <row r="223" s="284" customFormat="1" ht="36" hidden="1" customHeight="1" spans="1:7">
      <c r="A223" s="309" t="s">
        <v>1672</v>
      </c>
      <c r="B223" s="308" t="s">
        <v>1387</v>
      </c>
      <c r="C223" s="310"/>
      <c r="D223" s="310"/>
      <c r="E223" s="311" t="str">
        <f t="shared" si="9"/>
        <v/>
      </c>
      <c r="F223" s="307" t="str">
        <f t="shared" si="10"/>
        <v>否</v>
      </c>
      <c r="G223" s="291" t="str">
        <f t="shared" si="11"/>
        <v>项</v>
      </c>
    </row>
    <row r="224" s="284" customFormat="1" ht="36" hidden="1" customHeight="1" spans="1:7">
      <c r="A224" s="309" t="s">
        <v>1673</v>
      </c>
      <c r="B224" s="308" t="s">
        <v>1674</v>
      </c>
      <c r="C224" s="310"/>
      <c r="D224" s="310"/>
      <c r="E224" s="311" t="str">
        <f t="shared" si="9"/>
        <v/>
      </c>
      <c r="F224" s="307" t="str">
        <f t="shared" si="10"/>
        <v>否</v>
      </c>
      <c r="G224" s="291" t="str">
        <f t="shared" si="11"/>
        <v>项</v>
      </c>
    </row>
    <row r="225" s="284" customFormat="1" ht="36" hidden="1" customHeight="1" spans="1:7">
      <c r="A225" s="309" t="s">
        <v>1675</v>
      </c>
      <c r="B225" s="308" t="s">
        <v>1389</v>
      </c>
      <c r="C225" s="310"/>
      <c r="D225" s="310"/>
      <c r="E225" s="311" t="str">
        <f t="shared" si="9"/>
        <v/>
      </c>
      <c r="F225" s="307" t="str">
        <f t="shared" si="10"/>
        <v>否</v>
      </c>
      <c r="G225" s="291" t="str">
        <f t="shared" si="11"/>
        <v>项</v>
      </c>
    </row>
    <row r="226" s="284" customFormat="1" ht="36" hidden="1" customHeight="1" spans="1:7">
      <c r="A226" s="309" t="s">
        <v>1676</v>
      </c>
      <c r="B226" s="308" t="s">
        <v>1390</v>
      </c>
      <c r="C226" s="310"/>
      <c r="D226" s="310"/>
      <c r="E226" s="311" t="str">
        <f t="shared" si="9"/>
        <v/>
      </c>
      <c r="F226" s="307" t="str">
        <f t="shared" si="10"/>
        <v>否</v>
      </c>
      <c r="G226" s="291" t="str">
        <f t="shared" si="11"/>
        <v>项</v>
      </c>
    </row>
    <row r="227" s="284" customFormat="1" ht="36" hidden="1" customHeight="1" spans="1:7">
      <c r="A227" s="309" t="s">
        <v>1677</v>
      </c>
      <c r="B227" s="308" t="s">
        <v>1391</v>
      </c>
      <c r="C227" s="310"/>
      <c r="D227" s="310"/>
      <c r="E227" s="311" t="str">
        <f t="shared" si="9"/>
        <v/>
      </c>
      <c r="F227" s="307" t="str">
        <f t="shared" si="10"/>
        <v>否</v>
      </c>
      <c r="G227" s="291" t="str">
        <f t="shared" si="11"/>
        <v>项</v>
      </c>
    </row>
    <row r="228" s="284" customFormat="1" ht="36" hidden="1" customHeight="1" spans="1:7">
      <c r="A228" s="309" t="s">
        <v>1678</v>
      </c>
      <c r="B228" s="308" t="s">
        <v>1392</v>
      </c>
      <c r="C228" s="310"/>
      <c r="D228" s="310"/>
      <c r="E228" s="311" t="str">
        <f t="shared" si="9"/>
        <v/>
      </c>
      <c r="F228" s="307" t="str">
        <f t="shared" si="10"/>
        <v>否</v>
      </c>
      <c r="G228" s="291" t="str">
        <f t="shared" si="11"/>
        <v>项</v>
      </c>
    </row>
    <row r="229" s="284" customFormat="1" ht="36" hidden="1" customHeight="1" spans="1:7">
      <c r="A229" s="309" t="s">
        <v>1679</v>
      </c>
      <c r="B229" s="308" t="s">
        <v>1393</v>
      </c>
      <c r="C229" s="310"/>
      <c r="D229" s="310"/>
      <c r="E229" s="311" t="str">
        <f t="shared" si="9"/>
        <v/>
      </c>
      <c r="F229" s="307" t="str">
        <f t="shared" si="10"/>
        <v>否</v>
      </c>
      <c r="G229" s="291" t="str">
        <f t="shared" si="11"/>
        <v>项</v>
      </c>
    </row>
    <row r="230" s="284" customFormat="1" ht="36" hidden="1" customHeight="1" spans="1:7">
      <c r="A230" s="309" t="s">
        <v>1680</v>
      </c>
      <c r="B230" s="308" t="s">
        <v>1394</v>
      </c>
      <c r="C230" s="310"/>
      <c r="D230" s="310"/>
      <c r="E230" s="311" t="str">
        <f t="shared" si="9"/>
        <v/>
      </c>
      <c r="F230" s="307" t="str">
        <f t="shared" si="10"/>
        <v>否</v>
      </c>
      <c r="G230" s="291" t="str">
        <f t="shared" si="11"/>
        <v>项</v>
      </c>
    </row>
    <row r="231" s="284" customFormat="1" ht="36" hidden="1" customHeight="1" spans="1:7">
      <c r="A231" s="309" t="s">
        <v>1681</v>
      </c>
      <c r="B231" s="308" t="s">
        <v>1395</v>
      </c>
      <c r="C231" s="310"/>
      <c r="D231" s="310"/>
      <c r="E231" s="311" t="str">
        <f t="shared" si="9"/>
        <v/>
      </c>
      <c r="F231" s="307" t="str">
        <f t="shared" si="10"/>
        <v>否</v>
      </c>
      <c r="G231" s="291" t="str">
        <f t="shared" si="11"/>
        <v>项</v>
      </c>
    </row>
    <row r="232" s="284" customFormat="1" ht="36" hidden="1" customHeight="1" spans="1:7">
      <c r="A232" s="309" t="s">
        <v>1682</v>
      </c>
      <c r="B232" s="308" t="s">
        <v>1396</v>
      </c>
      <c r="C232" s="310"/>
      <c r="D232" s="310"/>
      <c r="E232" s="311" t="str">
        <f t="shared" si="9"/>
        <v/>
      </c>
      <c r="F232" s="307" t="str">
        <f t="shared" si="10"/>
        <v>否</v>
      </c>
      <c r="G232" s="291" t="str">
        <f t="shared" si="11"/>
        <v>项</v>
      </c>
    </row>
    <row r="233" s="284" customFormat="1" ht="36" hidden="1" customHeight="1" spans="1:7">
      <c r="A233" s="309" t="s">
        <v>1683</v>
      </c>
      <c r="B233" s="308" t="s">
        <v>1397</v>
      </c>
      <c r="C233" s="310"/>
      <c r="D233" s="310"/>
      <c r="E233" s="311" t="str">
        <f t="shared" si="9"/>
        <v/>
      </c>
      <c r="F233" s="307" t="str">
        <f t="shared" si="10"/>
        <v>否</v>
      </c>
      <c r="G233" s="291" t="str">
        <f t="shared" si="11"/>
        <v>项</v>
      </c>
    </row>
    <row r="234" s="284" customFormat="1" ht="36" hidden="1" customHeight="1" spans="1:7">
      <c r="A234" s="309" t="s">
        <v>1684</v>
      </c>
      <c r="B234" s="308" t="s">
        <v>1398</v>
      </c>
      <c r="C234" s="310"/>
      <c r="D234" s="310"/>
      <c r="E234" s="311" t="str">
        <f t="shared" si="9"/>
        <v/>
      </c>
      <c r="F234" s="307" t="str">
        <f t="shared" si="10"/>
        <v>否</v>
      </c>
      <c r="G234" s="291" t="str">
        <f t="shared" si="11"/>
        <v>项</v>
      </c>
    </row>
    <row r="235" s="284" customFormat="1" ht="36" hidden="1" customHeight="1" spans="1:7">
      <c r="A235" s="309" t="s">
        <v>1685</v>
      </c>
      <c r="B235" s="308" t="s">
        <v>1399</v>
      </c>
      <c r="C235" s="310"/>
      <c r="D235" s="310"/>
      <c r="E235" s="311" t="str">
        <f t="shared" si="9"/>
        <v/>
      </c>
      <c r="F235" s="307" t="str">
        <f t="shared" si="10"/>
        <v>否</v>
      </c>
      <c r="G235" s="291" t="str">
        <f t="shared" si="11"/>
        <v>项</v>
      </c>
    </row>
    <row r="236" s="284" customFormat="1" ht="36" hidden="1" customHeight="1" spans="1:7">
      <c r="A236" s="309" t="s">
        <v>1686</v>
      </c>
      <c r="B236" s="308" t="s">
        <v>1400</v>
      </c>
      <c r="C236" s="310"/>
      <c r="D236" s="310"/>
      <c r="E236" s="311" t="str">
        <f t="shared" si="9"/>
        <v/>
      </c>
      <c r="F236" s="307" t="str">
        <f t="shared" si="10"/>
        <v>否</v>
      </c>
      <c r="G236" s="291" t="str">
        <f t="shared" si="11"/>
        <v>项</v>
      </c>
    </row>
    <row r="237" s="284" customFormat="1" ht="36" customHeight="1" spans="1:7">
      <c r="A237" s="309" t="s">
        <v>1687</v>
      </c>
      <c r="B237" s="308" t="s">
        <v>1401</v>
      </c>
      <c r="C237" s="312"/>
      <c r="D237" s="312"/>
      <c r="E237" s="313"/>
      <c r="F237" s="307" t="str">
        <f t="shared" si="10"/>
        <v>否</v>
      </c>
      <c r="G237" s="291" t="str">
        <f t="shared" si="11"/>
        <v>项</v>
      </c>
    </row>
    <row r="238" s="284" customFormat="1" ht="36" customHeight="1" spans="1:7">
      <c r="A238" s="309" t="s">
        <v>1688</v>
      </c>
      <c r="B238" s="308" t="s">
        <v>1402</v>
      </c>
      <c r="C238" s="312"/>
      <c r="D238" s="312"/>
      <c r="E238" s="313"/>
      <c r="F238" s="307" t="str">
        <f t="shared" si="10"/>
        <v>否</v>
      </c>
      <c r="G238" s="291" t="str">
        <f t="shared" si="11"/>
        <v>项</v>
      </c>
    </row>
    <row r="239" s="284" customFormat="1" ht="36" customHeight="1" spans="1:7">
      <c r="A239" s="316" t="s">
        <v>1689</v>
      </c>
      <c r="B239" s="304" t="s">
        <v>1403</v>
      </c>
      <c r="C239" s="305"/>
      <c r="D239" s="305"/>
      <c r="E239" s="306"/>
      <c r="F239" s="307" t="str">
        <f t="shared" si="10"/>
        <v>是</v>
      </c>
      <c r="G239" s="291" t="str">
        <f t="shared" si="11"/>
        <v>类</v>
      </c>
    </row>
    <row r="240" s="284" customFormat="1" ht="36" hidden="1" customHeight="1" spans="1:7">
      <c r="A240" s="316" t="s">
        <v>1690</v>
      </c>
      <c r="B240" s="304" t="s">
        <v>1404</v>
      </c>
      <c r="C240" s="314">
        <f>SUM(C241:C252)</f>
        <v>0</v>
      </c>
      <c r="D240" s="314">
        <f>SUM(D241:D252)</f>
        <v>0</v>
      </c>
      <c r="E240" s="315" t="str">
        <f t="shared" si="9"/>
        <v/>
      </c>
      <c r="F240" s="307" t="str">
        <f t="shared" si="10"/>
        <v>否</v>
      </c>
      <c r="G240" s="291" t="str">
        <f t="shared" si="11"/>
        <v>款</v>
      </c>
    </row>
    <row r="241" s="284" customFormat="1" ht="36" hidden="1" customHeight="1" spans="1:7">
      <c r="A241" s="317" t="s">
        <v>1691</v>
      </c>
      <c r="B241" s="308" t="s">
        <v>1405</v>
      </c>
      <c r="C241" s="310"/>
      <c r="D241" s="310"/>
      <c r="E241" s="311" t="str">
        <f t="shared" si="9"/>
        <v/>
      </c>
      <c r="F241" s="307" t="str">
        <f t="shared" si="10"/>
        <v>否</v>
      </c>
      <c r="G241" s="291" t="str">
        <f t="shared" si="11"/>
        <v>项</v>
      </c>
    </row>
    <row r="242" s="284" customFormat="1" ht="36" hidden="1" customHeight="1" spans="1:7">
      <c r="A242" s="317" t="s">
        <v>1692</v>
      </c>
      <c r="B242" s="308" t="s">
        <v>1406</v>
      </c>
      <c r="C242" s="310"/>
      <c r="D242" s="310"/>
      <c r="E242" s="311" t="str">
        <f t="shared" si="9"/>
        <v/>
      </c>
      <c r="F242" s="307" t="str">
        <f t="shared" si="10"/>
        <v>否</v>
      </c>
      <c r="G242" s="291" t="str">
        <f t="shared" si="11"/>
        <v>项</v>
      </c>
    </row>
    <row r="243" s="284" customFormat="1" ht="36" hidden="1" customHeight="1" spans="1:7">
      <c r="A243" s="317" t="s">
        <v>1693</v>
      </c>
      <c r="B243" s="308" t="s">
        <v>1407</v>
      </c>
      <c r="C243" s="310"/>
      <c r="D243" s="310"/>
      <c r="E243" s="311" t="str">
        <f t="shared" si="9"/>
        <v/>
      </c>
      <c r="F243" s="307" t="str">
        <f t="shared" si="10"/>
        <v>否</v>
      </c>
      <c r="G243" s="291" t="str">
        <f t="shared" si="11"/>
        <v>项</v>
      </c>
    </row>
    <row r="244" s="284" customFormat="1" ht="36" hidden="1" customHeight="1" spans="1:7">
      <c r="A244" s="317" t="s">
        <v>1694</v>
      </c>
      <c r="B244" s="308" t="s">
        <v>1408</v>
      </c>
      <c r="C244" s="310"/>
      <c r="D244" s="310"/>
      <c r="E244" s="311" t="str">
        <f t="shared" si="9"/>
        <v/>
      </c>
      <c r="F244" s="307" t="str">
        <f t="shared" si="10"/>
        <v>否</v>
      </c>
      <c r="G244" s="291" t="str">
        <f t="shared" si="11"/>
        <v>项</v>
      </c>
    </row>
    <row r="245" s="284" customFormat="1" ht="36" hidden="1" customHeight="1" spans="1:7">
      <c r="A245" s="317" t="s">
        <v>1695</v>
      </c>
      <c r="B245" s="308" t="s">
        <v>1409</v>
      </c>
      <c r="C245" s="310"/>
      <c r="D245" s="310"/>
      <c r="E245" s="311" t="str">
        <f t="shared" si="9"/>
        <v/>
      </c>
      <c r="F245" s="307" t="str">
        <f t="shared" si="10"/>
        <v>否</v>
      </c>
      <c r="G245" s="291" t="str">
        <f t="shared" si="11"/>
        <v>项</v>
      </c>
    </row>
    <row r="246" s="284" customFormat="1" ht="36" hidden="1" customHeight="1" spans="1:7">
      <c r="A246" s="317" t="s">
        <v>1696</v>
      </c>
      <c r="B246" s="308" t="s">
        <v>1410</v>
      </c>
      <c r="C246" s="310"/>
      <c r="D246" s="310"/>
      <c r="E246" s="311" t="str">
        <f t="shared" si="9"/>
        <v/>
      </c>
      <c r="F246" s="307" t="str">
        <f t="shared" si="10"/>
        <v>否</v>
      </c>
      <c r="G246" s="291" t="str">
        <f t="shared" si="11"/>
        <v>项</v>
      </c>
    </row>
    <row r="247" s="284" customFormat="1" ht="36" hidden="1" customHeight="1" spans="1:7">
      <c r="A247" s="317" t="s">
        <v>1697</v>
      </c>
      <c r="B247" s="308" t="s">
        <v>1411</v>
      </c>
      <c r="C247" s="310"/>
      <c r="D247" s="310"/>
      <c r="E247" s="311" t="str">
        <f t="shared" si="9"/>
        <v/>
      </c>
      <c r="F247" s="307" t="str">
        <f t="shared" si="10"/>
        <v>否</v>
      </c>
      <c r="G247" s="291" t="str">
        <f t="shared" si="11"/>
        <v>项</v>
      </c>
    </row>
    <row r="248" s="284" customFormat="1" ht="36" hidden="1" customHeight="1" spans="1:7">
      <c r="A248" s="317" t="s">
        <v>1698</v>
      </c>
      <c r="B248" s="308" t="s">
        <v>1412</v>
      </c>
      <c r="C248" s="310"/>
      <c r="D248" s="310"/>
      <c r="E248" s="311" t="str">
        <f t="shared" si="9"/>
        <v/>
      </c>
      <c r="F248" s="307" t="str">
        <f t="shared" si="10"/>
        <v>否</v>
      </c>
      <c r="G248" s="291" t="str">
        <f t="shared" si="11"/>
        <v>项</v>
      </c>
    </row>
    <row r="249" s="284" customFormat="1" ht="36" hidden="1" customHeight="1" spans="1:7">
      <c r="A249" s="317" t="s">
        <v>1699</v>
      </c>
      <c r="B249" s="308" t="s">
        <v>1413</v>
      </c>
      <c r="C249" s="310"/>
      <c r="D249" s="310"/>
      <c r="E249" s="311" t="str">
        <f t="shared" si="9"/>
        <v/>
      </c>
      <c r="F249" s="307" t="str">
        <f t="shared" si="10"/>
        <v>否</v>
      </c>
      <c r="G249" s="291" t="str">
        <f t="shared" si="11"/>
        <v>项</v>
      </c>
    </row>
    <row r="250" s="284" customFormat="1" ht="36" hidden="1" customHeight="1" spans="1:7">
      <c r="A250" s="317" t="s">
        <v>1700</v>
      </c>
      <c r="B250" s="308" t="s">
        <v>1414</v>
      </c>
      <c r="C250" s="310"/>
      <c r="D250" s="310"/>
      <c r="E250" s="311" t="str">
        <f t="shared" si="9"/>
        <v/>
      </c>
      <c r="F250" s="307" t="str">
        <f t="shared" si="10"/>
        <v>否</v>
      </c>
      <c r="G250" s="291" t="str">
        <f t="shared" si="11"/>
        <v>项</v>
      </c>
    </row>
    <row r="251" s="284" customFormat="1" ht="36" hidden="1" customHeight="1" spans="1:7">
      <c r="A251" s="317" t="s">
        <v>1701</v>
      </c>
      <c r="B251" s="308" t="s">
        <v>1415</v>
      </c>
      <c r="C251" s="310"/>
      <c r="D251" s="310"/>
      <c r="E251" s="311" t="str">
        <f t="shared" si="9"/>
        <v/>
      </c>
      <c r="F251" s="307" t="str">
        <f t="shared" si="10"/>
        <v>否</v>
      </c>
      <c r="G251" s="291" t="str">
        <f t="shared" si="11"/>
        <v>项</v>
      </c>
    </row>
    <row r="252" s="284" customFormat="1" ht="36" hidden="1" customHeight="1" spans="1:7">
      <c r="A252" s="317" t="s">
        <v>1702</v>
      </c>
      <c r="B252" s="308" t="s">
        <v>1416</v>
      </c>
      <c r="C252" s="310"/>
      <c r="D252" s="310"/>
      <c r="E252" s="311" t="str">
        <f t="shared" si="9"/>
        <v/>
      </c>
      <c r="F252" s="307" t="str">
        <f t="shared" si="10"/>
        <v>否</v>
      </c>
      <c r="G252" s="291" t="str">
        <f t="shared" si="11"/>
        <v>项</v>
      </c>
    </row>
    <row r="253" s="284" customFormat="1" ht="36" hidden="1" customHeight="1" spans="1:7">
      <c r="A253" s="316" t="s">
        <v>1703</v>
      </c>
      <c r="B253" s="304" t="s">
        <v>1417</v>
      </c>
      <c r="C253" s="314">
        <f>SUM(C254:C259)</f>
        <v>0</v>
      </c>
      <c r="D253" s="314">
        <f>SUM(D254:D259)</f>
        <v>0</v>
      </c>
      <c r="E253" s="315" t="str">
        <f t="shared" si="9"/>
        <v/>
      </c>
      <c r="F253" s="307" t="str">
        <f t="shared" si="10"/>
        <v>否</v>
      </c>
      <c r="G253" s="291" t="str">
        <f t="shared" si="11"/>
        <v>款</v>
      </c>
    </row>
    <row r="254" s="284" customFormat="1" ht="36" hidden="1" customHeight="1" spans="1:7">
      <c r="A254" s="317" t="s">
        <v>1704</v>
      </c>
      <c r="B254" s="308" t="s">
        <v>1418</v>
      </c>
      <c r="C254" s="310"/>
      <c r="D254" s="310"/>
      <c r="E254" s="311" t="str">
        <f t="shared" si="9"/>
        <v/>
      </c>
      <c r="F254" s="307" t="str">
        <f t="shared" si="10"/>
        <v>否</v>
      </c>
      <c r="G254" s="291" t="str">
        <f t="shared" si="11"/>
        <v>项</v>
      </c>
    </row>
    <row r="255" s="284" customFormat="1" ht="36" hidden="1" customHeight="1" spans="1:7">
      <c r="A255" s="317" t="s">
        <v>1705</v>
      </c>
      <c r="B255" s="308" t="s">
        <v>1419</v>
      </c>
      <c r="C255" s="310"/>
      <c r="D255" s="310"/>
      <c r="E255" s="311" t="str">
        <f t="shared" si="9"/>
        <v/>
      </c>
      <c r="F255" s="307" t="str">
        <f t="shared" si="10"/>
        <v>否</v>
      </c>
      <c r="G255" s="291" t="str">
        <f t="shared" si="11"/>
        <v>项</v>
      </c>
    </row>
    <row r="256" s="284" customFormat="1" ht="36" hidden="1" customHeight="1" spans="1:7">
      <c r="A256" s="317" t="s">
        <v>1706</v>
      </c>
      <c r="B256" s="308" t="s">
        <v>1420</v>
      </c>
      <c r="C256" s="310"/>
      <c r="D256" s="310"/>
      <c r="E256" s="311" t="str">
        <f t="shared" si="9"/>
        <v/>
      </c>
      <c r="F256" s="307" t="str">
        <f t="shared" si="10"/>
        <v>否</v>
      </c>
      <c r="G256" s="291" t="str">
        <f t="shared" si="11"/>
        <v>项</v>
      </c>
    </row>
    <row r="257" s="284" customFormat="1" ht="36" hidden="1" customHeight="1" spans="1:7">
      <c r="A257" s="317" t="s">
        <v>1707</v>
      </c>
      <c r="B257" s="308" t="s">
        <v>1421</v>
      </c>
      <c r="C257" s="310"/>
      <c r="D257" s="310"/>
      <c r="E257" s="311" t="str">
        <f t="shared" si="9"/>
        <v/>
      </c>
      <c r="F257" s="307" t="str">
        <f t="shared" si="10"/>
        <v>否</v>
      </c>
      <c r="G257" s="291" t="str">
        <f t="shared" si="11"/>
        <v>项</v>
      </c>
    </row>
    <row r="258" s="284" customFormat="1" ht="36" hidden="1" customHeight="1" spans="1:7">
      <c r="A258" s="317" t="s">
        <v>1708</v>
      </c>
      <c r="B258" s="308" t="s">
        <v>1422</v>
      </c>
      <c r="C258" s="310"/>
      <c r="D258" s="310"/>
      <c r="E258" s="311" t="str">
        <f t="shared" si="9"/>
        <v/>
      </c>
      <c r="F258" s="307" t="str">
        <f t="shared" si="10"/>
        <v>否</v>
      </c>
      <c r="G258" s="291" t="str">
        <f t="shared" si="11"/>
        <v>项</v>
      </c>
    </row>
    <row r="259" s="284" customFormat="1" ht="36" hidden="1" customHeight="1" spans="1:7">
      <c r="A259" s="317" t="s">
        <v>1709</v>
      </c>
      <c r="B259" s="308" t="s">
        <v>1423</v>
      </c>
      <c r="C259" s="310"/>
      <c r="D259" s="310"/>
      <c r="E259" s="311" t="str">
        <f t="shared" si="9"/>
        <v/>
      </c>
      <c r="F259" s="307" t="str">
        <f t="shared" si="10"/>
        <v>否</v>
      </c>
      <c r="G259" s="291" t="str">
        <f t="shared" si="11"/>
        <v>项</v>
      </c>
    </row>
    <row r="260" s="284" customFormat="1" ht="36" customHeight="1" spans="1:7">
      <c r="A260" s="309"/>
      <c r="B260" s="308"/>
      <c r="C260" s="312"/>
      <c r="D260" s="312"/>
      <c r="E260" s="306"/>
      <c r="F260" s="307" t="str">
        <f>IF(LEN(A260)=3,"是",IF(B260&lt;&gt;"",IF(SUM(C260:D260)&lt;&gt;0,"是","否"),"是"))</f>
        <v>是</v>
      </c>
      <c r="G260" s="291"/>
    </row>
    <row r="261" s="284" customFormat="1" ht="36" customHeight="1" spans="1:7">
      <c r="A261" s="318"/>
      <c r="B261" s="319" t="s">
        <v>1710</v>
      </c>
      <c r="C261" s="305"/>
      <c r="D261" s="305"/>
      <c r="E261" s="306"/>
      <c r="F261" s="307" t="str">
        <f>IF(LEN(A261)=3,"是",IF(B261&lt;&gt;"",IF(SUM(C261:D261)&lt;&gt;0,"是","否"),"是"))</f>
        <v>否</v>
      </c>
      <c r="G261" s="291"/>
    </row>
    <row r="262" s="284" customFormat="1" ht="36" customHeight="1" spans="1:7">
      <c r="A262" s="320" t="s">
        <v>1711</v>
      </c>
      <c r="B262" s="321" t="s">
        <v>72</v>
      </c>
      <c r="C262" s="91"/>
      <c r="D262" s="91"/>
      <c r="E262" s="128"/>
      <c r="F262" s="307" t="str">
        <f t="shared" ref="F261:F271" si="12">IF(LEN(A262)=3,"是",IF(B262&lt;&gt;"",IF(SUM(C262:D262)&lt;&gt;0,"是","否"),"是"))</f>
        <v>是</v>
      </c>
      <c r="G262" s="291"/>
    </row>
    <row r="263" s="284" customFormat="1" ht="36" customHeight="1" spans="1:7">
      <c r="A263" s="320" t="s">
        <v>1712</v>
      </c>
      <c r="B263" s="322" t="s">
        <v>1425</v>
      </c>
      <c r="C263" s="98"/>
      <c r="D263" s="98"/>
      <c r="E263" s="126"/>
      <c r="F263" s="307" t="str">
        <f t="shared" si="12"/>
        <v>否</v>
      </c>
      <c r="G263" s="291"/>
    </row>
    <row r="264" s="284" customFormat="1" ht="36" customHeight="1" spans="1:7">
      <c r="A264" s="323" t="s">
        <v>1713</v>
      </c>
      <c r="B264" s="322" t="s">
        <v>1714</v>
      </c>
      <c r="C264" s="98"/>
      <c r="D264" s="98"/>
      <c r="E264" s="126"/>
      <c r="F264" s="307" t="str">
        <f t="shared" si="12"/>
        <v>否</v>
      </c>
      <c r="G264" s="291"/>
    </row>
    <row r="265" s="284" customFormat="1" ht="36" hidden="1" customHeight="1" spans="1:6">
      <c r="A265" s="324" t="s">
        <v>1715</v>
      </c>
      <c r="B265" s="325" t="s">
        <v>1716</v>
      </c>
      <c r="C265" s="98"/>
      <c r="D265" s="98"/>
      <c r="E265" s="126"/>
      <c r="F265" s="307" t="str">
        <f t="shared" si="12"/>
        <v>否</v>
      </c>
    </row>
    <row r="266" s="284" customFormat="1" ht="36" customHeight="1" spans="1:7">
      <c r="A266" s="323" t="s">
        <v>1717</v>
      </c>
      <c r="B266" s="322" t="s">
        <v>1429</v>
      </c>
      <c r="C266" s="98"/>
      <c r="D266" s="98"/>
      <c r="E266" s="126"/>
      <c r="F266" s="307" t="str">
        <f t="shared" si="12"/>
        <v>否</v>
      </c>
      <c r="G266" s="291"/>
    </row>
    <row r="267" s="284" customFormat="1" ht="36" hidden="1" customHeight="1" spans="1:7">
      <c r="A267" s="323" t="s">
        <v>1718</v>
      </c>
      <c r="B267" s="322" t="s">
        <v>1430</v>
      </c>
      <c r="C267" s="98"/>
      <c r="D267" s="98"/>
      <c r="E267" s="126"/>
      <c r="F267" s="307" t="str">
        <f t="shared" si="12"/>
        <v>否</v>
      </c>
      <c r="G267" s="291"/>
    </row>
    <row r="268" ht="36" customHeight="1" spans="1:7">
      <c r="A268" s="323" t="s">
        <v>1719</v>
      </c>
      <c r="B268" s="326" t="s">
        <v>1720</v>
      </c>
      <c r="C268" s="98"/>
      <c r="D268" s="98"/>
      <c r="E268" s="128"/>
      <c r="F268" s="307" t="str">
        <f t="shared" si="12"/>
        <v>否</v>
      </c>
      <c r="G268" s="291"/>
    </row>
    <row r="269" ht="36" customHeight="1" spans="1:7">
      <c r="A269" s="320" t="s">
        <v>1721</v>
      </c>
      <c r="B269" s="327" t="s">
        <v>1431</v>
      </c>
      <c r="C269" s="91"/>
      <c r="D269" s="91"/>
      <c r="E269" s="126"/>
      <c r="F269" s="307" t="str">
        <f t="shared" si="12"/>
        <v>是</v>
      </c>
      <c r="G269" s="291"/>
    </row>
    <row r="270" ht="36" customHeight="1" spans="1:7">
      <c r="A270" s="320"/>
      <c r="B270" s="327" t="s">
        <v>1722</v>
      </c>
      <c r="C270" s="91"/>
      <c r="D270" s="98"/>
      <c r="E270" s="126"/>
      <c r="F270" s="307" t="str">
        <f t="shared" si="12"/>
        <v>否</v>
      </c>
      <c r="G270" s="291"/>
    </row>
    <row r="271" ht="36" customHeight="1" spans="1:7">
      <c r="A271" s="328"/>
      <c r="B271" s="329" t="s">
        <v>79</v>
      </c>
      <c r="C271" s="91"/>
      <c r="D271" s="91"/>
      <c r="E271" s="128"/>
      <c r="F271" s="307" t="str">
        <f t="shared" si="12"/>
        <v>否</v>
      </c>
      <c r="G271" s="291"/>
    </row>
    <row r="272" spans="3:4">
      <c r="C272" s="330"/>
      <c r="D272" s="330"/>
    </row>
    <row r="273" spans="3:4">
      <c r="C273" s="330"/>
      <c r="D273" s="330"/>
    </row>
    <row r="274" spans="3:4">
      <c r="C274" s="330"/>
      <c r="D274" s="330"/>
    </row>
  </sheetData>
  <autoFilter ref="A3:G271">
    <filterColumn colId="5">
      <customFilters>
        <customFilter operator="equal" val="是"/>
      </customFilters>
    </filterColumn>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5"/>
  <sheetViews>
    <sheetView showGridLines="0" showZeros="0" view="pageBreakPreview" zoomScaleNormal="100" workbookViewId="0">
      <selection activeCell="C7" sqref="C7"/>
    </sheetView>
  </sheetViews>
  <sheetFormatPr defaultColWidth="9" defaultRowHeight="13.5" outlineLevelCol="4"/>
  <cols>
    <col min="1" max="1" width="52.1333333333333" style="268" customWidth="1"/>
    <col min="2" max="4" width="20.6333333333333" customWidth="1"/>
  </cols>
  <sheetData>
    <row r="1" s="267" customFormat="1" ht="45" customHeight="1" spans="1:5">
      <c r="A1" s="269" t="s">
        <v>1723</v>
      </c>
      <c r="B1" s="269"/>
      <c r="C1" s="269"/>
      <c r="D1" s="269"/>
      <c r="E1" s="270"/>
    </row>
    <row r="2" ht="20.1" customHeight="1" spans="1:5">
      <c r="A2" s="271"/>
      <c r="B2" s="272"/>
      <c r="C2" s="273"/>
      <c r="D2" s="273" t="s">
        <v>2</v>
      </c>
      <c r="E2" s="268"/>
    </row>
    <row r="3" ht="45" customHeight="1" spans="1:5">
      <c r="A3" s="177" t="s">
        <v>1134</v>
      </c>
      <c r="B3" s="142" t="s">
        <v>81</v>
      </c>
      <c r="C3" s="142" t="s">
        <v>6</v>
      </c>
      <c r="D3" s="142" t="s">
        <v>82</v>
      </c>
      <c r="E3" s="274" t="s">
        <v>8</v>
      </c>
    </row>
    <row r="4" ht="36" customHeight="1" spans="1:5">
      <c r="A4" s="275" t="s">
        <v>1195</v>
      </c>
      <c r="B4" s="276"/>
      <c r="C4" s="276"/>
      <c r="D4" s="277"/>
      <c r="E4" s="278" t="str">
        <f>IF(A4&lt;&gt;"",IF(SUM(B4:C4)&lt;&gt;0,"是","否"),"是")</f>
        <v>否</v>
      </c>
    </row>
    <row r="5" ht="36" customHeight="1" spans="1:5">
      <c r="A5" s="275" t="s">
        <v>1211</v>
      </c>
      <c r="B5" s="276"/>
      <c r="C5" s="276"/>
      <c r="D5" s="277"/>
      <c r="E5" s="278" t="str">
        <f t="shared" ref="E5:E15" si="0">IF(A5&lt;&gt;"",IF(SUM(B5:C5)&lt;&gt;0,"是","否"),"是")</f>
        <v>否</v>
      </c>
    </row>
    <row r="6" ht="36" customHeight="1" spans="1:5">
      <c r="A6" s="275" t="s">
        <v>1220</v>
      </c>
      <c r="B6" s="276"/>
      <c r="C6" s="276"/>
      <c r="D6" s="277"/>
      <c r="E6" s="278" t="str">
        <f t="shared" si="0"/>
        <v>否</v>
      </c>
    </row>
    <row r="7" ht="36" customHeight="1" spans="1:5">
      <c r="A7" s="279" t="s">
        <v>1231</v>
      </c>
      <c r="B7" s="276"/>
      <c r="C7" s="276"/>
      <c r="D7" s="277"/>
      <c r="E7" s="280" t="str">
        <f t="shared" si="0"/>
        <v>否</v>
      </c>
    </row>
    <row r="8" ht="36" customHeight="1" spans="1:5">
      <c r="A8" s="275" t="s">
        <v>1271</v>
      </c>
      <c r="B8" s="276"/>
      <c r="C8" s="276"/>
      <c r="D8" s="277"/>
      <c r="E8" s="278" t="str">
        <f t="shared" si="0"/>
        <v>否</v>
      </c>
    </row>
    <row r="9" ht="36" customHeight="1" spans="1:5">
      <c r="A9" s="275" t="s">
        <v>1289</v>
      </c>
      <c r="B9" s="276"/>
      <c r="C9" s="276"/>
      <c r="D9" s="277"/>
      <c r="E9" s="278" t="str">
        <f t="shared" si="0"/>
        <v>否</v>
      </c>
    </row>
    <row r="10" ht="36" customHeight="1" spans="1:5">
      <c r="A10" s="279" t="s">
        <v>1336</v>
      </c>
      <c r="B10" s="276"/>
      <c r="C10" s="276"/>
      <c r="D10" s="277"/>
      <c r="E10" s="280" t="str">
        <f t="shared" si="0"/>
        <v>否</v>
      </c>
    </row>
    <row r="11" ht="36" customHeight="1" spans="1:5">
      <c r="A11" s="275" t="s">
        <v>1340</v>
      </c>
      <c r="B11" s="276"/>
      <c r="C11" s="276"/>
      <c r="D11" s="277"/>
      <c r="E11" s="278" t="str">
        <f t="shared" si="0"/>
        <v>否</v>
      </c>
    </row>
    <row r="12" ht="36" customHeight="1" spans="1:5">
      <c r="A12" s="279" t="s">
        <v>1367</v>
      </c>
      <c r="B12" s="276"/>
      <c r="C12" s="276"/>
      <c r="D12" s="277"/>
      <c r="E12" s="280" t="str">
        <f t="shared" si="0"/>
        <v>否</v>
      </c>
    </row>
    <row r="13" ht="36" customHeight="1" spans="1:5">
      <c r="A13" s="279" t="s">
        <v>1385</v>
      </c>
      <c r="B13" s="276"/>
      <c r="C13" s="276"/>
      <c r="D13" s="277"/>
      <c r="E13" s="280" t="str">
        <f t="shared" si="0"/>
        <v>否</v>
      </c>
    </row>
    <row r="14" ht="36" customHeight="1" spans="1:5">
      <c r="A14" s="279" t="s">
        <v>1403</v>
      </c>
      <c r="B14" s="276"/>
      <c r="C14" s="276"/>
      <c r="D14" s="277"/>
      <c r="E14" s="280" t="str">
        <f t="shared" si="0"/>
        <v>否</v>
      </c>
    </row>
    <row r="15" ht="36" customHeight="1" spans="1:5">
      <c r="A15" s="281" t="s">
        <v>1724</v>
      </c>
      <c r="B15" s="282"/>
      <c r="C15" s="282"/>
      <c r="D15" s="283"/>
      <c r="E15" s="278" t="str">
        <f t="shared" si="0"/>
        <v>否</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E54"/>
  <sheetViews>
    <sheetView showGridLines="0" showZeros="0" view="pageBreakPreview" zoomScaleNormal="100" workbookViewId="0">
      <selection activeCell="C3" sqref="C3"/>
    </sheetView>
  </sheetViews>
  <sheetFormatPr defaultColWidth="9" defaultRowHeight="14.25" outlineLevelCol="4"/>
  <cols>
    <col min="1" max="1" width="50.775" style="232" customWidth="1"/>
    <col min="2" max="4" width="20.6333333333333" style="232" customWidth="1"/>
    <col min="5" max="5" width="4.21666666666667" style="232" customWidth="1"/>
    <col min="6" max="6" width="13.775" style="232"/>
    <col min="7" max="16384" width="9" style="232"/>
  </cols>
  <sheetData>
    <row r="1" ht="45" customHeight="1" spans="1:4">
      <c r="A1" s="251" t="s">
        <v>1725</v>
      </c>
      <c r="B1" s="251"/>
      <c r="C1" s="251"/>
      <c r="D1" s="251"/>
    </row>
    <row r="2" ht="20.1" customHeight="1" spans="1:4">
      <c r="A2" s="252"/>
      <c r="B2" s="253"/>
      <c r="C2" s="254"/>
      <c r="D2" s="255" t="s">
        <v>1726</v>
      </c>
    </row>
    <row r="3" ht="45" customHeight="1" spans="1:5">
      <c r="A3" s="203" t="s">
        <v>1727</v>
      </c>
      <c r="B3" s="87" t="s">
        <v>5</v>
      </c>
      <c r="C3" s="87" t="s">
        <v>6</v>
      </c>
      <c r="D3" s="87" t="s">
        <v>7</v>
      </c>
      <c r="E3" s="232" t="s">
        <v>8</v>
      </c>
    </row>
    <row r="4" ht="36" customHeight="1" spans="1:5">
      <c r="A4" s="172" t="s">
        <v>1728</v>
      </c>
      <c r="B4" s="256">
        <f>SUM(B5:B22)</f>
        <v>30</v>
      </c>
      <c r="C4" s="256"/>
      <c r="D4" s="92">
        <f t="shared" ref="D4:D41" si="0">IFERROR(C4/B4-1," ")</f>
        <v>-1</v>
      </c>
      <c r="E4" s="257" t="str">
        <f t="shared" ref="E4:E41" si="1">IF(A4&lt;&gt;"",IF(SUM(B4:C4)&lt;&gt;0,"是","否"),"是")</f>
        <v>是</v>
      </c>
    </row>
    <row r="5" ht="36" customHeight="1" spans="1:5">
      <c r="A5" s="244" t="s">
        <v>1729</v>
      </c>
      <c r="B5" s="258"/>
      <c r="C5" s="259"/>
      <c r="D5" s="92" t="str">
        <f t="shared" si="0"/>
        <v> </v>
      </c>
      <c r="E5" s="257" t="str">
        <f t="shared" si="1"/>
        <v>否</v>
      </c>
    </row>
    <row r="6" ht="36" customHeight="1" spans="1:5">
      <c r="A6" s="244" t="s">
        <v>1730</v>
      </c>
      <c r="B6" s="258"/>
      <c r="C6" s="258"/>
      <c r="D6" s="92" t="str">
        <f t="shared" si="0"/>
        <v> </v>
      </c>
      <c r="E6" s="257" t="str">
        <f t="shared" si="1"/>
        <v>否</v>
      </c>
    </row>
    <row r="7" ht="36" customHeight="1" spans="1:5">
      <c r="A7" s="244" t="s">
        <v>1731</v>
      </c>
      <c r="B7" s="260"/>
      <c r="C7" s="259"/>
      <c r="D7" s="92" t="str">
        <f t="shared" si="0"/>
        <v> </v>
      </c>
      <c r="E7" s="257" t="str">
        <f t="shared" si="1"/>
        <v>否</v>
      </c>
    </row>
    <row r="8" ht="36" customHeight="1" spans="1:5">
      <c r="A8" s="244" t="s">
        <v>1732</v>
      </c>
      <c r="B8" s="258"/>
      <c r="C8" s="259"/>
      <c r="D8" s="92" t="str">
        <f t="shared" si="0"/>
        <v> </v>
      </c>
      <c r="E8" s="257" t="str">
        <f t="shared" si="1"/>
        <v>否</v>
      </c>
    </row>
    <row r="9" ht="36" customHeight="1" spans="1:5">
      <c r="A9" s="244" t="s">
        <v>1733</v>
      </c>
      <c r="B9" s="260"/>
      <c r="C9" s="259"/>
      <c r="D9" s="92" t="str">
        <f t="shared" si="0"/>
        <v> </v>
      </c>
      <c r="E9" s="257" t="str">
        <f t="shared" si="1"/>
        <v>否</v>
      </c>
    </row>
    <row r="10" ht="36" customHeight="1" spans="1:5">
      <c r="A10" s="244" t="s">
        <v>1734</v>
      </c>
      <c r="B10" s="258"/>
      <c r="C10" s="259"/>
      <c r="D10" s="92" t="str">
        <f t="shared" si="0"/>
        <v> </v>
      </c>
      <c r="E10" s="257" t="str">
        <f t="shared" si="1"/>
        <v>否</v>
      </c>
    </row>
    <row r="11" ht="36" customHeight="1" spans="1:5">
      <c r="A11" s="244" t="s">
        <v>1735</v>
      </c>
      <c r="B11" s="258"/>
      <c r="C11" s="259"/>
      <c r="D11" s="92" t="str">
        <f t="shared" si="0"/>
        <v> </v>
      </c>
      <c r="E11" s="257" t="str">
        <f t="shared" si="1"/>
        <v>否</v>
      </c>
    </row>
    <row r="12" ht="36" customHeight="1" spans="1:5">
      <c r="A12" s="244" t="s">
        <v>1736</v>
      </c>
      <c r="B12" s="258"/>
      <c r="C12" s="259"/>
      <c r="D12" s="92" t="str">
        <f t="shared" si="0"/>
        <v> </v>
      </c>
      <c r="E12" s="257" t="str">
        <f t="shared" si="1"/>
        <v>否</v>
      </c>
    </row>
    <row r="13" ht="36" customHeight="1" spans="1:5">
      <c r="A13" s="244" t="s">
        <v>1737</v>
      </c>
      <c r="B13" s="261"/>
      <c r="C13" s="258"/>
      <c r="D13" s="92" t="str">
        <f t="shared" si="0"/>
        <v> </v>
      </c>
      <c r="E13" s="257" t="str">
        <f t="shared" si="1"/>
        <v>否</v>
      </c>
    </row>
    <row r="14" ht="36" customHeight="1" spans="1:5">
      <c r="A14" s="244" t="s">
        <v>1738</v>
      </c>
      <c r="B14" s="261"/>
      <c r="C14" s="259"/>
      <c r="D14" s="92" t="str">
        <f t="shared" si="0"/>
        <v> </v>
      </c>
      <c r="E14" s="257" t="str">
        <f t="shared" si="1"/>
        <v>否</v>
      </c>
    </row>
    <row r="15" ht="36" customHeight="1" spans="1:5">
      <c r="A15" s="244" t="s">
        <v>1739</v>
      </c>
      <c r="B15" s="261"/>
      <c r="C15" s="262"/>
      <c r="D15" s="92" t="str">
        <f t="shared" si="0"/>
        <v> </v>
      </c>
      <c r="E15" s="257" t="str">
        <f t="shared" si="1"/>
        <v>否</v>
      </c>
    </row>
    <row r="16" ht="36" customHeight="1" spans="1:5">
      <c r="A16" s="244" t="s">
        <v>1740</v>
      </c>
      <c r="B16" s="261"/>
      <c r="C16" s="262"/>
      <c r="D16" s="92" t="str">
        <f t="shared" si="0"/>
        <v> </v>
      </c>
      <c r="E16" s="257" t="str">
        <f t="shared" si="1"/>
        <v>否</v>
      </c>
    </row>
    <row r="17" ht="36" customHeight="1" spans="1:5">
      <c r="A17" s="244" t="s">
        <v>1741</v>
      </c>
      <c r="B17" s="258"/>
      <c r="C17" s="259"/>
      <c r="D17" s="92" t="str">
        <f t="shared" si="0"/>
        <v> </v>
      </c>
      <c r="E17" s="257" t="str">
        <f t="shared" si="1"/>
        <v>否</v>
      </c>
    </row>
    <row r="18" ht="36" customHeight="1" spans="1:5">
      <c r="A18" s="244" t="s">
        <v>1742</v>
      </c>
      <c r="B18" s="261"/>
      <c r="C18" s="262"/>
      <c r="D18" s="92" t="str">
        <f t="shared" si="0"/>
        <v> </v>
      </c>
      <c r="E18" s="257" t="str">
        <f t="shared" si="1"/>
        <v>否</v>
      </c>
    </row>
    <row r="19" ht="36" customHeight="1" spans="1:5">
      <c r="A19" s="244" t="s">
        <v>1743</v>
      </c>
      <c r="B19" s="261"/>
      <c r="C19" s="262"/>
      <c r="D19" s="92" t="str">
        <f t="shared" si="0"/>
        <v> </v>
      </c>
      <c r="E19" s="257" t="str">
        <f t="shared" si="1"/>
        <v>否</v>
      </c>
    </row>
    <row r="20" ht="36" customHeight="1" spans="1:5">
      <c r="A20" s="244" t="s">
        <v>1744</v>
      </c>
      <c r="B20" s="258"/>
      <c r="C20" s="262"/>
      <c r="D20" s="92" t="str">
        <f t="shared" si="0"/>
        <v> </v>
      </c>
      <c r="E20" s="257" t="str">
        <f t="shared" si="1"/>
        <v>否</v>
      </c>
    </row>
    <row r="21" ht="36" customHeight="1" spans="1:5">
      <c r="A21" s="244" t="s">
        <v>1745</v>
      </c>
      <c r="B21" s="261"/>
      <c r="C21" s="259"/>
      <c r="D21" s="92" t="str">
        <f t="shared" si="0"/>
        <v> </v>
      </c>
      <c r="E21" s="257" t="str">
        <f t="shared" si="1"/>
        <v>否</v>
      </c>
    </row>
    <row r="22" ht="36" customHeight="1" spans="1:5">
      <c r="A22" s="244" t="s">
        <v>1746</v>
      </c>
      <c r="B22" s="261">
        <v>30</v>
      </c>
      <c r="C22" s="259"/>
      <c r="D22" s="92">
        <f t="shared" si="0"/>
        <v>-1</v>
      </c>
      <c r="E22" s="257" t="str">
        <f t="shared" si="1"/>
        <v>是</v>
      </c>
    </row>
    <row r="23" ht="36" customHeight="1" spans="1:5">
      <c r="A23" s="172" t="s">
        <v>1747</v>
      </c>
      <c r="B23" s="256">
        <f>SUM(B24:B27)</f>
        <v>36</v>
      </c>
      <c r="C23" s="256"/>
      <c r="D23" s="92">
        <f t="shared" si="0"/>
        <v>-1</v>
      </c>
      <c r="E23" s="257" t="str">
        <f t="shared" si="1"/>
        <v>是</v>
      </c>
    </row>
    <row r="24" ht="36" customHeight="1" spans="1:5">
      <c r="A24" s="189" t="s">
        <v>1748</v>
      </c>
      <c r="B24" s="261">
        <v>36</v>
      </c>
      <c r="C24" s="259"/>
      <c r="D24" s="92">
        <f t="shared" si="0"/>
        <v>-1</v>
      </c>
      <c r="E24" s="257" t="str">
        <f t="shared" si="1"/>
        <v>是</v>
      </c>
    </row>
    <row r="25" ht="36" customHeight="1" spans="1:5">
      <c r="A25" s="189" t="s">
        <v>1749</v>
      </c>
      <c r="B25" s="261"/>
      <c r="C25" s="259"/>
      <c r="D25" s="92" t="str">
        <f t="shared" si="0"/>
        <v> </v>
      </c>
      <c r="E25" s="257" t="str">
        <f t="shared" si="1"/>
        <v>否</v>
      </c>
    </row>
    <row r="26" ht="36" customHeight="1" spans="1:5">
      <c r="A26" s="189" t="s">
        <v>1750</v>
      </c>
      <c r="B26" s="261"/>
      <c r="C26" s="259"/>
      <c r="D26" s="92" t="str">
        <f t="shared" si="0"/>
        <v> </v>
      </c>
      <c r="E26" s="257" t="str">
        <f t="shared" si="1"/>
        <v>否</v>
      </c>
    </row>
    <row r="27" ht="36" customHeight="1" spans="1:5">
      <c r="A27" s="189" t="s">
        <v>1751</v>
      </c>
      <c r="B27" s="261"/>
      <c r="C27" s="259"/>
      <c r="D27" s="92" t="str">
        <f t="shared" si="0"/>
        <v> </v>
      </c>
      <c r="E27" s="257" t="str">
        <f t="shared" si="1"/>
        <v>否</v>
      </c>
    </row>
    <row r="28" ht="36" customHeight="1" spans="1:5">
      <c r="A28" s="172" t="s">
        <v>1752</v>
      </c>
      <c r="B28" s="256">
        <f>SUM(B29:B31)</f>
        <v>0</v>
      </c>
      <c r="C28" s="256"/>
      <c r="D28" s="92" t="str">
        <f t="shared" si="0"/>
        <v> </v>
      </c>
      <c r="E28" s="257" t="str">
        <f t="shared" si="1"/>
        <v>否</v>
      </c>
    </row>
    <row r="29" ht="36" customHeight="1" spans="1:5">
      <c r="A29" s="189" t="s">
        <v>1753</v>
      </c>
      <c r="B29" s="261"/>
      <c r="C29" s="259"/>
      <c r="D29" s="92" t="str">
        <f t="shared" si="0"/>
        <v> </v>
      </c>
      <c r="E29" s="257" t="str">
        <f t="shared" si="1"/>
        <v>否</v>
      </c>
    </row>
    <row r="30" ht="36" customHeight="1" spans="1:5">
      <c r="A30" s="189" t="s">
        <v>1754</v>
      </c>
      <c r="B30" s="258"/>
      <c r="C30" s="259"/>
      <c r="D30" s="92" t="str">
        <f t="shared" si="0"/>
        <v> </v>
      </c>
      <c r="E30" s="257" t="str">
        <f t="shared" si="1"/>
        <v>否</v>
      </c>
    </row>
    <row r="31" ht="36" customHeight="1" spans="1:5">
      <c r="A31" s="189" t="s">
        <v>1755</v>
      </c>
      <c r="B31" s="261"/>
      <c r="C31" s="259"/>
      <c r="D31" s="92" t="str">
        <f t="shared" si="0"/>
        <v> </v>
      </c>
      <c r="E31" s="257" t="str">
        <f t="shared" si="1"/>
        <v>否</v>
      </c>
    </row>
    <row r="32" ht="36" customHeight="1" spans="1:5">
      <c r="A32" s="172" t="s">
        <v>1756</v>
      </c>
      <c r="B32" s="256">
        <f>SUM(B33:B35)</f>
        <v>0</v>
      </c>
      <c r="C32" s="256"/>
      <c r="D32" s="92" t="str">
        <f t="shared" si="0"/>
        <v> </v>
      </c>
      <c r="E32" s="257" t="str">
        <f t="shared" si="1"/>
        <v>否</v>
      </c>
    </row>
    <row r="33" ht="36" customHeight="1" spans="1:5">
      <c r="A33" s="189" t="s">
        <v>1757</v>
      </c>
      <c r="B33" s="258"/>
      <c r="C33" s="263"/>
      <c r="D33" s="92" t="str">
        <f t="shared" si="0"/>
        <v> </v>
      </c>
      <c r="E33" s="257" t="str">
        <f t="shared" si="1"/>
        <v>否</v>
      </c>
    </row>
    <row r="34" ht="36" customHeight="1" spans="1:5">
      <c r="A34" s="189" t="s">
        <v>1758</v>
      </c>
      <c r="B34" s="261"/>
      <c r="C34" s="263"/>
      <c r="D34" s="92" t="str">
        <f t="shared" si="0"/>
        <v> </v>
      </c>
      <c r="E34" s="257" t="str">
        <f t="shared" si="1"/>
        <v>否</v>
      </c>
    </row>
    <row r="35" ht="36" customHeight="1" spans="1:5">
      <c r="A35" s="189" t="s">
        <v>1759</v>
      </c>
      <c r="B35" s="261"/>
      <c r="C35" s="262"/>
      <c r="D35" s="92" t="str">
        <f t="shared" si="0"/>
        <v> </v>
      </c>
      <c r="E35" s="257" t="str">
        <f t="shared" si="1"/>
        <v>否</v>
      </c>
    </row>
    <row r="36" ht="36" customHeight="1" spans="1:5">
      <c r="A36" s="172" t="s">
        <v>1760</v>
      </c>
      <c r="B36" s="264">
        <v>320</v>
      </c>
      <c r="C36" s="265">
        <v>39</v>
      </c>
      <c r="D36" s="92">
        <f t="shared" si="0"/>
        <v>-0.878</v>
      </c>
      <c r="E36" s="257" t="str">
        <f t="shared" si="1"/>
        <v>是</v>
      </c>
    </row>
    <row r="37" ht="36" customHeight="1" spans="1:5">
      <c r="A37" s="224" t="s">
        <v>1761</v>
      </c>
      <c r="B37" s="256">
        <f>SUM(B4,B23,B28,B32,B36)</f>
        <v>386</v>
      </c>
      <c r="C37" s="256">
        <f>SUM(C4,C23,C28,C32,C36)</f>
        <v>39</v>
      </c>
      <c r="D37" s="92">
        <f t="shared" si="0"/>
        <v>-0.899</v>
      </c>
      <c r="E37" s="257" t="str">
        <f t="shared" si="1"/>
        <v>是</v>
      </c>
    </row>
    <row r="38" ht="36" customHeight="1" spans="1:5">
      <c r="A38" s="266" t="s">
        <v>36</v>
      </c>
      <c r="B38" s="258">
        <v>22</v>
      </c>
      <c r="C38" s="263">
        <v>13</v>
      </c>
      <c r="D38" s="92">
        <f t="shared" si="0"/>
        <v>-0.409</v>
      </c>
      <c r="E38" s="257" t="str">
        <f t="shared" si="1"/>
        <v>是</v>
      </c>
    </row>
    <row r="39" ht="36" customHeight="1" spans="1:5">
      <c r="A39" s="227" t="s">
        <v>1762</v>
      </c>
      <c r="B39" s="256">
        <v>3</v>
      </c>
      <c r="C39" s="265">
        <v>22</v>
      </c>
      <c r="D39" s="92">
        <f t="shared" si="0"/>
        <v>6.333</v>
      </c>
      <c r="E39" s="257" t="str">
        <f t="shared" si="1"/>
        <v>是</v>
      </c>
    </row>
    <row r="40" ht="36" customHeight="1" spans="1:5">
      <c r="A40" s="266" t="s">
        <v>1763</v>
      </c>
      <c r="B40" s="258"/>
      <c r="C40" s="263"/>
      <c r="D40" s="92" t="str">
        <f t="shared" si="0"/>
        <v> </v>
      </c>
      <c r="E40" s="257" t="str">
        <f t="shared" si="1"/>
        <v>否</v>
      </c>
    </row>
    <row r="41" ht="36" customHeight="1" spans="1:5">
      <c r="A41" s="224" t="s">
        <v>44</v>
      </c>
      <c r="B41" s="256">
        <f>SUM(B37,B38,B39)</f>
        <v>411</v>
      </c>
      <c r="C41" s="256">
        <f>SUM(C37,C38,C39)</f>
        <v>74</v>
      </c>
      <c r="D41" s="92">
        <f t="shared" si="0"/>
        <v>-0.82</v>
      </c>
      <c r="E41" s="257" t="str">
        <f t="shared" si="1"/>
        <v>是</v>
      </c>
    </row>
    <row r="42" spans="2:2">
      <c r="B42" s="250"/>
    </row>
    <row r="43" spans="2:3">
      <c r="B43" s="250"/>
      <c r="C43" s="250"/>
    </row>
    <row r="44" spans="2:2">
      <c r="B44" s="250"/>
    </row>
    <row r="45" spans="2:3">
      <c r="B45" s="250"/>
      <c r="C45" s="250"/>
    </row>
    <row r="46" spans="2:2">
      <c r="B46" s="250"/>
    </row>
    <row r="47" spans="2:2">
      <c r="B47" s="250"/>
    </row>
    <row r="48" spans="2:3">
      <c r="B48" s="250"/>
      <c r="C48" s="250"/>
    </row>
    <row r="49" spans="2:2">
      <c r="B49" s="250"/>
    </row>
    <row r="50" spans="2:2">
      <c r="B50" s="250"/>
    </row>
    <row r="51" spans="2:2">
      <c r="B51" s="250"/>
    </row>
    <row r="52" spans="2:2">
      <c r="B52" s="250"/>
    </row>
    <row r="53" spans="2:3">
      <c r="B53" s="250"/>
      <c r="C53" s="250"/>
    </row>
    <row r="54" spans="2:2">
      <c r="B54" s="250"/>
    </row>
  </sheetData>
  <autoFilter ref="A3:E41">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E41"/>
  <sheetViews>
    <sheetView showGridLines="0" showZeros="0" view="pageBreakPreview" zoomScaleNormal="100" workbookViewId="0">
      <selection activeCell="C3" sqref="C3"/>
    </sheetView>
  </sheetViews>
  <sheetFormatPr defaultColWidth="9" defaultRowHeight="14.25" outlineLevelCol="4"/>
  <cols>
    <col min="1" max="1" width="50.775" style="198" customWidth="1"/>
    <col min="2" max="2" width="20.6333333333333" style="198" customWidth="1"/>
    <col min="3" max="3" width="20.6333333333333" style="232" customWidth="1"/>
    <col min="4" max="4" width="20.6333333333333" style="198" customWidth="1"/>
    <col min="5" max="5" width="4.775" style="198" customWidth="1"/>
    <col min="6" max="16384" width="9" style="198"/>
  </cols>
  <sheetData>
    <row r="1" ht="45" customHeight="1" spans="1:5">
      <c r="A1" s="233" t="s">
        <v>1764</v>
      </c>
      <c r="B1" s="233"/>
      <c r="C1" s="233"/>
      <c r="D1" s="233"/>
      <c r="E1" s="234"/>
    </row>
    <row r="2" ht="20.1" customHeight="1" spans="1:5">
      <c r="A2" s="235"/>
      <c r="B2" s="235"/>
      <c r="C2" s="235"/>
      <c r="D2" s="236" t="s">
        <v>2</v>
      </c>
      <c r="E2" s="237"/>
    </row>
    <row r="3" ht="45" customHeight="1" spans="1:5">
      <c r="A3" s="238" t="s">
        <v>4</v>
      </c>
      <c r="B3" s="87" t="s">
        <v>5</v>
      </c>
      <c r="C3" s="87" t="s">
        <v>6</v>
      </c>
      <c r="D3" s="87" t="s">
        <v>7</v>
      </c>
      <c r="E3" s="239" t="s">
        <v>8</v>
      </c>
    </row>
    <row r="4" ht="35.1" customHeight="1" spans="1:5">
      <c r="A4" s="172" t="s">
        <v>1765</v>
      </c>
      <c r="B4" s="240">
        <f>SUM(B5:B10)</f>
        <v>3</v>
      </c>
      <c r="C4" s="240">
        <f>SUM(C5:C10)</f>
        <v>35</v>
      </c>
      <c r="D4" s="92"/>
      <c r="E4" s="241" t="str">
        <f t="shared" ref="E4:E28" si="0">IF(A4&lt;&gt;"",IF(SUM(B4:C4)&lt;&gt;0,"是","否"),"是")</f>
        <v>是</v>
      </c>
    </row>
    <row r="5" ht="35.1" customHeight="1" spans="1:5">
      <c r="A5" s="174" t="s">
        <v>1766</v>
      </c>
      <c r="B5" s="242"/>
      <c r="C5" s="242"/>
      <c r="D5" s="209"/>
      <c r="E5" s="241" t="str">
        <f t="shared" si="0"/>
        <v>否</v>
      </c>
    </row>
    <row r="6" ht="35.1" customHeight="1" spans="1:5">
      <c r="A6" s="174" t="s">
        <v>1767</v>
      </c>
      <c r="B6" s="242"/>
      <c r="C6" s="242"/>
      <c r="D6" s="209"/>
      <c r="E6" s="241" t="str">
        <f t="shared" si="0"/>
        <v>否</v>
      </c>
    </row>
    <row r="7" ht="35.1" customHeight="1" spans="1:5">
      <c r="A7" s="174" t="s">
        <v>1768</v>
      </c>
      <c r="B7" s="242">
        <v>3</v>
      </c>
      <c r="C7" s="242">
        <v>35</v>
      </c>
      <c r="D7" s="209"/>
      <c r="E7" s="241" t="str">
        <f t="shared" si="0"/>
        <v>是</v>
      </c>
    </row>
    <row r="8" ht="35.1" customHeight="1" spans="1:5">
      <c r="A8" s="174" t="s">
        <v>1769</v>
      </c>
      <c r="B8" s="242"/>
      <c r="C8" s="242"/>
      <c r="D8" s="209"/>
      <c r="E8" s="241" t="str">
        <f t="shared" si="0"/>
        <v>否</v>
      </c>
    </row>
    <row r="9" ht="35.1" customHeight="1" spans="1:5">
      <c r="A9" s="174" t="s">
        <v>1770</v>
      </c>
      <c r="B9" s="242"/>
      <c r="C9" s="242"/>
      <c r="D9" s="209"/>
      <c r="E9" s="241" t="str">
        <f t="shared" si="0"/>
        <v>否</v>
      </c>
    </row>
    <row r="10" ht="35.1" customHeight="1" spans="1:5">
      <c r="A10" s="174" t="s">
        <v>1771</v>
      </c>
      <c r="B10" s="242"/>
      <c r="C10" s="242"/>
      <c r="D10" s="209"/>
      <c r="E10" s="241" t="str">
        <f t="shared" si="0"/>
        <v>否</v>
      </c>
    </row>
    <row r="11" ht="35.1" customHeight="1" spans="1:5">
      <c r="A11" s="172" t="s">
        <v>1772</v>
      </c>
      <c r="B11" s="243">
        <f>SUM(B12:B16)</f>
        <v>0</v>
      </c>
      <c r="C11" s="243">
        <f>SUM(C12:C16)</f>
        <v>0</v>
      </c>
      <c r="D11" s="223"/>
      <c r="E11" s="241" t="str">
        <f t="shared" si="0"/>
        <v>否</v>
      </c>
    </row>
    <row r="12" ht="35.1" customHeight="1" spans="1:5">
      <c r="A12" s="174" t="s">
        <v>1773</v>
      </c>
      <c r="B12" s="242"/>
      <c r="C12" s="242"/>
      <c r="D12" s="209"/>
      <c r="E12" s="241" t="str">
        <f t="shared" si="0"/>
        <v>否</v>
      </c>
    </row>
    <row r="13" ht="35.1" customHeight="1" spans="1:5">
      <c r="A13" s="174" t="s">
        <v>1774</v>
      </c>
      <c r="B13" s="242"/>
      <c r="C13" s="242"/>
      <c r="D13" s="209"/>
      <c r="E13" s="241" t="str">
        <f t="shared" si="0"/>
        <v>否</v>
      </c>
    </row>
    <row r="14" ht="35.1" customHeight="1" spans="1:5">
      <c r="A14" s="174" t="s">
        <v>1775</v>
      </c>
      <c r="B14" s="242"/>
      <c r="C14" s="242"/>
      <c r="D14" s="209"/>
      <c r="E14" s="241" t="str">
        <f t="shared" si="0"/>
        <v>否</v>
      </c>
    </row>
    <row r="15" ht="35.1" customHeight="1" spans="1:5">
      <c r="A15" s="174" t="s">
        <v>1776</v>
      </c>
      <c r="B15" s="242"/>
      <c r="C15" s="242"/>
      <c r="D15" s="209"/>
      <c r="E15" s="241" t="str">
        <f t="shared" si="0"/>
        <v>否</v>
      </c>
    </row>
    <row r="16" ht="35.1" customHeight="1" spans="1:5">
      <c r="A16" s="174" t="s">
        <v>1777</v>
      </c>
      <c r="B16" s="242"/>
      <c r="C16" s="242"/>
      <c r="D16" s="209"/>
      <c r="E16" s="241" t="str">
        <f t="shared" si="0"/>
        <v>否</v>
      </c>
    </row>
    <row r="17" s="231" customFormat="1" ht="35.1" customHeight="1" spans="1:5">
      <c r="A17" s="172" t="s">
        <v>1778</v>
      </c>
      <c r="B17" s="243">
        <f t="shared" ref="B17:B21" si="1">SUM(B18)</f>
        <v>0</v>
      </c>
      <c r="C17" s="243">
        <f t="shared" ref="C17:C21" si="2">SUM(C18)</f>
        <v>0</v>
      </c>
      <c r="D17" s="223"/>
      <c r="E17" s="241" t="str">
        <f t="shared" si="0"/>
        <v>否</v>
      </c>
    </row>
    <row r="18" ht="35.1" customHeight="1" spans="1:5">
      <c r="A18" s="174" t="s">
        <v>1779</v>
      </c>
      <c r="B18" s="242"/>
      <c r="C18" s="242"/>
      <c r="D18" s="223"/>
      <c r="E18" s="241" t="str">
        <f t="shared" si="0"/>
        <v>否</v>
      </c>
    </row>
    <row r="19" ht="35.1" customHeight="1" spans="1:5">
      <c r="A19" s="172" t="s">
        <v>1780</v>
      </c>
      <c r="B19" s="243">
        <f t="shared" si="1"/>
        <v>0</v>
      </c>
      <c r="C19" s="243">
        <f t="shared" si="2"/>
        <v>0</v>
      </c>
      <c r="D19" s="223"/>
      <c r="E19" s="241" t="str">
        <f t="shared" si="0"/>
        <v>否</v>
      </c>
    </row>
    <row r="20" ht="35.1" customHeight="1" spans="1:5">
      <c r="A20" s="244" t="s">
        <v>1781</v>
      </c>
      <c r="B20" s="242"/>
      <c r="C20" s="242"/>
      <c r="D20" s="209"/>
      <c r="E20" s="241" t="str">
        <f t="shared" si="0"/>
        <v>否</v>
      </c>
    </row>
    <row r="21" ht="35.1" customHeight="1" spans="1:5">
      <c r="A21" s="172" t="s">
        <v>1782</v>
      </c>
      <c r="B21" s="243">
        <f t="shared" si="1"/>
        <v>0</v>
      </c>
      <c r="C21" s="243">
        <f t="shared" si="2"/>
        <v>0</v>
      </c>
      <c r="D21" s="223"/>
      <c r="E21" s="241" t="str">
        <f t="shared" si="0"/>
        <v>否</v>
      </c>
    </row>
    <row r="22" ht="35.1" customHeight="1" spans="1:5">
      <c r="A22" s="174" t="s">
        <v>1783</v>
      </c>
      <c r="B22" s="242"/>
      <c r="C22" s="242"/>
      <c r="D22" s="209"/>
      <c r="E22" s="241" t="str">
        <f t="shared" si="0"/>
        <v>否</v>
      </c>
    </row>
    <row r="23" ht="35.1" customHeight="1" spans="1:5">
      <c r="A23" s="224" t="s">
        <v>1784</v>
      </c>
      <c r="B23" s="243">
        <f>SUM(B4,B11,B17,B19,B21)</f>
        <v>3</v>
      </c>
      <c r="C23" s="243">
        <f>SUM(C4,C11,C17,C19,C21)</f>
        <v>35</v>
      </c>
      <c r="D23" s="223"/>
      <c r="E23" s="241" t="str">
        <f t="shared" si="0"/>
        <v>是</v>
      </c>
    </row>
    <row r="24" ht="35.1" customHeight="1" spans="1:5">
      <c r="A24" s="245" t="s">
        <v>72</v>
      </c>
      <c r="B24" s="243">
        <f>SUM(B25:B26)</f>
        <v>386</v>
      </c>
      <c r="C24" s="243">
        <f>SUM(C25:C26)</f>
        <v>0</v>
      </c>
      <c r="D24" s="223"/>
      <c r="E24" s="241" t="str">
        <f t="shared" si="0"/>
        <v>是</v>
      </c>
    </row>
    <row r="25" ht="35.1" customHeight="1" spans="1:5">
      <c r="A25" s="246" t="s">
        <v>1785</v>
      </c>
      <c r="B25" s="242"/>
      <c r="C25" s="242"/>
      <c r="D25" s="223"/>
      <c r="E25" s="241" t="str">
        <f t="shared" si="0"/>
        <v>否</v>
      </c>
    </row>
    <row r="26" ht="35.1" customHeight="1" spans="1:5">
      <c r="A26" s="247" t="s">
        <v>1786</v>
      </c>
      <c r="B26" s="242">
        <v>386</v>
      </c>
      <c r="C26" s="242"/>
      <c r="D26" s="223"/>
      <c r="E26" s="241" t="str">
        <f t="shared" si="0"/>
        <v>是</v>
      </c>
    </row>
    <row r="27" ht="35.1" customHeight="1" spans="1:5">
      <c r="A27" s="248" t="s">
        <v>1787</v>
      </c>
      <c r="B27" s="243">
        <v>22</v>
      </c>
      <c r="C27" s="243">
        <v>39</v>
      </c>
      <c r="D27" s="223"/>
      <c r="E27" s="241" t="str">
        <f t="shared" si="0"/>
        <v>是</v>
      </c>
    </row>
    <row r="28" ht="35.1" customHeight="1" spans="1:5">
      <c r="A28" s="190" t="s">
        <v>79</v>
      </c>
      <c r="B28" s="249">
        <f>SUM(B23,B24,B27)</f>
        <v>411</v>
      </c>
      <c r="C28" s="249">
        <f>SUM(C23,C24,C27)</f>
        <v>74</v>
      </c>
      <c r="D28" s="223"/>
      <c r="E28" s="241" t="str">
        <f t="shared" si="0"/>
        <v>是</v>
      </c>
    </row>
    <row r="29" spans="2:2">
      <c r="B29" s="229"/>
    </row>
    <row r="30" spans="2:3">
      <c r="B30" s="229"/>
      <c r="C30" s="250"/>
    </row>
    <row r="31" spans="2:2">
      <c r="B31" s="229"/>
    </row>
    <row r="32" spans="2:3">
      <c r="B32" s="229"/>
      <c r="C32" s="250"/>
    </row>
    <row r="33" spans="2:2">
      <c r="B33" s="229"/>
    </row>
    <row r="34" spans="2:2">
      <c r="B34" s="229"/>
    </row>
    <row r="35" spans="2:3">
      <c r="B35" s="229"/>
      <c r="C35" s="250"/>
    </row>
    <row r="36" spans="2:2">
      <c r="B36" s="229"/>
    </row>
    <row r="37" spans="2:2">
      <c r="B37" s="229"/>
    </row>
    <row r="38" spans="2:2">
      <c r="B38" s="229"/>
    </row>
    <row r="39" spans="2:2">
      <c r="B39" s="229"/>
    </row>
    <row r="40" spans="2:3">
      <c r="B40" s="229"/>
      <c r="C40" s="250"/>
    </row>
    <row r="41" spans="2:2">
      <c r="B41" s="229"/>
    </row>
  </sheetData>
  <autoFilter ref="A3:E28">
    <extLst/>
  </autoFilter>
  <mergeCells count="1">
    <mergeCell ref="A1:D1"/>
  </mergeCells>
  <conditionalFormatting sqref="E29">
    <cfRule type="cellIs" dxfId="3" priority="2" stopIfTrue="1" operator="lessThanOrEqual">
      <formula>-1</formula>
    </cfRule>
  </conditionalFormatting>
  <conditionalFormatting sqref="D5:D28">
    <cfRule type="cellIs" dxfId="3" priority="1" stopIfTrue="1" operator="lessThanOrEqual">
      <formula>-1</formula>
    </cfRule>
  </conditionalFormatting>
  <conditionalFormatting sqref="E3:E2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48"/>
  <sheetViews>
    <sheetView showGridLines="0" showZeros="0" view="pageBreakPreview" zoomScaleNormal="100" workbookViewId="0">
      <selection activeCell="D3" sqref="D3"/>
    </sheetView>
  </sheetViews>
  <sheetFormatPr defaultColWidth="9" defaultRowHeight="20.25" outlineLevelCol="4"/>
  <cols>
    <col min="1" max="1" width="52.6666666666667" style="198" customWidth="1"/>
    <col min="2" max="2" width="20.6333333333333" style="198" customWidth="1"/>
    <col min="3" max="3" width="20.6333333333333" style="199" customWidth="1"/>
    <col min="4" max="4" width="20.6333333333333" style="198" customWidth="1"/>
    <col min="5" max="5" width="4.44166666666667" style="198" customWidth="1"/>
    <col min="6" max="16384" width="9" style="198"/>
  </cols>
  <sheetData>
    <row r="1" ht="45" customHeight="1" spans="1:4">
      <c r="A1" s="179" t="s">
        <v>1788</v>
      </c>
      <c r="B1" s="179"/>
      <c r="C1" s="200"/>
      <c r="D1" s="179"/>
    </row>
    <row r="2" ht="20.1" customHeight="1" spans="1:4">
      <c r="A2" s="180"/>
      <c r="B2" s="180"/>
      <c r="C2" s="201"/>
      <c r="D2" s="202" t="s">
        <v>2</v>
      </c>
    </row>
    <row r="3" ht="45" customHeight="1" spans="1:5">
      <c r="A3" s="203" t="s">
        <v>1727</v>
      </c>
      <c r="B3" s="87" t="s">
        <v>5</v>
      </c>
      <c r="C3" s="204" t="s">
        <v>6</v>
      </c>
      <c r="D3" s="87" t="s">
        <v>7</v>
      </c>
      <c r="E3" s="198" t="s">
        <v>8</v>
      </c>
    </row>
    <row r="4" ht="36" customHeight="1" spans="1:5">
      <c r="A4" s="172" t="s">
        <v>1789</v>
      </c>
      <c r="B4" s="111"/>
      <c r="C4" s="205"/>
      <c r="D4" s="92"/>
      <c r="E4" s="158" t="str">
        <f t="shared" ref="E4:E35" si="0">IF(A4&lt;&gt;"",IF(SUM(B4:C4)&lt;&gt;0,"是","否"),"是")</f>
        <v>否</v>
      </c>
    </row>
    <row r="5" ht="36" customHeight="1" spans="1:5">
      <c r="A5" s="206" t="s">
        <v>1729</v>
      </c>
      <c r="B5" s="111"/>
      <c r="C5" s="207"/>
      <c r="D5" s="208"/>
      <c r="E5" s="158" t="str">
        <f t="shared" si="0"/>
        <v>否</v>
      </c>
    </row>
    <row r="6" ht="36" hidden="1" customHeight="1" spans="1:5">
      <c r="A6" s="189" t="s">
        <v>1730</v>
      </c>
      <c r="B6" s="186"/>
      <c r="C6" s="207"/>
      <c r="D6" s="209" t="str">
        <f>IF(B6&gt;0,C6/B6-1,IF(B6&lt;0,-(C6/B6-1),""))</f>
        <v/>
      </c>
      <c r="E6" s="158" t="str">
        <f t="shared" si="0"/>
        <v>否</v>
      </c>
    </row>
    <row r="7" ht="36" customHeight="1" spans="1:5">
      <c r="A7" s="189" t="s">
        <v>1731</v>
      </c>
      <c r="B7" s="210"/>
      <c r="C7" s="207"/>
      <c r="D7" s="211"/>
      <c r="E7" s="158" t="str">
        <f t="shared" si="0"/>
        <v>否</v>
      </c>
    </row>
    <row r="8" ht="36" hidden="1" customHeight="1" spans="1:5">
      <c r="A8" s="189" t="s">
        <v>1732</v>
      </c>
      <c r="B8" s="212"/>
      <c r="C8" s="207">
        <v>0</v>
      </c>
      <c r="D8" s="209" t="str">
        <f>IF(B8&gt;0,C8/B8-1,IF(B8&lt;0,-(C8/B8-1),""))</f>
        <v/>
      </c>
      <c r="E8" s="158" t="str">
        <f t="shared" si="0"/>
        <v>否</v>
      </c>
    </row>
    <row r="9" ht="36" customHeight="1" spans="1:5">
      <c r="A9" s="189" t="s">
        <v>1733</v>
      </c>
      <c r="B9" s="210"/>
      <c r="C9" s="207"/>
      <c r="D9" s="211"/>
      <c r="E9" s="158" t="str">
        <f t="shared" si="0"/>
        <v>否</v>
      </c>
    </row>
    <row r="10" ht="36" customHeight="1" spans="1:5">
      <c r="A10" s="189" t="s">
        <v>1736</v>
      </c>
      <c r="B10" s="212"/>
      <c r="C10" s="207"/>
      <c r="D10" s="209"/>
      <c r="E10" s="158" t="str">
        <f t="shared" si="0"/>
        <v>否</v>
      </c>
    </row>
    <row r="11" ht="36" customHeight="1" spans="1:5">
      <c r="A11" s="189" t="s">
        <v>1737</v>
      </c>
      <c r="B11" s="212"/>
      <c r="C11" s="213"/>
      <c r="D11" s="211"/>
      <c r="E11" s="158" t="str">
        <f t="shared" si="0"/>
        <v>否</v>
      </c>
    </row>
    <row r="12" ht="36" customHeight="1" spans="1:5">
      <c r="A12" s="189" t="s">
        <v>1738</v>
      </c>
      <c r="B12" s="210"/>
      <c r="C12" s="214"/>
      <c r="D12" s="211"/>
      <c r="E12" s="158" t="str">
        <f t="shared" si="0"/>
        <v>否</v>
      </c>
    </row>
    <row r="13" ht="36" customHeight="1" spans="1:5">
      <c r="A13" s="189" t="s">
        <v>1739</v>
      </c>
      <c r="B13" s="210"/>
      <c r="C13" s="207"/>
      <c r="D13" s="211"/>
      <c r="E13" s="158" t="str">
        <f t="shared" si="0"/>
        <v>否</v>
      </c>
    </row>
    <row r="14" ht="36" customHeight="1" spans="1:5">
      <c r="A14" s="206" t="s">
        <v>1735</v>
      </c>
      <c r="B14" s="210"/>
      <c r="C14" s="207"/>
      <c r="D14" s="211"/>
      <c r="E14" s="158" t="str">
        <f t="shared" si="0"/>
        <v>否</v>
      </c>
    </row>
    <row r="15" ht="36" customHeight="1" spans="1:5">
      <c r="A15" s="206" t="s">
        <v>1790</v>
      </c>
      <c r="B15" s="210"/>
      <c r="C15" s="213"/>
      <c r="D15" s="211"/>
      <c r="E15" s="158" t="str">
        <f t="shared" si="0"/>
        <v>否</v>
      </c>
    </row>
    <row r="16" ht="36" customHeight="1" spans="1:5">
      <c r="A16" s="189" t="s">
        <v>1741</v>
      </c>
      <c r="B16" s="210"/>
      <c r="C16" s="207"/>
      <c r="D16" s="211"/>
      <c r="E16" s="158" t="str">
        <f t="shared" si="0"/>
        <v>否</v>
      </c>
    </row>
    <row r="17" ht="36" customHeight="1" spans="1:5">
      <c r="A17" s="189" t="s">
        <v>1742</v>
      </c>
      <c r="B17" s="210"/>
      <c r="C17" s="207"/>
      <c r="D17" s="211"/>
      <c r="E17" s="158" t="str">
        <f t="shared" si="0"/>
        <v>否</v>
      </c>
    </row>
    <row r="18" ht="36" customHeight="1" spans="1:5">
      <c r="A18" s="189" t="s">
        <v>1743</v>
      </c>
      <c r="B18" s="210"/>
      <c r="C18" s="207"/>
      <c r="D18" s="211"/>
      <c r="E18" s="158" t="str">
        <f t="shared" si="0"/>
        <v>否</v>
      </c>
    </row>
    <row r="19" ht="36" hidden="1" customHeight="1" spans="1:5">
      <c r="A19" s="189" t="s">
        <v>1745</v>
      </c>
      <c r="B19" s="212"/>
      <c r="C19" s="207"/>
      <c r="D19" s="209" t="str">
        <f>IF(B19&gt;0,C19/B19-1,IF(B19&lt;0,-(C19/B19-1),""))</f>
        <v/>
      </c>
      <c r="E19" s="158" t="str">
        <f t="shared" si="0"/>
        <v>否</v>
      </c>
    </row>
    <row r="20" ht="36" customHeight="1" spans="1:5">
      <c r="A20" s="189" t="s">
        <v>1746</v>
      </c>
      <c r="B20" s="210"/>
      <c r="C20" s="207"/>
      <c r="D20" s="211"/>
      <c r="E20" s="158" t="str">
        <f t="shared" si="0"/>
        <v>否</v>
      </c>
    </row>
    <row r="21" ht="36" customHeight="1" spans="1:5">
      <c r="A21" s="172" t="s">
        <v>1791</v>
      </c>
      <c r="B21" s="215"/>
      <c r="C21" s="216"/>
      <c r="D21" s="208"/>
      <c r="E21" s="158" t="str">
        <f t="shared" si="0"/>
        <v>否</v>
      </c>
    </row>
    <row r="22" ht="36" customHeight="1" spans="1:5">
      <c r="A22" s="189" t="s">
        <v>1748</v>
      </c>
      <c r="B22" s="217"/>
      <c r="C22" s="218"/>
      <c r="D22" s="211"/>
      <c r="E22" s="158" t="str">
        <f t="shared" si="0"/>
        <v>否</v>
      </c>
    </row>
    <row r="23" ht="36" hidden="1" customHeight="1" spans="1:5">
      <c r="A23" s="189" t="s">
        <v>1749</v>
      </c>
      <c r="B23" s="217">
        <v>0</v>
      </c>
      <c r="C23" s="218"/>
      <c r="D23" s="211" t="str">
        <f>IF(B23&gt;0,C23/B23-1,IF(B23&lt;0,-(C23/B23-1),""))</f>
        <v/>
      </c>
      <c r="E23" s="158" t="str">
        <f t="shared" si="0"/>
        <v>否</v>
      </c>
    </row>
    <row r="24" ht="36" hidden="1" customHeight="1" spans="1:5">
      <c r="A24" s="172" t="s">
        <v>1792</v>
      </c>
      <c r="B24" s="185"/>
      <c r="C24" s="219">
        <f>SUM(C25:C27)</f>
        <v>0</v>
      </c>
      <c r="D24" s="209" t="str">
        <f>IF(B24&gt;0,C24/B24-1,IF(B24&lt;0,-(C24/B24-1),""))</f>
        <v/>
      </c>
      <c r="E24" s="158" t="str">
        <f t="shared" si="0"/>
        <v>否</v>
      </c>
    </row>
    <row r="25" ht="36" hidden="1" customHeight="1" spans="1:5">
      <c r="A25" s="189" t="s">
        <v>1793</v>
      </c>
      <c r="B25" s="186"/>
      <c r="C25" s="220"/>
      <c r="D25" s="209" t="str">
        <f>IF(B25&gt;0,C25/B25-1,IF(B25&lt;0,-(C25/B25-1),""))</f>
        <v/>
      </c>
      <c r="E25" s="158" t="str">
        <f t="shared" si="0"/>
        <v>否</v>
      </c>
    </row>
    <row r="26" ht="36" hidden="1" customHeight="1" spans="1:5">
      <c r="A26" s="189" t="s">
        <v>1794</v>
      </c>
      <c r="B26" s="186"/>
      <c r="C26" s="220"/>
      <c r="D26" s="209" t="str">
        <f>IF(B26&gt;0,C26/B26-1,IF(B26&lt;0,-(C26/B26-1),""))</f>
        <v/>
      </c>
      <c r="E26" s="158" t="str">
        <f t="shared" si="0"/>
        <v>否</v>
      </c>
    </row>
    <row r="27" ht="36" hidden="1" customHeight="1" spans="1:5">
      <c r="A27" s="189" t="s">
        <v>1795</v>
      </c>
      <c r="B27" s="129"/>
      <c r="C27" s="218">
        <f>SUM(C28:C29)</f>
        <v>0</v>
      </c>
      <c r="D27" s="209" t="str">
        <f>IF(B27&gt;0,C27/B27-1,IF(B27&lt;0,-(C27/B27-1),""))</f>
        <v/>
      </c>
      <c r="E27" s="158" t="str">
        <f t="shared" si="0"/>
        <v>否</v>
      </c>
    </row>
    <row r="28" ht="36" customHeight="1" spans="1:5">
      <c r="A28" s="172" t="s">
        <v>1796</v>
      </c>
      <c r="B28" s="185"/>
      <c r="C28" s="219"/>
      <c r="D28" s="208"/>
      <c r="E28" s="158" t="str">
        <f t="shared" si="0"/>
        <v>否</v>
      </c>
    </row>
    <row r="29" ht="36" customHeight="1" spans="1:5">
      <c r="A29" s="189" t="s">
        <v>1758</v>
      </c>
      <c r="B29" s="129"/>
      <c r="C29" s="221"/>
      <c r="D29" s="209"/>
      <c r="E29" s="158" t="str">
        <f t="shared" si="0"/>
        <v>否</v>
      </c>
    </row>
    <row r="30" ht="36" customHeight="1" spans="1:5">
      <c r="A30" s="172" t="s">
        <v>1797</v>
      </c>
      <c r="B30" s="195"/>
      <c r="C30" s="222"/>
      <c r="D30" s="223"/>
      <c r="E30" s="158" t="str">
        <f t="shared" si="0"/>
        <v>否</v>
      </c>
    </row>
    <row r="31" ht="36" customHeight="1" spans="1:5">
      <c r="A31" s="224" t="s">
        <v>1798</v>
      </c>
      <c r="B31" s="111"/>
      <c r="C31" s="225"/>
      <c r="D31" s="208"/>
      <c r="E31" s="158" t="str">
        <f t="shared" si="0"/>
        <v>否</v>
      </c>
    </row>
    <row r="32" ht="36" customHeight="1" spans="1:5">
      <c r="A32" s="226" t="s">
        <v>36</v>
      </c>
      <c r="B32" s="185"/>
      <c r="C32" s="219"/>
      <c r="D32" s="208"/>
      <c r="E32" s="158" t="str">
        <f t="shared" si="0"/>
        <v>否</v>
      </c>
    </row>
    <row r="33" ht="36" customHeight="1" spans="1:5">
      <c r="A33" s="227" t="s">
        <v>1762</v>
      </c>
      <c r="B33" s="228"/>
      <c r="C33" s="219"/>
      <c r="D33" s="208"/>
      <c r="E33" s="158" t="str">
        <f t="shared" si="0"/>
        <v>否</v>
      </c>
    </row>
    <row r="34" ht="36" hidden="1" customHeight="1" spans="1:5">
      <c r="A34" s="226" t="s">
        <v>1763</v>
      </c>
      <c r="B34" s="111"/>
      <c r="C34" s="225"/>
      <c r="D34" s="208"/>
      <c r="E34" s="158" t="str">
        <f t="shared" si="0"/>
        <v>否</v>
      </c>
    </row>
    <row r="35" ht="36" customHeight="1" spans="1:5">
      <c r="A35" s="190" t="s">
        <v>44</v>
      </c>
      <c r="B35" s="111"/>
      <c r="C35" s="225"/>
      <c r="D35" s="208"/>
      <c r="E35" s="158" t="str">
        <f t="shared" si="0"/>
        <v>否</v>
      </c>
    </row>
    <row r="36" spans="2:2">
      <c r="B36" s="229"/>
    </row>
    <row r="37" spans="2:2">
      <c r="B37" s="230"/>
    </row>
    <row r="38" spans="2:2">
      <c r="B38" s="229"/>
    </row>
    <row r="39" spans="2:2">
      <c r="B39" s="230"/>
    </row>
    <row r="40" spans="2:2">
      <c r="B40" s="229"/>
    </row>
    <row r="41" spans="2:2">
      <c r="B41" s="229"/>
    </row>
    <row r="42" spans="2:2">
      <c r="B42" s="230"/>
    </row>
    <row r="43" spans="2:2">
      <c r="B43" s="229"/>
    </row>
    <row r="44" spans="2:2">
      <c r="B44" s="229"/>
    </row>
    <row r="45" spans="2:2">
      <c r="B45" s="229"/>
    </row>
    <row r="46" spans="2:2">
      <c r="B46" s="229"/>
    </row>
    <row r="47" spans="2:2">
      <c r="B47" s="230"/>
    </row>
    <row r="48" spans="2:2">
      <c r="B48" s="229"/>
    </row>
  </sheetData>
  <autoFilter ref="A3:E35">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34"/>
  <sheetViews>
    <sheetView showGridLines="0" showZeros="0" view="pageBreakPreview" zoomScaleNormal="100" workbookViewId="0">
      <selection activeCell="F16" sqref="F16"/>
    </sheetView>
  </sheetViews>
  <sheetFormatPr defaultColWidth="9" defaultRowHeight="13.5" outlineLevelCol="4"/>
  <cols>
    <col min="1" max="1" width="50.775" customWidth="1"/>
    <col min="2" max="4" width="20.6333333333333" customWidth="1"/>
    <col min="5" max="5" width="5.33333333333333" customWidth="1"/>
  </cols>
  <sheetData>
    <row r="1" ht="45" customHeight="1" spans="1:4">
      <c r="A1" s="179" t="s">
        <v>1799</v>
      </c>
      <c r="B1" s="179"/>
      <c r="C1" s="179"/>
      <c r="D1" s="179"/>
    </row>
    <row r="2" ht="20.1" customHeight="1" spans="1:4">
      <c r="A2" s="180"/>
      <c r="B2" s="180"/>
      <c r="C2" s="181"/>
      <c r="D2" s="182" t="s">
        <v>2</v>
      </c>
    </row>
    <row r="3" ht="45" customHeight="1" spans="1:5">
      <c r="A3" s="183" t="s">
        <v>1800</v>
      </c>
      <c r="B3" s="87" t="s">
        <v>5</v>
      </c>
      <c r="C3" s="87" t="s">
        <v>6</v>
      </c>
      <c r="D3" s="87" t="s">
        <v>7</v>
      </c>
      <c r="E3" s="184" t="s">
        <v>8</v>
      </c>
    </row>
    <row r="4" ht="36" customHeight="1" spans="1:5">
      <c r="A4" s="172" t="s">
        <v>1765</v>
      </c>
      <c r="B4" s="185"/>
      <c r="C4" s="185"/>
      <c r="D4" s="92"/>
      <c r="E4" s="158" t="str">
        <f t="shared" ref="E4:E21" si="0">IF(A4&lt;&gt;"",IF(SUM(B4:C4)&lt;&gt;0,"是","否"),"是")</f>
        <v>否</v>
      </c>
    </row>
    <row r="5" ht="36" customHeight="1" spans="1:5">
      <c r="A5" s="174" t="s">
        <v>1801</v>
      </c>
      <c r="B5" s="186"/>
      <c r="C5" s="186"/>
      <c r="D5" s="187"/>
      <c r="E5" s="158" t="str">
        <f t="shared" si="0"/>
        <v>否</v>
      </c>
    </row>
    <row r="6" ht="36" hidden="1" customHeight="1" spans="1:5">
      <c r="A6" s="174" t="s">
        <v>1771</v>
      </c>
      <c r="B6" s="186"/>
      <c r="C6" s="186"/>
      <c r="D6" s="187" t="str">
        <f>IF(B6&gt;0,C6/B6-1,IF(B6&lt;0,-(C6/B6-1),""))</f>
        <v/>
      </c>
      <c r="E6" s="158" t="str">
        <f t="shared" si="0"/>
        <v>否</v>
      </c>
    </row>
    <row r="7" ht="36" customHeight="1" spans="1:5">
      <c r="A7" s="172" t="s">
        <v>1772</v>
      </c>
      <c r="B7" s="185"/>
      <c r="C7" s="185"/>
      <c r="D7" s="188"/>
      <c r="E7" s="158" t="str">
        <f t="shared" si="0"/>
        <v>否</v>
      </c>
    </row>
    <row r="8" ht="36" customHeight="1" spans="1:5">
      <c r="A8" s="174" t="s">
        <v>1773</v>
      </c>
      <c r="B8" s="186"/>
      <c r="C8" s="186"/>
      <c r="D8" s="187"/>
      <c r="E8" s="158" t="str">
        <f t="shared" si="0"/>
        <v>否</v>
      </c>
    </row>
    <row r="9" ht="36" customHeight="1" spans="1:5">
      <c r="A9" s="174" t="s">
        <v>1777</v>
      </c>
      <c r="B9" s="186"/>
      <c r="C9" s="186"/>
      <c r="D9" s="187"/>
      <c r="E9" s="158" t="str">
        <f t="shared" si="0"/>
        <v>否</v>
      </c>
    </row>
    <row r="10" ht="36" hidden="1" customHeight="1" spans="1:5">
      <c r="A10" s="172" t="s">
        <v>1778</v>
      </c>
      <c r="B10" s="185">
        <f>B11</f>
        <v>0</v>
      </c>
      <c r="C10" s="185">
        <f>C11</f>
        <v>0</v>
      </c>
      <c r="D10" s="188" t="str">
        <f>IF(B10&gt;0,C10/B10-1,IF(B10&lt;0,-(C10/B10-1),""))</f>
        <v/>
      </c>
      <c r="E10" s="158" t="str">
        <f t="shared" si="0"/>
        <v>否</v>
      </c>
    </row>
    <row r="11" ht="36" hidden="1" customHeight="1" spans="1:5">
      <c r="A11" s="174" t="s">
        <v>1779</v>
      </c>
      <c r="B11" s="186"/>
      <c r="C11" s="186"/>
      <c r="D11" s="187" t="str">
        <f>IF(B11&gt;0,C11/B11-1,IF(B11&lt;0,-(C11/B11-1),""))</f>
        <v/>
      </c>
      <c r="E11" s="158" t="str">
        <f t="shared" si="0"/>
        <v>否</v>
      </c>
    </row>
    <row r="12" ht="36" hidden="1" customHeight="1" spans="1:5">
      <c r="A12" s="172" t="s">
        <v>1780</v>
      </c>
      <c r="B12" s="185"/>
      <c r="C12" s="185"/>
      <c r="D12" s="188" t="str">
        <f>IF(B12&gt;0,C12/B12-1,IF(B12&lt;0,-(C12/B12-1),""))</f>
        <v/>
      </c>
      <c r="E12" s="158" t="str">
        <f t="shared" si="0"/>
        <v>否</v>
      </c>
    </row>
    <row r="13" ht="36" hidden="1" customHeight="1" spans="1:5">
      <c r="A13" s="189" t="s">
        <v>1802</v>
      </c>
      <c r="B13" s="186"/>
      <c r="C13" s="186"/>
      <c r="D13" s="187" t="str">
        <f>IF(B13&gt;0,C13/B13-1,IF(B13&lt;0,-(C13/B13-1),""))</f>
        <v/>
      </c>
      <c r="E13" s="158" t="str">
        <f t="shared" si="0"/>
        <v>否</v>
      </c>
    </row>
    <row r="14" ht="36" customHeight="1" spans="1:5">
      <c r="A14" s="172" t="s">
        <v>1782</v>
      </c>
      <c r="B14" s="185"/>
      <c r="C14" s="185"/>
      <c r="D14" s="188"/>
      <c r="E14" s="158" t="str">
        <f t="shared" si="0"/>
        <v>否</v>
      </c>
    </row>
    <row r="15" ht="36" customHeight="1" spans="1:5">
      <c r="A15" s="174" t="s">
        <v>1783</v>
      </c>
      <c r="B15" s="186"/>
      <c r="C15" s="186"/>
      <c r="D15" s="187"/>
      <c r="E15" s="158" t="str">
        <f t="shared" si="0"/>
        <v>否</v>
      </c>
    </row>
    <row r="16" ht="36" customHeight="1" spans="1:5">
      <c r="A16" s="190" t="s">
        <v>1803</v>
      </c>
      <c r="B16" s="185"/>
      <c r="C16" s="185"/>
      <c r="D16" s="188"/>
      <c r="E16" s="158" t="str">
        <f t="shared" si="0"/>
        <v>否</v>
      </c>
    </row>
    <row r="17" ht="36" customHeight="1" spans="1:5">
      <c r="A17" s="191" t="s">
        <v>72</v>
      </c>
      <c r="B17" s="185"/>
      <c r="C17" s="185"/>
      <c r="D17" s="188"/>
      <c r="E17" s="158" t="str">
        <f t="shared" si="0"/>
        <v>否</v>
      </c>
    </row>
    <row r="18" ht="36" customHeight="1" spans="1:5">
      <c r="A18" s="192" t="s">
        <v>1785</v>
      </c>
      <c r="B18" s="193"/>
      <c r="C18" s="186"/>
      <c r="D18" s="187"/>
      <c r="E18" s="158" t="str">
        <f t="shared" si="0"/>
        <v>否</v>
      </c>
    </row>
    <row r="19" ht="36" customHeight="1" spans="1:5">
      <c r="A19" s="192" t="s">
        <v>1786</v>
      </c>
      <c r="B19" s="193"/>
      <c r="C19" s="193"/>
      <c r="D19" s="187"/>
      <c r="E19" s="158" t="str">
        <f t="shared" si="0"/>
        <v>否</v>
      </c>
    </row>
    <row r="20" ht="36" customHeight="1" spans="1:5">
      <c r="A20" s="194" t="s">
        <v>1787</v>
      </c>
      <c r="B20" s="195"/>
      <c r="C20" s="185"/>
      <c r="D20" s="188"/>
      <c r="E20" s="158" t="str">
        <f t="shared" si="0"/>
        <v>否</v>
      </c>
    </row>
    <row r="21" ht="36" customHeight="1" spans="1:5">
      <c r="A21" s="190" t="s">
        <v>79</v>
      </c>
      <c r="B21" s="185"/>
      <c r="C21" s="185"/>
      <c r="D21" s="188"/>
      <c r="E21" s="158" t="str">
        <f t="shared" si="0"/>
        <v>否</v>
      </c>
    </row>
    <row r="22" spans="2:2">
      <c r="B22" s="196"/>
    </row>
    <row r="23" spans="2:3">
      <c r="B23" s="197"/>
      <c r="C23" s="197"/>
    </row>
    <row r="24" spans="2:2">
      <c r="B24" s="196"/>
    </row>
    <row r="25" spans="2:3">
      <c r="B25" s="197"/>
      <c r="C25" s="197"/>
    </row>
    <row r="26" spans="2:2">
      <c r="B26" s="196"/>
    </row>
    <row r="27" spans="2:2">
      <c r="B27" s="196"/>
    </row>
    <row r="28" spans="2:3">
      <c r="B28" s="197"/>
      <c r="C28" s="197"/>
    </row>
    <row r="29" spans="2:2">
      <c r="B29" s="196"/>
    </row>
    <row r="30" spans="2:2">
      <c r="B30" s="196"/>
    </row>
    <row r="31" spans="2:2">
      <c r="B31" s="196"/>
    </row>
    <row r="32" spans="2:2">
      <c r="B32" s="196"/>
    </row>
    <row r="33" spans="2:3">
      <c r="B33" s="197"/>
      <c r="C33" s="197"/>
    </row>
    <row r="34" spans="2:2">
      <c r="B34" s="196"/>
    </row>
  </sheetData>
  <autoFilter ref="A3:E21">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1"/>
  <sheetViews>
    <sheetView view="pageBreakPreview" zoomScaleNormal="100" workbookViewId="0">
      <selection activeCell="A1" sqref="A1:B1"/>
    </sheetView>
  </sheetViews>
  <sheetFormatPr defaultColWidth="9" defaultRowHeight="14.25" outlineLevelCol="1"/>
  <cols>
    <col min="1" max="1" width="36.2583333333333" style="163" customWidth="1"/>
    <col min="2" max="2" width="45.5" style="165" customWidth="1"/>
    <col min="3" max="3" width="12.6333333333333" style="163"/>
    <col min="4" max="16374" width="9" style="163"/>
    <col min="16375" max="16376" width="35.6333333333333" style="163"/>
    <col min="16377" max="16377" width="9" style="163"/>
    <col min="16378" max="16384" width="9" style="166"/>
  </cols>
  <sheetData>
    <row r="1" s="163" customFormat="1" ht="45" customHeight="1" spans="1:2">
      <c r="A1" s="167" t="s">
        <v>1804</v>
      </c>
      <c r="B1" s="168"/>
    </row>
    <row r="2" s="163" customFormat="1" ht="20.1" customHeight="1" spans="1:2">
      <c r="A2" s="169"/>
      <c r="B2" s="170" t="s">
        <v>2</v>
      </c>
    </row>
    <row r="3" s="164" customFormat="1" ht="45" customHeight="1" spans="1:2">
      <c r="A3" s="171" t="s">
        <v>1805</v>
      </c>
      <c r="B3" s="171" t="s">
        <v>1806</v>
      </c>
    </row>
    <row r="4" s="163" customFormat="1" ht="36" customHeight="1" spans="1:2">
      <c r="A4" s="175" t="s">
        <v>1807</v>
      </c>
      <c r="B4" s="173"/>
    </row>
    <row r="5" s="163" customFormat="1" ht="36" customHeight="1" spans="1:2">
      <c r="A5" s="175" t="s">
        <v>1808</v>
      </c>
      <c r="B5" s="173"/>
    </row>
    <row r="6" s="163" customFormat="1" ht="36" customHeight="1" spans="1:2">
      <c r="A6" s="175" t="s">
        <v>1147</v>
      </c>
      <c r="B6" s="173"/>
    </row>
    <row r="7" s="163" customFormat="1" ht="36" customHeight="1" spans="1:2">
      <c r="A7" s="175" t="s">
        <v>1148</v>
      </c>
      <c r="B7" s="173"/>
    </row>
    <row r="8" s="163" customFormat="1" ht="36" customHeight="1" spans="1:2">
      <c r="A8" s="175" t="s">
        <v>1149</v>
      </c>
      <c r="B8" s="173"/>
    </row>
    <row r="9" s="163" customFormat="1" ht="36" customHeight="1" spans="1:2">
      <c r="A9" s="175" t="s">
        <v>1150</v>
      </c>
      <c r="B9" s="173"/>
    </row>
    <row r="10" s="163" customFormat="1" ht="36" customHeight="1" spans="1:2">
      <c r="A10" s="175" t="s">
        <v>1151</v>
      </c>
      <c r="B10" s="173"/>
    </row>
    <row r="11" s="163" customFormat="1" ht="31" customHeight="1" spans="1:2">
      <c r="A11" s="177" t="s">
        <v>1809</v>
      </c>
      <c r="B11" s="178"/>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workbookViewId="0">
      <selection activeCell="F6" sqref="F6"/>
    </sheetView>
  </sheetViews>
  <sheetFormatPr defaultColWidth="9" defaultRowHeight="14.25"/>
  <cols>
    <col min="1" max="1" width="46.6333333333333" style="163" customWidth="1"/>
    <col min="2" max="2" width="38" style="165" customWidth="1"/>
    <col min="3" max="16371" width="9" style="163"/>
    <col min="16372" max="16373" width="35.6333333333333" style="163"/>
    <col min="16374" max="16374" width="9" style="163"/>
    <col min="16375" max="16384" width="9" style="166"/>
  </cols>
  <sheetData>
    <row r="1" s="163" customFormat="1" ht="45" customHeight="1" spans="1:2">
      <c r="A1" s="167" t="s">
        <v>1810</v>
      </c>
      <c r="B1" s="168"/>
    </row>
    <row r="2" s="163" customFormat="1" ht="20.1" customHeight="1" spans="1:2">
      <c r="A2" s="169"/>
      <c r="B2" s="170" t="s">
        <v>2</v>
      </c>
    </row>
    <row r="3" s="164" customFormat="1" ht="45" customHeight="1" spans="1:2">
      <c r="A3" s="171" t="s">
        <v>1811</v>
      </c>
      <c r="B3" s="171" t="s">
        <v>1806</v>
      </c>
    </row>
    <row r="4" s="163" customFormat="1" ht="36" customHeight="1" spans="1:2">
      <c r="A4" s="172"/>
      <c r="B4" s="173"/>
    </row>
    <row r="5" s="163" customFormat="1" ht="36" customHeight="1" spans="1:2">
      <c r="A5" s="172"/>
      <c r="B5" s="173"/>
    </row>
    <row r="6" s="163" customFormat="1" ht="36" customHeight="1" spans="1:2">
      <c r="A6" s="172"/>
      <c r="B6" s="173"/>
    </row>
    <row r="7" s="163" customFormat="1" ht="36" customHeight="1" spans="1:2">
      <c r="A7" s="172"/>
      <c r="B7" s="173"/>
    </row>
    <row r="8" s="163" customFormat="1" ht="36" customHeight="1" spans="1:2">
      <c r="A8" s="172"/>
      <c r="B8" s="173"/>
    </row>
    <row r="9" s="163" customFormat="1" ht="36" customHeight="1" spans="1:2">
      <c r="A9" s="172"/>
      <c r="B9" s="173"/>
    </row>
    <row r="10" s="163" customFormat="1" ht="36" customHeight="1" spans="1:2">
      <c r="A10" s="174"/>
      <c r="B10" s="173"/>
    </row>
    <row r="11" s="163" customFormat="1" ht="36" customHeight="1" spans="1:2">
      <c r="A11" s="175"/>
      <c r="B11" s="173"/>
    </row>
    <row r="12" s="163" customFormat="1" ht="36" customHeight="1" spans="1:2">
      <c r="A12" s="176"/>
      <c r="B12" s="173"/>
    </row>
    <row r="13" s="163" customFormat="1" ht="36" customHeight="1" spans="1:2">
      <c r="A13" s="176"/>
      <c r="B13" s="173"/>
    </row>
    <row r="14" s="163" customFormat="1" ht="36" customHeight="1" spans="1:2">
      <c r="A14" s="176"/>
      <c r="B14" s="173"/>
    </row>
    <row r="15" s="163" customFormat="1" ht="36" customHeight="1" spans="1:2">
      <c r="A15" s="176"/>
      <c r="B15" s="173"/>
    </row>
    <row r="16" s="163" customFormat="1" ht="36" customHeight="1" spans="1:2">
      <c r="A16" s="176"/>
      <c r="B16" s="173"/>
    </row>
    <row r="17" s="163" customFormat="1" ht="36" customHeight="1" spans="1:2">
      <c r="A17" s="176"/>
      <c r="B17" s="173"/>
    </row>
    <row r="18" s="163" customFormat="1" ht="36" customHeight="1" spans="1:2">
      <c r="A18" s="176"/>
      <c r="B18" s="173"/>
    </row>
    <row r="19" s="163" customFormat="1" ht="31" customHeight="1" spans="1:2">
      <c r="A19" s="177" t="s">
        <v>1809</v>
      </c>
      <c r="B19" s="178"/>
    </row>
    <row r="20" s="163" customFormat="1" spans="2:16377">
      <c r="B20" s="165"/>
      <c r="XEU20" s="166"/>
      <c r="XEV20" s="166"/>
      <c r="XEW20" s="166"/>
    </row>
    <row r="21" s="163" customFormat="1" spans="2:16377">
      <c r="B21" s="165"/>
      <c r="XEU21" s="166"/>
      <c r="XEV21" s="166"/>
      <c r="XEW21" s="166"/>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1"/>
  <sheetViews>
    <sheetView showGridLines="0" showZeros="0" view="pageBreakPreview" zoomScale="90" zoomScaleNormal="90" workbookViewId="0">
      <pane ySplit="3" topLeftCell="A16" activePane="bottomLeft" state="frozen"/>
      <selection/>
      <selection pane="bottomLeft" activeCell="C21" sqref="C21"/>
    </sheetView>
  </sheetViews>
  <sheetFormatPr defaultColWidth="9" defaultRowHeight="14.25" outlineLevelCol="5"/>
  <cols>
    <col min="1" max="1" width="12.7583333333333" style="165" customWidth="1"/>
    <col min="2" max="2" width="40.275" style="165" customWidth="1"/>
    <col min="3" max="5" width="20.6333333333333" style="165" customWidth="1"/>
    <col min="6" max="6" width="9.75833333333333" style="165" customWidth="1"/>
    <col min="7" max="16384" width="9" style="268"/>
  </cols>
  <sheetData>
    <row r="1" ht="45" customHeight="1" spans="1:5">
      <c r="A1" s="334"/>
      <c r="B1" s="334" t="s">
        <v>45</v>
      </c>
      <c r="C1" s="334"/>
      <c r="D1" s="334"/>
      <c r="E1" s="334"/>
    </row>
    <row r="2" ht="18.95" customHeight="1" spans="1:5">
      <c r="A2" s="512"/>
      <c r="B2" s="489"/>
      <c r="C2" s="337"/>
      <c r="E2" s="490" t="s">
        <v>2</v>
      </c>
    </row>
    <row r="3" s="486" customFormat="1" ht="45" customHeight="1" spans="1:6">
      <c r="A3" s="513" t="s">
        <v>3</v>
      </c>
      <c r="B3" s="514" t="s">
        <v>4</v>
      </c>
      <c r="C3" s="142" t="s">
        <v>5</v>
      </c>
      <c r="D3" s="142" t="s">
        <v>6</v>
      </c>
      <c r="E3" s="514" t="s">
        <v>7</v>
      </c>
      <c r="F3" s="515" t="s">
        <v>8</v>
      </c>
    </row>
    <row r="4" ht="37.5" customHeight="1" spans="1:6">
      <c r="A4" s="350">
        <v>201</v>
      </c>
      <c r="B4" s="516" t="s">
        <v>46</v>
      </c>
      <c r="C4" s="353">
        <v>15181</v>
      </c>
      <c r="D4" s="353">
        <v>16764</v>
      </c>
      <c r="E4" s="517">
        <f>D4/C4-1</f>
        <v>0.104</v>
      </c>
      <c r="F4" s="278" t="str">
        <f t="shared" ref="F4:F38" si="0">IF(LEN(A4)=3,"是",IF(B4&lt;&gt;"",IF(SUM(C4:D4)&lt;&gt;0,"是","否"),"是"))</f>
        <v>是</v>
      </c>
    </row>
    <row r="5" ht="37.5" customHeight="1" spans="1:6">
      <c r="A5" s="350">
        <v>202</v>
      </c>
      <c r="B5" s="518" t="s">
        <v>47</v>
      </c>
      <c r="C5" s="353">
        <v>0</v>
      </c>
      <c r="D5" s="353">
        <v>0</v>
      </c>
      <c r="E5" s="517"/>
      <c r="F5" s="278" t="str">
        <f t="shared" si="0"/>
        <v>是</v>
      </c>
    </row>
    <row r="6" ht="37.5" customHeight="1" spans="1:6">
      <c r="A6" s="350">
        <v>203</v>
      </c>
      <c r="B6" s="518" t="s">
        <v>48</v>
      </c>
      <c r="C6" s="353">
        <v>583</v>
      </c>
      <c r="D6" s="353">
        <v>287</v>
      </c>
      <c r="E6" s="517">
        <f t="shared" ref="E5:E38" si="1">D6/C6-1</f>
        <v>-0.508</v>
      </c>
      <c r="F6" s="278" t="str">
        <f t="shared" si="0"/>
        <v>是</v>
      </c>
    </row>
    <row r="7" ht="37.5" customHeight="1" spans="1:6">
      <c r="A7" s="350">
        <v>204</v>
      </c>
      <c r="B7" s="518" t="s">
        <v>49</v>
      </c>
      <c r="C7" s="353">
        <v>6752</v>
      </c>
      <c r="D7" s="353">
        <v>6538</v>
      </c>
      <c r="E7" s="517">
        <f t="shared" si="1"/>
        <v>-0.032</v>
      </c>
      <c r="F7" s="278" t="str">
        <f t="shared" si="0"/>
        <v>是</v>
      </c>
    </row>
    <row r="8" ht="37.5" customHeight="1" spans="1:6">
      <c r="A8" s="350">
        <v>205</v>
      </c>
      <c r="B8" s="518" t="s">
        <v>50</v>
      </c>
      <c r="C8" s="353">
        <v>43258</v>
      </c>
      <c r="D8" s="353">
        <v>36201</v>
      </c>
      <c r="E8" s="517">
        <f t="shared" si="1"/>
        <v>-0.163</v>
      </c>
      <c r="F8" s="278" t="str">
        <f t="shared" si="0"/>
        <v>是</v>
      </c>
    </row>
    <row r="9" ht="37.5" customHeight="1" spans="1:6">
      <c r="A9" s="350">
        <v>206</v>
      </c>
      <c r="B9" s="518" t="s">
        <v>51</v>
      </c>
      <c r="C9" s="353">
        <v>1607</v>
      </c>
      <c r="D9" s="353">
        <v>4247</v>
      </c>
      <c r="E9" s="517">
        <f t="shared" si="1"/>
        <v>1.643</v>
      </c>
      <c r="F9" s="278" t="str">
        <f t="shared" si="0"/>
        <v>是</v>
      </c>
    </row>
    <row r="10" ht="37.5" customHeight="1" spans="1:6">
      <c r="A10" s="350">
        <v>207</v>
      </c>
      <c r="B10" s="518" t="s">
        <v>52</v>
      </c>
      <c r="C10" s="353">
        <v>1626</v>
      </c>
      <c r="D10" s="353">
        <v>1817</v>
      </c>
      <c r="E10" s="517">
        <f t="shared" si="1"/>
        <v>0.117</v>
      </c>
      <c r="F10" s="278" t="str">
        <f t="shared" si="0"/>
        <v>是</v>
      </c>
    </row>
    <row r="11" ht="37.5" customHeight="1" spans="1:6">
      <c r="A11" s="350">
        <v>208</v>
      </c>
      <c r="B11" s="518" t="s">
        <v>53</v>
      </c>
      <c r="C11" s="353">
        <v>27511</v>
      </c>
      <c r="D11" s="353">
        <v>32359</v>
      </c>
      <c r="E11" s="517">
        <f t="shared" si="1"/>
        <v>0.176</v>
      </c>
      <c r="F11" s="278" t="str">
        <f t="shared" si="0"/>
        <v>是</v>
      </c>
    </row>
    <row r="12" ht="37.5" customHeight="1" spans="1:6">
      <c r="A12" s="350">
        <v>210</v>
      </c>
      <c r="B12" s="518" t="s">
        <v>54</v>
      </c>
      <c r="C12" s="353">
        <v>15751</v>
      </c>
      <c r="D12" s="353">
        <v>14469</v>
      </c>
      <c r="E12" s="517">
        <f t="shared" si="1"/>
        <v>-0.081</v>
      </c>
      <c r="F12" s="278" t="str">
        <f t="shared" si="0"/>
        <v>是</v>
      </c>
    </row>
    <row r="13" ht="37.5" customHeight="1" spans="1:6">
      <c r="A13" s="350">
        <v>211</v>
      </c>
      <c r="B13" s="518" t="s">
        <v>55</v>
      </c>
      <c r="C13" s="353">
        <v>2923</v>
      </c>
      <c r="D13" s="353">
        <v>20394</v>
      </c>
      <c r="E13" s="517">
        <f t="shared" si="1"/>
        <v>5.977</v>
      </c>
      <c r="F13" s="278" t="str">
        <f t="shared" si="0"/>
        <v>是</v>
      </c>
    </row>
    <row r="14" ht="37.5" customHeight="1" spans="1:6">
      <c r="A14" s="350">
        <v>212</v>
      </c>
      <c r="B14" s="518" t="s">
        <v>56</v>
      </c>
      <c r="C14" s="353">
        <v>6229</v>
      </c>
      <c r="D14" s="353">
        <v>7270</v>
      </c>
      <c r="E14" s="517">
        <f t="shared" si="1"/>
        <v>0.167</v>
      </c>
      <c r="F14" s="278" t="str">
        <f t="shared" si="0"/>
        <v>是</v>
      </c>
    </row>
    <row r="15" ht="37.5" customHeight="1" spans="1:6">
      <c r="A15" s="350">
        <v>213</v>
      </c>
      <c r="B15" s="518" t="s">
        <v>57</v>
      </c>
      <c r="C15" s="353">
        <v>20553</v>
      </c>
      <c r="D15" s="353">
        <v>24213</v>
      </c>
      <c r="E15" s="517">
        <f t="shared" si="1"/>
        <v>0.178</v>
      </c>
      <c r="F15" s="278" t="str">
        <f t="shared" si="0"/>
        <v>是</v>
      </c>
    </row>
    <row r="16" ht="37.5" customHeight="1" spans="1:6">
      <c r="A16" s="350">
        <v>214</v>
      </c>
      <c r="B16" s="518" t="s">
        <v>58</v>
      </c>
      <c r="C16" s="353">
        <v>2232</v>
      </c>
      <c r="D16" s="353">
        <v>1702</v>
      </c>
      <c r="E16" s="517">
        <f t="shared" si="1"/>
        <v>-0.237</v>
      </c>
      <c r="F16" s="278" t="str">
        <f t="shared" si="0"/>
        <v>是</v>
      </c>
    </row>
    <row r="17" ht="37.5" customHeight="1" spans="1:6">
      <c r="A17" s="350">
        <v>215</v>
      </c>
      <c r="B17" s="518" t="s">
        <v>59</v>
      </c>
      <c r="C17" s="353">
        <v>1270</v>
      </c>
      <c r="D17" s="353">
        <v>372</v>
      </c>
      <c r="E17" s="517">
        <f t="shared" si="1"/>
        <v>-0.707</v>
      </c>
      <c r="F17" s="278" t="str">
        <f t="shared" si="0"/>
        <v>是</v>
      </c>
    </row>
    <row r="18" ht="37.5" customHeight="1" spans="1:6">
      <c r="A18" s="350">
        <v>216</v>
      </c>
      <c r="B18" s="518" t="s">
        <v>60</v>
      </c>
      <c r="C18" s="353">
        <v>139</v>
      </c>
      <c r="D18" s="353">
        <v>146</v>
      </c>
      <c r="E18" s="517">
        <f t="shared" si="1"/>
        <v>0.05</v>
      </c>
      <c r="F18" s="278" t="str">
        <f t="shared" si="0"/>
        <v>是</v>
      </c>
    </row>
    <row r="19" ht="37.5" customHeight="1" spans="1:6">
      <c r="A19" s="350">
        <v>217</v>
      </c>
      <c r="B19" s="518" t="s">
        <v>61</v>
      </c>
      <c r="C19" s="353">
        <v>350</v>
      </c>
      <c r="D19" s="353">
        <v>0</v>
      </c>
      <c r="E19" s="517">
        <f t="shared" si="1"/>
        <v>-1</v>
      </c>
      <c r="F19" s="278" t="str">
        <f t="shared" si="0"/>
        <v>是</v>
      </c>
    </row>
    <row r="20" ht="37.5" customHeight="1" spans="1:6">
      <c r="A20" s="350">
        <v>219</v>
      </c>
      <c r="B20" s="518" t="s">
        <v>62</v>
      </c>
      <c r="C20" s="353">
        <v>0</v>
      </c>
      <c r="D20" s="353">
        <v>0</v>
      </c>
      <c r="E20" s="517"/>
      <c r="F20" s="278" t="str">
        <f t="shared" si="0"/>
        <v>是</v>
      </c>
    </row>
    <row r="21" ht="37.5" customHeight="1" spans="1:6">
      <c r="A21" s="350">
        <v>220</v>
      </c>
      <c r="B21" s="518" t="s">
        <v>63</v>
      </c>
      <c r="C21" s="353">
        <v>12204</v>
      </c>
      <c r="D21" s="353">
        <v>1154</v>
      </c>
      <c r="E21" s="517">
        <f t="shared" si="1"/>
        <v>-0.905</v>
      </c>
      <c r="F21" s="278" t="str">
        <f t="shared" si="0"/>
        <v>是</v>
      </c>
    </row>
    <row r="22" ht="37.5" customHeight="1" spans="1:6">
      <c r="A22" s="350">
        <v>221</v>
      </c>
      <c r="B22" s="518" t="s">
        <v>64</v>
      </c>
      <c r="C22" s="353">
        <v>9620</v>
      </c>
      <c r="D22" s="353">
        <v>7857</v>
      </c>
      <c r="E22" s="517">
        <f t="shared" si="1"/>
        <v>-0.183</v>
      </c>
      <c r="F22" s="278" t="str">
        <f t="shared" si="0"/>
        <v>是</v>
      </c>
    </row>
    <row r="23" ht="37.5" customHeight="1" spans="1:6">
      <c r="A23" s="350">
        <v>222</v>
      </c>
      <c r="B23" s="518" t="s">
        <v>65</v>
      </c>
      <c r="C23" s="353">
        <v>338</v>
      </c>
      <c r="D23" s="353">
        <v>263</v>
      </c>
      <c r="E23" s="517">
        <f t="shared" si="1"/>
        <v>-0.222</v>
      </c>
      <c r="F23" s="278" t="str">
        <f t="shared" si="0"/>
        <v>是</v>
      </c>
    </row>
    <row r="24" ht="37.5" customHeight="1" spans="1:6">
      <c r="A24" s="350">
        <v>224</v>
      </c>
      <c r="B24" s="518" t="s">
        <v>66</v>
      </c>
      <c r="C24" s="353">
        <v>1799</v>
      </c>
      <c r="D24" s="353">
        <v>3061</v>
      </c>
      <c r="E24" s="517">
        <f t="shared" si="1"/>
        <v>0.702</v>
      </c>
      <c r="F24" s="278" t="str">
        <f t="shared" si="0"/>
        <v>是</v>
      </c>
    </row>
    <row r="25" ht="37.5" customHeight="1" spans="1:6">
      <c r="A25" s="350">
        <v>227</v>
      </c>
      <c r="B25" s="518" t="s">
        <v>67</v>
      </c>
      <c r="C25" s="353">
        <v>0</v>
      </c>
      <c r="D25" s="353">
        <v>2256</v>
      </c>
      <c r="E25" s="517"/>
      <c r="F25" s="278" t="str">
        <f t="shared" si="0"/>
        <v>是</v>
      </c>
    </row>
    <row r="26" ht="37.5" customHeight="1" spans="1:6">
      <c r="A26" s="350">
        <v>232</v>
      </c>
      <c r="B26" s="518" t="s">
        <v>68</v>
      </c>
      <c r="C26" s="353">
        <v>2188</v>
      </c>
      <c r="D26" s="353">
        <v>2400</v>
      </c>
      <c r="E26" s="517">
        <f t="shared" si="1"/>
        <v>0.097</v>
      </c>
      <c r="F26" s="278" t="str">
        <f t="shared" si="0"/>
        <v>是</v>
      </c>
    </row>
    <row r="27" ht="37.5" customHeight="1" spans="1:6">
      <c r="A27" s="350">
        <v>233</v>
      </c>
      <c r="B27" s="518" t="s">
        <v>69</v>
      </c>
      <c r="C27" s="353">
        <v>12</v>
      </c>
      <c r="D27" s="353">
        <v>40</v>
      </c>
      <c r="E27" s="517">
        <f t="shared" si="1"/>
        <v>2.333</v>
      </c>
      <c r="F27" s="278" t="str">
        <f t="shared" si="0"/>
        <v>是</v>
      </c>
    </row>
    <row r="28" ht="37.5" customHeight="1" spans="1:6">
      <c r="A28" s="350">
        <v>229</v>
      </c>
      <c r="B28" s="518" t="s">
        <v>70</v>
      </c>
      <c r="C28" s="353">
        <v>0</v>
      </c>
      <c r="D28" s="353">
        <v>13229</v>
      </c>
      <c r="E28" s="517"/>
      <c r="F28" s="278" t="str">
        <f t="shared" si="0"/>
        <v>是</v>
      </c>
    </row>
    <row r="29" ht="37.5" customHeight="1" spans="1:6">
      <c r="A29" s="350"/>
      <c r="B29" s="518"/>
      <c r="C29" s="353"/>
      <c r="D29" s="353"/>
      <c r="E29" s="517"/>
      <c r="F29" s="278" t="str">
        <f t="shared" si="0"/>
        <v>是</v>
      </c>
    </row>
    <row r="30" s="336" customFormat="1" ht="37.5" customHeight="1" spans="1:6">
      <c r="A30" s="500"/>
      <c r="B30" s="501" t="s">
        <v>71</v>
      </c>
      <c r="C30" s="353">
        <f>SUBTOTAL(9,C4:C29)</f>
        <v>172126</v>
      </c>
      <c r="D30" s="353">
        <f>SUBTOTAL(9,D4:D29)</f>
        <v>197039</v>
      </c>
      <c r="E30" s="517">
        <f t="shared" si="1"/>
        <v>0.145</v>
      </c>
      <c r="F30" s="278" t="str">
        <f t="shared" si="0"/>
        <v>是</v>
      </c>
    </row>
    <row r="31" ht="37.5" customHeight="1" spans="1:6">
      <c r="A31" s="347">
        <v>230</v>
      </c>
      <c r="B31" s="519" t="s">
        <v>72</v>
      </c>
      <c r="C31" s="353">
        <f>SUM(C32:C35)</f>
        <v>30284</v>
      </c>
      <c r="D31" s="353">
        <f>SUM(D32:D35)</f>
        <v>21318</v>
      </c>
      <c r="E31" s="517">
        <f t="shared" si="1"/>
        <v>-0.296</v>
      </c>
      <c r="F31" s="278" t="str">
        <f t="shared" si="0"/>
        <v>是</v>
      </c>
    </row>
    <row r="32" ht="37.5" customHeight="1" spans="1:6">
      <c r="A32" s="520">
        <v>23006</v>
      </c>
      <c r="B32" s="521" t="s">
        <v>73</v>
      </c>
      <c r="C32" s="353">
        <v>22500</v>
      </c>
      <c r="D32" s="353">
        <v>21318</v>
      </c>
      <c r="E32" s="517">
        <f t="shared" si="1"/>
        <v>-0.053</v>
      </c>
      <c r="F32" s="278" t="str">
        <f t="shared" si="0"/>
        <v>是</v>
      </c>
    </row>
    <row r="33" ht="36" customHeight="1" spans="1:6">
      <c r="A33" s="350">
        <v>23008</v>
      </c>
      <c r="B33" s="521" t="s">
        <v>74</v>
      </c>
      <c r="C33" s="353">
        <v>4208</v>
      </c>
      <c r="D33" s="353">
        <v>0</v>
      </c>
      <c r="E33" s="517">
        <f t="shared" si="1"/>
        <v>-1</v>
      </c>
      <c r="F33" s="278" t="str">
        <f t="shared" si="0"/>
        <v>是</v>
      </c>
    </row>
    <row r="34" ht="37.5" customHeight="1" spans="1:6">
      <c r="A34" s="522">
        <v>23015</v>
      </c>
      <c r="B34" s="499" t="s">
        <v>75</v>
      </c>
      <c r="C34" s="353">
        <v>3576</v>
      </c>
      <c r="D34" s="353"/>
      <c r="E34" s="517">
        <f t="shared" si="1"/>
        <v>-1</v>
      </c>
      <c r="F34" s="278" t="str">
        <f t="shared" si="0"/>
        <v>是</v>
      </c>
    </row>
    <row r="35" s="488" customFormat="1" ht="36" customHeight="1" spans="1:6">
      <c r="A35" s="522">
        <v>23016</v>
      </c>
      <c r="B35" s="499" t="s">
        <v>76</v>
      </c>
      <c r="C35" s="523"/>
      <c r="D35" s="353"/>
      <c r="E35" s="517"/>
      <c r="F35" s="278" t="str">
        <f t="shared" si="0"/>
        <v>否</v>
      </c>
    </row>
    <row r="36" s="488" customFormat="1" ht="37.5" customHeight="1" spans="1:6">
      <c r="A36" s="347">
        <v>231</v>
      </c>
      <c r="B36" s="502" t="s">
        <v>77</v>
      </c>
      <c r="C36" s="353">
        <v>14590</v>
      </c>
      <c r="D36" s="353">
        <v>12750</v>
      </c>
      <c r="E36" s="517">
        <f t="shared" si="1"/>
        <v>-0.126</v>
      </c>
      <c r="F36" s="278" t="str">
        <f t="shared" si="0"/>
        <v>是</v>
      </c>
    </row>
    <row r="37" s="488" customFormat="1" ht="37.5" customHeight="1" spans="1:6">
      <c r="A37" s="347">
        <v>23009</v>
      </c>
      <c r="B37" s="524" t="s">
        <v>78</v>
      </c>
      <c r="C37" s="353">
        <v>3792</v>
      </c>
      <c r="D37" s="353"/>
      <c r="E37" s="517">
        <f t="shared" si="1"/>
        <v>-1</v>
      </c>
      <c r="F37" s="278" t="str">
        <f t="shared" si="0"/>
        <v>是</v>
      </c>
    </row>
    <row r="38" ht="37.5" customHeight="1" spans="1:6">
      <c r="A38" s="500"/>
      <c r="B38" s="510" t="s">
        <v>79</v>
      </c>
      <c r="C38" s="523">
        <f>SUM(C30,C31,C36,C37)</f>
        <v>220792</v>
      </c>
      <c r="D38" s="523">
        <f>SUM(D30,D31,D36,D37)</f>
        <v>231107</v>
      </c>
      <c r="E38" s="517">
        <f t="shared" si="1"/>
        <v>0.047</v>
      </c>
      <c r="F38" s="278" t="str">
        <f t="shared" si="0"/>
        <v>是</v>
      </c>
    </row>
    <row r="39" spans="2:4">
      <c r="B39" s="525"/>
      <c r="D39" s="526"/>
    </row>
    <row r="41" spans="4:4">
      <c r="D41" s="526"/>
    </row>
    <row r="43" spans="4:4">
      <c r="D43" s="526"/>
    </row>
    <row r="44" spans="4:4">
      <c r="D44" s="526"/>
    </row>
    <row r="46" spans="4:4">
      <c r="D46" s="526"/>
    </row>
    <row r="47" spans="4:4">
      <c r="D47" s="526"/>
    </row>
    <row r="48" spans="4:4">
      <c r="D48" s="526"/>
    </row>
    <row r="49" spans="4:4">
      <c r="D49" s="526"/>
    </row>
    <row r="51" spans="4:4">
      <c r="D51" s="526"/>
    </row>
  </sheetData>
  <autoFilter ref="A3:F39">
    <extLst/>
  </autoFilter>
  <mergeCells count="1">
    <mergeCell ref="B1:E1"/>
  </mergeCells>
  <conditionalFormatting sqref="F4:F39">
    <cfRule type="cellIs" dxfId="2" priority="31" stopIfTrue="1" operator="lessThan">
      <formula>0</formula>
    </cfRule>
  </conditionalFormatting>
  <conditionalFormatting sqref="E2 D39:E44">
    <cfRule type="cellIs" dxfId="0" priority="47" stopIfTrue="1" operator="lessThanOrEqual">
      <formula>-1</formula>
    </cfRule>
  </conditionalFormatting>
  <conditionalFormatting sqref="A34:B35">
    <cfRule type="expression" dxfId="1" priority="2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F0"/>
  </sheetPr>
  <dimension ref="A1:E42"/>
  <sheetViews>
    <sheetView showGridLines="0" showZeros="0" view="pageBreakPreview" zoomScaleNormal="115" workbookViewId="0">
      <selection activeCell="H6" sqref="H6"/>
    </sheetView>
  </sheetViews>
  <sheetFormatPr defaultColWidth="9" defaultRowHeight="14.25" outlineLevelCol="4"/>
  <cols>
    <col min="1" max="1" width="46.5" style="136" customWidth="1"/>
    <col min="2" max="4" width="20.6333333333333" style="136" customWidth="1"/>
    <col min="5" max="5" width="5.38333333333333" style="136" customWidth="1"/>
    <col min="6" max="16384" width="9" style="136"/>
  </cols>
  <sheetData>
    <row r="1" ht="45" customHeight="1" spans="1:4">
      <c r="A1" s="137" t="s">
        <v>1812</v>
      </c>
      <c r="B1" s="137"/>
      <c r="C1" s="137"/>
      <c r="D1" s="137"/>
    </row>
    <row r="2" s="150" customFormat="1" ht="20.1" customHeight="1" spans="1:4">
      <c r="A2" s="151"/>
      <c r="B2" s="152"/>
      <c r="C2" s="153"/>
      <c r="D2" s="154" t="s">
        <v>2</v>
      </c>
    </row>
    <row r="3" ht="45" customHeight="1" spans="1:5">
      <c r="A3" s="155" t="s">
        <v>1813</v>
      </c>
      <c r="B3" s="142" t="s">
        <v>5</v>
      </c>
      <c r="C3" s="142" t="s">
        <v>6</v>
      </c>
      <c r="D3" s="142" t="s">
        <v>7</v>
      </c>
      <c r="E3" s="150" t="s">
        <v>8</v>
      </c>
    </row>
    <row r="4" ht="36" customHeight="1" spans="1:5">
      <c r="A4" s="156" t="s">
        <v>1814</v>
      </c>
      <c r="B4" s="157">
        <v>13280</v>
      </c>
      <c r="C4" s="123">
        <v>13655</v>
      </c>
      <c r="D4" s="92">
        <f t="shared" ref="D4:D38" si="0">IF(B4&gt;0,C4/B4-1,IF(B4&lt;0,-(C4/B4-1),""))</f>
        <v>0.028</v>
      </c>
      <c r="E4" s="158" t="str">
        <f t="shared" ref="E4:E38" si="1">IF(A4&lt;&gt;"",IF(SUM(B4:C4)&lt;&gt;0,"是","否"),"是")</f>
        <v>是</v>
      </c>
    </row>
    <row r="5" ht="36" customHeight="1" spans="1:5">
      <c r="A5" s="159" t="s">
        <v>1815</v>
      </c>
      <c r="B5" s="160">
        <v>12649</v>
      </c>
      <c r="C5" s="160">
        <v>13013</v>
      </c>
      <c r="D5" s="96">
        <f t="shared" si="0"/>
        <v>0.029</v>
      </c>
      <c r="E5" s="158" t="str">
        <f t="shared" si="1"/>
        <v>是</v>
      </c>
    </row>
    <row r="6" ht="36" customHeight="1" spans="1:5">
      <c r="A6" s="159" t="s">
        <v>1816</v>
      </c>
      <c r="B6" s="160">
        <v>41</v>
      </c>
      <c r="C6" s="125">
        <v>42</v>
      </c>
      <c r="D6" s="96">
        <f t="shared" si="0"/>
        <v>0.024</v>
      </c>
      <c r="E6" s="158" t="str">
        <f t="shared" si="1"/>
        <v>是</v>
      </c>
    </row>
    <row r="7" s="135" customFormat="1" ht="36" customHeight="1" spans="1:5">
      <c r="A7" s="159" t="s">
        <v>1817</v>
      </c>
      <c r="B7" s="160">
        <v>0</v>
      </c>
      <c r="C7" s="125">
        <v>0</v>
      </c>
      <c r="D7" s="96" t="str">
        <f t="shared" si="0"/>
        <v/>
      </c>
      <c r="E7" s="158" t="str">
        <f t="shared" si="1"/>
        <v>否</v>
      </c>
    </row>
    <row r="8" ht="36" customHeight="1" spans="1:5">
      <c r="A8" s="156" t="s">
        <v>1818</v>
      </c>
      <c r="B8" s="157">
        <v>13616</v>
      </c>
      <c r="C8" s="157">
        <v>13867</v>
      </c>
      <c r="D8" s="97">
        <f t="shared" si="0"/>
        <v>0.018</v>
      </c>
      <c r="E8" s="158" t="str">
        <f t="shared" si="1"/>
        <v>是</v>
      </c>
    </row>
    <row r="9" ht="36" customHeight="1" spans="1:5">
      <c r="A9" s="159" t="s">
        <v>1815</v>
      </c>
      <c r="B9" s="160">
        <v>12164</v>
      </c>
      <c r="C9" s="125">
        <v>12409</v>
      </c>
      <c r="D9" s="96">
        <f t="shared" si="0"/>
        <v>0.02</v>
      </c>
      <c r="E9" s="158" t="str">
        <f t="shared" si="1"/>
        <v>是</v>
      </c>
    </row>
    <row r="10" ht="36" customHeight="1" spans="1:5">
      <c r="A10" s="159" t="s">
        <v>1816</v>
      </c>
      <c r="B10" s="160">
        <v>127</v>
      </c>
      <c r="C10" s="125">
        <v>128</v>
      </c>
      <c r="D10" s="96">
        <f t="shared" si="0"/>
        <v>0.008</v>
      </c>
      <c r="E10" s="158" t="str">
        <f t="shared" si="1"/>
        <v>是</v>
      </c>
    </row>
    <row r="11" ht="36" customHeight="1" spans="1:5">
      <c r="A11" s="159" t="s">
        <v>1817</v>
      </c>
      <c r="B11" s="160">
        <v>1150</v>
      </c>
      <c r="C11" s="125">
        <v>1150</v>
      </c>
      <c r="D11" s="96">
        <f t="shared" si="0"/>
        <v>0</v>
      </c>
      <c r="E11" s="158" t="str">
        <f t="shared" si="1"/>
        <v>是</v>
      </c>
    </row>
    <row r="12" ht="36" customHeight="1" spans="1:5">
      <c r="A12" s="156" t="s">
        <v>1819</v>
      </c>
      <c r="B12" s="157">
        <v>651</v>
      </c>
      <c r="C12" s="123">
        <v>679</v>
      </c>
      <c r="D12" s="97">
        <f t="shared" si="0"/>
        <v>0.043</v>
      </c>
      <c r="E12" s="158" t="str">
        <f t="shared" si="1"/>
        <v>是</v>
      </c>
    </row>
    <row r="13" ht="36" customHeight="1" spans="1:5">
      <c r="A13" s="159" t="s">
        <v>1815</v>
      </c>
      <c r="B13" s="160">
        <v>637</v>
      </c>
      <c r="C13" s="125">
        <v>669</v>
      </c>
      <c r="D13" s="96">
        <f t="shared" si="0"/>
        <v>0.05</v>
      </c>
      <c r="E13" s="158" t="str">
        <f t="shared" si="1"/>
        <v>是</v>
      </c>
    </row>
    <row r="14" ht="36" customHeight="1" spans="1:5">
      <c r="A14" s="159" t="s">
        <v>1816</v>
      </c>
      <c r="B14" s="160">
        <v>14</v>
      </c>
      <c r="C14" s="125">
        <v>10</v>
      </c>
      <c r="D14" s="96">
        <f t="shared" si="0"/>
        <v>-0.286</v>
      </c>
      <c r="E14" s="158" t="str">
        <f t="shared" si="1"/>
        <v>是</v>
      </c>
    </row>
    <row r="15" ht="36" customHeight="1" spans="1:5">
      <c r="A15" s="159" t="s">
        <v>1817</v>
      </c>
      <c r="B15" s="160">
        <v>0</v>
      </c>
      <c r="C15" s="125">
        <v>0</v>
      </c>
      <c r="D15" s="96" t="str">
        <f t="shared" si="0"/>
        <v/>
      </c>
      <c r="E15" s="158" t="str">
        <f t="shared" si="1"/>
        <v>否</v>
      </c>
    </row>
    <row r="16" ht="36" customHeight="1" spans="1:5">
      <c r="A16" s="156" t="s">
        <v>1820</v>
      </c>
      <c r="B16" s="157">
        <v>9282</v>
      </c>
      <c r="C16" s="123">
        <v>9792</v>
      </c>
      <c r="D16" s="97">
        <f t="shared" si="0"/>
        <v>0.055</v>
      </c>
      <c r="E16" s="158" t="str">
        <f t="shared" si="1"/>
        <v>是</v>
      </c>
    </row>
    <row r="17" ht="36" customHeight="1" spans="1:5">
      <c r="A17" s="159" t="s">
        <v>1815</v>
      </c>
      <c r="B17" s="160">
        <v>9241</v>
      </c>
      <c r="C17" s="125">
        <v>9752</v>
      </c>
      <c r="D17" s="96">
        <f t="shared" si="0"/>
        <v>0.055</v>
      </c>
      <c r="E17" s="158" t="str">
        <f t="shared" si="1"/>
        <v>是</v>
      </c>
    </row>
    <row r="18" ht="36" customHeight="1" spans="1:5">
      <c r="A18" s="159" t="s">
        <v>1816</v>
      </c>
      <c r="B18" s="160">
        <v>21</v>
      </c>
      <c r="C18" s="125">
        <v>23</v>
      </c>
      <c r="D18" s="96">
        <f t="shared" si="0"/>
        <v>0.095</v>
      </c>
      <c r="E18" s="158" t="str">
        <f t="shared" si="1"/>
        <v>是</v>
      </c>
    </row>
    <row r="19" ht="36" customHeight="1" spans="1:5">
      <c r="A19" s="159" t="s">
        <v>1817</v>
      </c>
      <c r="B19" s="160">
        <v>0</v>
      </c>
      <c r="C19" s="125">
        <v>0</v>
      </c>
      <c r="D19" s="96" t="str">
        <f t="shared" si="0"/>
        <v/>
      </c>
      <c r="E19" s="158" t="str">
        <f t="shared" si="1"/>
        <v>否</v>
      </c>
    </row>
    <row r="20" ht="36" customHeight="1" spans="1:5">
      <c r="A20" s="156" t="s">
        <v>1821</v>
      </c>
      <c r="B20" s="157">
        <v>669</v>
      </c>
      <c r="C20" s="123">
        <v>690</v>
      </c>
      <c r="D20" s="97">
        <f t="shared" si="0"/>
        <v>0.031</v>
      </c>
      <c r="E20" s="158" t="str">
        <f t="shared" si="1"/>
        <v>是</v>
      </c>
    </row>
    <row r="21" ht="36" customHeight="1" spans="1:5">
      <c r="A21" s="159" t="s">
        <v>1815</v>
      </c>
      <c r="B21" s="160">
        <v>665</v>
      </c>
      <c r="C21" s="123">
        <v>687</v>
      </c>
      <c r="D21" s="96">
        <f t="shared" si="0"/>
        <v>0.033</v>
      </c>
      <c r="E21" s="158" t="str">
        <f t="shared" si="1"/>
        <v>是</v>
      </c>
    </row>
    <row r="22" ht="36" customHeight="1" spans="1:5">
      <c r="A22" s="159" t="s">
        <v>1816</v>
      </c>
      <c r="B22" s="160">
        <v>4</v>
      </c>
      <c r="C22" s="160">
        <v>4</v>
      </c>
      <c r="D22" s="96">
        <f t="shared" si="0"/>
        <v>0</v>
      </c>
      <c r="E22" s="158" t="str">
        <f t="shared" si="1"/>
        <v>是</v>
      </c>
    </row>
    <row r="23" ht="36" customHeight="1" spans="1:5">
      <c r="A23" s="159" t="s">
        <v>1817</v>
      </c>
      <c r="B23" s="160">
        <v>0</v>
      </c>
      <c r="C23" s="125">
        <v>0</v>
      </c>
      <c r="D23" s="110" t="str">
        <f t="shared" si="0"/>
        <v/>
      </c>
      <c r="E23" s="158" t="str">
        <f t="shared" si="1"/>
        <v>否</v>
      </c>
    </row>
    <row r="24" ht="36" customHeight="1" spans="1:5">
      <c r="A24" s="156" t="s">
        <v>1822</v>
      </c>
      <c r="B24" s="157">
        <v>18603</v>
      </c>
      <c r="C24" s="123">
        <v>13053</v>
      </c>
      <c r="D24" s="97">
        <f t="shared" si="0"/>
        <v>-0.298</v>
      </c>
      <c r="E24" s="158" t="str">
        <f t="shared" si="1"/>
        <v>是</v>
      </c>
    </row>
    <row r="25" ht="36" customHeight="1" spans="1:5">
      <c r="A25" s="159" t="s">
        <v>1815</v>
      </c>
      <c r="B25" s="160">
        <v>6899</v>
      </c>
      <c r="C25" s="161">
        <v>3909</v>
      </c>
      <c r="D25" s="96">
        <f t="shared" si="0"/>
        <v>-0.433</v>
      </c>
      <c r="E25" s="158" t="str">
        <f t="shared" si="1"/>
        <v>是</v>
      </c>
    </row>
    <row r="26" ht="36" customHeight="1" spans="1:5">
      <c r="A26" s="159" t="s">
        <v>1816</v>
      </c>
      <c r="B26" s="160">
        <v>387</v>
      </c>
      <c r="C26" s="160">
        <v>527</v>
      </c>
      <c r="D26" s="96">
        <f t="shared" si="0"/>
        <v>0.362</v>
      </c>
      <c r="E26" s="158" t="str">
        <f t="shared" si="1"/>
        <v>是</v>
      </c>
    </row>
    <row r="27" ht="36" customHeight="1" spans="1:5">
      <c r="A27" s="159" t="s">
        <v>1817</v>
      </c>
      <c r="B27" s="160">
        <v>5581</v>
      </c>
      <c r="C27" s="160">
        <v>6313</v>
      </c>
      <c r="D27" s="96">
        <f t="shared" si="0"/>
        <v>0.131</v>
      </c>
      <c r="E27" s="158" t="str">
        <f t="shared" si="1"/>
        <v>是</v>
      </c>
    </row>
    <row r="28" ht="36" customHeight="1" spans="1:5">
      <c r="A28" s="156" t="s">
        <v>1823</v>
      </c>
      <c r="B28" s="157">
        <v>7421</v>
      </c>
      <c r="C28" s="123">
        <v>8308</v>
      </c>
      <c r="D28" s="97">
        <f t="shared" si="0"/>
        <v>0.12</v>
      </c>
      <c r="E28" s="158" t="str">
        <f t="shared" si="1"/>
        <v>是</v>
      </c>
    </row>
    <row r="29" ht="36" customHeight="1" spans="1:5">
      <c r="A29" s="159" t="s">
        <v>1815</v>
      </c>
      <c r="B29" s="160">
        <v>6926</v>
      </c>
      <c r="C29" s="161">
        <v>7767</v>
      </c>
      <c r="D29" s="96">
        <f t="shared" si="0"/>
        <v>0.121</v>
      </c>
      <c r="E29" s="158" t="str">
        <f t="shared" si="1"/>
        <v>是</v>
      </c>
    </row>
    <row r="30" ht="36" customHeight="1" spans="1:5">
      <c r="A30" s="159" t="s">
        <v>1816</v>
      </c>
      <c r="B30" s="160">
        <v>9</v>
      </c>
      <c r="C30" s="161">
        <v>9</v>
      </c>
      <c r="D30" s="96">
        <f t="shared" si="0"/>
        <v>0</v>
      </c>
      <c r="E30" s="158" t="str">
        <f t="shared" si="1"/>
        <v>是</v>
      </c>
    </row>
    <row r="31" ht="36" customHeight="1" spans="1:5">
      <c r="A31" s="159" t="s">
        <v>1817</v>
      </c>
      <c r="B31" s="160">
        <v>383</v>
      </c>
      <c r="C31" s="161">
        <v>512</v>
      </c>
      <c r="D31" s="96">
        <f t="shared" si="0"/>
        <v>0.337</v>
      </c>
      <c r="E31" s="158" t="str">
        <f t="shared" si="1"/>
        <v>是</v>
      </c>
    </row>
    <row r="32" ht="36" customHeight="1" spans="1:5">
      <c r="A32" s="108" t="s">
        <v>1824</v>
      </c>
      <c r="B32" s="157">
        <f t="shared" ref="B32:B35" si="2">B4+B8+B12+B16+B20+B24+B28</f>
        <v>63522</v>
      </c>
      <c r="C32" s="157">
        <f t="shared" ref="C32:C35" si="3">C4+C8+C12+C16+C20+C24+C28</f>
        <v>60044</v>
      </c>
      <c r="D32" s="110">
        <f t="shared" si="0"/>
        <v>-0.055</v>
      </c>
      <c r="E32" s="158" t="str">
        <f t="shared" si="1"/>
        <v>是</v>
      </c>
    </row>
    <row r="33" ht="36" customHeight="1" spans="1:5">
      <c r="A33" s="159" t="s">
        <v>1825</v>
      </c>
      <c r="B33" s="160">
        <f t="shared" si="2"/>
        <v>49181</v>
      </c>
      <c r="C33" s="160">
        <f t="shared" si="3"/>
        <v>48206</v>
      </c>
      <c r="D33" s="110">
        <f t="shared" si="0"/>
        <v>-0.02</v>
      </c>
      <c r="E33" s="158" t="str">
        <f t="shared" si="1"/>
        <v>是</v>
      </c>
    </row>
    <row r="34" ht="36" customHeight="1" spans="1:5">
      <c r="A34" s="159" t="s">
        <v>1826</v>
      </c>
      <c r="B34" s="160">
        <f t="shared" si="2"/>
        <v>603</v>
      </c>
      <c r="C34" s="160">
        <f t="shared" si="3"/>
        <v>743</v>
      </c>
      <c r="D34" s="110">
        <f t="shared" si="0"/>
        <v>0.232</v>
      </c>
      <c r="E34" s="158" t="str">
        <f t="shared" si="1"/>
        <v>是</v>
      </c>
    </row>
    <row r="35" ht="36" customHeight="1" spans="1:5">
      <c r="A35" s="159" t="s">
        <v>1827</v>
      </c>
      <c r="B35" s="160">
        <f t="shared" si="2"/>
        <v>7114</v>
      </c>
      <c r="C35" s="160">
        <f t="shared" si="3"/>
        <v>7975</v>
      </c>
      <c r="D35" s="110">
        <f t="shared" si="0"/>
        <v>0.121</v>
      </c>
      <c r="E35" s="158" t="str">
        <f t="shared" si="1"/>
        <v>是</v>
      </c>
    </row>
    <row r="36" ht="36" customHeight="1" spans="1:5">
      <c r="A36" s="112" t="s">
        <v>1828</v>
      </c>
      <c r="B36" s="157">
        <v>24964</v>
      </c>
      <c r="C36" s="157">
        <v>26054</v>
      </c>
      <c r="D36" s="97">
        <f t="shared" si="0"/>
        <v>0.044</v>
      </c>
      <c r="E36" s="158" t="str">
        <f t="shared" si="1"/>
        <v>是</v>
      </c>
    </row>
    <row r="37" ht="36" customHeight="1" spans="1:5">
      <c r="A37" s="162" t="s">
        <v>1829</v>
      </c>
      <c r="B37" s="157"/>
      <c r="C37" s="123"/>
      <c r="D37" s="97" t="str">
        <f t="shared" si="0"/>
        <v/>
      </c>
      <c r="E37" s="158" t="str">
        <f t="shared" si="1"/>
        <v>否</v>
      </c>
    </row>
    <row r="38" ht="36" customHeight="1" spans="1:5">
      <c r="A38" s="108" t="s">
        <v>1830</v>
      </c>
      <c r="B38" s="157">
        <f>B32+B36+B37</f>
        <v>88486</v>
      </c>
      <c r="C38" s="157">
        <f>C32+C36+C37</f>
        <v>86098</v>
      </c>
      <c r="D38" s="97">
        <f t="shared" si="0"/>
        <v>-0.027</v>
      </c>
      <c r="E38" s="158" t="str">
        <f t="shared" si="1"/>
        <v>是</v>
      </c>
    </row>
    <row r="39" spans="2:3">
      <c r="B39" s="149"/>
      <c r="C39" s="149"/>
    </row>
    <row r="40" spans="2:3">
      <c r="B40" s="149"/>
      <c r="C40" s="149"/>
    </row>
    <row r="41" spans="2:3">
      <c r="B41" s="149"/>
      <c r="C41" s="149"/>
    </row>
    <row r="42" spans="2:3">
      <c r="B42" s="149"/>
      <c r="C42" s="149"/>
    </row>
  </sheetData>
  <autoFilter ref="A3:E38">
    <extLst/>
  </autoFilter>
  <mergeCells count="1">
    <mergeCell ref="A1:D1"/>
  </mergeCells>
  <conditionalFormatting sqref="D36">
    <cfRule type="cellIs" dxfId="3" priority="1" stopIfTrue="1" operator="lessThanOrEqual">
      <formula>-1</formula>
    </cfRule>
  </conditionalFormatting>
  <conditionalFormatting sqref="E4:E38">
    <cfRule type="cellIs" dxfId="3" priority="6" stopIfTrue="1" operator="lessThanOrEqual">
      <formula>-1</formula>
    </cfRule>
  </conditionalFormatting>
  <conditionalFormatting sqref="E5:E38">
    <cfRule type="cellIs" dxfId="3" priority="4" stopIfTrue="1" operator="lessThanOrEqual">
      <formula>-1</formula>
    </cfRule>
  </conditionalFormatting>
  <conditionalFormatting sqref="D5:D22 D37:D38 C25 C29:C31 D24:D31 C23 C6:C7 C9:C11 C13:C15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D3" sqref="D3"/>
    </sheetView>
  </sheetViews>
  <sheetFormatPr defaultColWidth="9" defaultRowHeight="14.25" outlineLevelCol="4"/>
  <cols>
    <col min="1" max="1" width="45.6333333333333" style="136" customWidth="1"/>
    <col min="2" max="4" width="20.6333333333333" style="136" customWidth="1"/>
    <col min="5" max="5" width="12.7583333333333" style="136" customWidth="1"/>
    <col min="6" max="16384" width="9" style="136"/>
  </cols>
  <sheetData>
    <row r="1" ht="45" customHeight="1" spans="1:4">
      <c r="A1" s="137" t="s">
        <v>1831</v>
      </c>
      <c r="B1" s="137"/>
      <c r="C1" s="137"/>
      <c r="D1" s="137"/>
    </row>
    <row r="2" ht="20.1" customHeight="1" spans="1:4">
      <c r="A2" s="138"/>
      <c r="B2" s="139"/>
      <c r="C2" s="140"/>
      <c r="D2" s="141" t="s">
        <v>1832</v>
      </c>
    </row>
    <row r="3" ht="45" customHeight="1" spans="1:5">
      <c r="A3" s="86" t="s">
        <v>1134</v>
      </c>
      <c r="B3" s="142" t="s">
        <v>5</v>
      </c>
      <c r="C3" s="142" t="s">
        <v>6</v>
      </c>
      <c r="D3" s="142" t="s">
        <v>7</v>
      </c>
      <c r="E3" s="143" t="s">
        <v>8</v>
      </c>
    </row>
    <row r="4" ht="36" customHeight="1" spans="1:5">
      <c r="A4" s="89" t="s">
        <v>1833</v>
      </c>
      <c r="B4" s="111">
        <v>12698</v>
      </c>
      <c r="C4" s="111">
        <v>13991</v>
      </c>
      <c r="D4" s="92">
        <f t="shared" ref="D4:D22" si="0">IF(B4&gt;0,C4/B4-1,IF(B4&lt;0,-(C4/B4-1),""))</f>
        <v>0.102</v>
      </c>
      <c r="E4" s="144" t="str">
        <f t="shared" ref="E4:E22" si="1">IF(A4&lt;&gt;"",IF(SUM(B4:C4)&lt;&gt;0,"是","否"),"是")</f>
        <v>是</v>
      </c>
    </row>
    <row r="5" ht="36" customHeight="1" spans="1:5">
      <c r="A5" s="93" t="s">
        <v>1834</v>
      </c>
      <c r="B5" s="129">
        <v>12613</v>
      </c>
      <c r="C5" s="129">
        <v>13895</v>
      </c>
      <c r="D5" s="145">
        <f t="shared" si="0"/>
        <v>0.102</v>
      </c>
      <c r="E5" s="144" t="str">
        <f t="shared" si="1"/>
        <v>是</v>
      </c>
    </row>
    <row r="6" ht="36" customHeight="1" spans="1:5">
      <c r="A6" s="89" t="s">
        <v>1835</v>
      </c>
      <c r="B6" s="111">
        <v>15087</v>
      </c>
      <c r="C6" s="111">
        <v>15702</v>
      </c>
      <c r="D6" s="146">
        <f t="shared" si="0"/>
        <v>0.041</v>
      </c>
      <c r="E6" s="144" t="str">
        <f t="shared" si="1"/>
        <v>是</v>
      </c>
    </row>
    <row r="7" ht="36" customHeight="1" spans="1:5">
      <c r="A7" s="93" t="s">
        <v>1834</v>
      </c>
      <c r="B7" s="129">
        <v>14850</v>
      </c>
      <c r="C7" s="147">
        <v>15622</v>
      </c>
      <c r="D7" s="145">
        <f t="shared" si="0"/>
        <v>0.052</v>
      </c>
      <c r="E7" s="144" t="str">
        <f t="shared" si="1"/>
        <v>是</v>
      </c>
    </row>
    <row r="8" s="135" customFormat="1" ht="36" customHeight="1" spans="1:5">
      <c r="A8" s="89" t="s">
        <v>1836</v>
      </c>
      <c r="B8" s="111">
        <v>593</v>
      </c>
      <c r="C8" s="111">
        <v>339</v>
      </c>
      <c r="D8" s="146">
        <f t="shared" si="0"/>
        <v>-0.428</v>
      </c>
      <c r="E8" s="144" t="str">
        <f t="shared" si="1"/>
        <v>是</v>
      </c>
    </row>
    <row r="9" s="135" customFormat="1" ht="36" customHeight="1" spans="1:5">
      <c r="A9" s="93" t="s">
        <v>1834</v>
      </c>
      <c r="B9" s="129">
        <v>161</v>
      </c>
      <c r="C9" s="147">
        <v>172</v>
      </c>
      <c r="D9" s="145">
        <f t="shared" si="0"/>
        <v>0.068</v>
      </c>
      <c r="E9" s="144" t="str">
        <f t="shared" si="1"/>
        <v>是</v>
      </c>
    </row>
    <row r="10" s="135" customFormat="1" ht="36" customHeight="1" spans="1:5">
      <c r="A10" s="89" t="s">
        <v>1837</v>
      </c>
      <c r="B10" s="111">
        <v>5007</v>
      </c>
      <c r="C10" s="111">
        <v>5250</v>
      </c>
      <c r="D10" s="146">
        <f t="shared" si="0"/>
        <v>0.049</v>
      </c>
      <c r="E10" s="144" t="str">
        <f t="shared" si="1"/>
        <v>是</v>
      </c>
    </row>
    <row r="11" s="135" customFormat="1" ht="36" customHeight="1" spans="1:5">
      <c r="A11" s="93" t="s">
        <v>1834</v>
      </c>
      <c r="B11" s="129">
        <v>4968</v>
      </c>
      <c r="C11" s="98">
        <v>5220</v>
      </c>
      <c r="D11" s="145">
        <f t="shared" si="0"/>
        <v>0.051</v>
      </c>
      <c r="E11" s="144" t="str">
        <f t="shared" si="1"/>
        <v>是</v>
      </c>
    </row>
    <row r="12" s="135" customFormat="1" ht="36" customHeight="1" spans="1:5">
      <c r="A12" s="89" t="s">
        <v>1838</v>
      </c>
      <c r="B12" s="111">
        <v>715</v>
      </c>
      <c r="C12" s="111">
        <v>760</v>
      </c>
      <c r="D12" s="146">
        <f t="shared" si="0"/>
        <v>0.063</v>
      </c>
      <c r="E12" s="144" t="str">
        <f t="shared" si="1"/>
        <v>是</v>
      </c>
    </row>
    <row r="13" s="135" customFormat="1" ht="36" customHeight="1" spans="1:5">
      <c r="A13" s="93" t="s">
        <v>1834</v>
      </c>
      <c r="B13" s="129">
        <v>715</v>
      </c>
      <c r="C13" s="98">
        <v>760</v>
      </c>
      <c r="D13" s="145">
        <f t="shared" si="0"/>
        <v>0.063</v>
      </c>
      <c r="E13" s="144" t="str">
        <f t="shared" si="1"/>
        <v>是</v>
      </c>
    </row>
    <row r="14" s="135" customFormat="1" ht="36" customHeight="1" spans="1:5">
      <c r="A14" s="89" t="s">
        <v>1839</v>
      </c>
      <c r="B14" s="111">
        <v>6185</v>
      </c>
      <c r="C14" s="111">
        <v>6995</v>
      </c>
      <c r="D14" s="146">
        <f t="shared" si="0"/>
        <v>0.131</v>
      </c>
      <c r="E14" s="144" t="str">
        <f t="shared" si="1"/>
        <v>是</v>
      </c>
    </row>
    <row r="15" ht="36" customHeight="1" spans="1:5">
      <c r="A15" s="93" t="s">
        <v>1834</v>
      </c>
      <c r="B15" s="129">
        <v>6180</v>
      </c>
      <c r="C15" s="147">
        <v>6992</v>
      </c>
      <c r="D15" s="145">
        <f t="shared" si="0"/>
        <v>0.131</v>
      </c>
      <c r="E15" s="144" t="str">
        <f t="shared" si="1"/>
        <v>是</v>
      </c>
    </row>
    <row r="16" ht="36" customHeight="1" spans="1:5">
      <c r="A16" s="89" t="s">
        <v>1840</v>
      </c>
      <c r="B16" s="111">
        <v>10411</v>
      </c>
      <c r="C16" s="111">
        <v>11303</v>
      </c>
      <c r="D16" s="146">
        <f t="shared" si="0"/>
        <v>0.086</v>
      </c>
      <c r="E16" s="144" t="str">
        <f t="shared" si="1"/>
        <v>是</v>
      </c>
    </row>
    <row r="17" ht="36" customHeight="1" spans="1:5">
      <c r="A17" s="93" t="s">
        <v>1834</v>
      </c>
      <c r="B17" s="129">
        <v>8206</v>
      </c>
      <c r="C17" s="107">
        <v>8774</v>
      </c>
      <c r="D17" s="145">
        <f t="shared" si="0"/>
        <v>0.069</v>
      </c>
      <c r="E17" s="144" t="str">
        <f t="shared" si="1"/>
        <v>是</v>
      </c>
    </row>
    <row r="18" ht="36" customHeight="1" spans="1:5">
      <c r="A18" s="108" t="s">
        <v>1841</v>
      </c>
      <c r="B18" s="111">
        <f>B4+B6+B8+B10+B12+B14+B16</f>
        <v>50696</v>
      </c>
      <c r="C18" s="111">
        <f>C4+C6+C8+C10+C12+C14+C16</f>
        <v>54340</v>
      </c>
      <c r="D18" s="146">
        <f t="shared" si="0"/>
        <v>0.072</v>
      </c>
      <c r="E18" s="144" t="str">
        <f t="shared" si="1"/>
        <v>是</v>
      </c>
    </row>
    <row r="19" ht="36" customHeight="1" spans="1:5">
      <c r="A19" s="93" t="s">
        <v>1842</v>
      </c>
      <c r="B19" s="129">
        <f>B5+B7+B9+B11+B13+B15+B17</f>
        <v>47693</v>
      </c>
      <c r="C19" s="129">
        <f>C5+C7+C9+C11+C13+C15+C17</f>
        <v>51435</v>
      </c>
      <c r="D19" s="145">
        <f t="shared" si="0"/>
        <v>0.078</v>
      </c>
      <c r="E19" s="144" t="str">
        <f t="shared" si="1"/>
        <v>是</v>
      </c>
    </row>
    <row r="20" ht="36" customHeight="1" spans="1:5">
      <c r="A20" s="148" t="s">
        <v>1843</v>
      </c>
      <c r="B20" s="111"/>
      <c r="C20" s="111"/>
      <c r="D20" s="146" t="str">
        <f t="shared" si="0"/>
        <v/>
      </c>
      <c r="E20" s="144" t="str">
        <f t="shared" si="1"/>
        <v>否</v>
      </c>
    </row>
    <row r="21" ht="36" customHeight="1" spans="1:5">
      <c r="A21" s="112" t="s">
        <v>1844</v>
      </c>
      <c r="B21" s="111">
        <v>26296</v>
      </c>
      <c r="C21" s="111">
        <v>27873</v>
      </c>
      <c r="D21" s="146">
        <f t="shared" si="0"/>
        <v>0.06</v>
      </c>
      <c r="E21" s="144" t="str">
        <f t="shared" si="1"/>
        <v>是</v>
      </c>
    </row>
    <row r="22" ht="36" customHeight="1" spans="1:5">
      <c r="A22" s="108" t="s">
        <v>1103</v>
      </c>
      <c r="B22" s="111">
        <f>B18+B20+B21</f>
        <v>76992</v>
      </c>
      <c r="C22" s="111">
        <f>C18+C20+C21</f>
        <v>82213</v>
      </c>
      <c r="D22" s="146">
        <f t="shared" si="0"/>
        <v>0.068</v>
      </c>
      <c r="E22" s="144" t="str">
        <f t="shared" si="1"/>
        <v>是</v>
      </c>
    </row>
    <row r="23" spans="2:3">
      <c r="B23" s="149"/>
      <c r="C23" s="149"/>
    </row>
    <row r="24" spans="2:3">
      <c r="B24" s="149"/>
      <c r="C24" s="149"/>
    </row>
    <row r="25" spans="2:3">
      <c r="B25" s="149"/>
      <c r="C25" s="149"/>
    </row>
    <row r="26" spans="2:3">
      <c r="B26" s="149"/>
      <c r="C26" s="149"/>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2"/>
  <sheetViews>
    <sheetView showGridLines="0" showZeros="0" view="pageBreakPreview" zoomScaleNormal="100" workbookViewId="0">
      <pane ySplit="3" topLeftCell="A4" activePane="bottomLeft" state="frozen"/>
      <selection/>
      <selection pane="bottomLeft" activeCell="G2" sqref="G2"/>
    </sheetView>
  </sheetViews>
  <sheetFormatPr defaultColWidth="9" defaultRowHeight="14.25" outlineLevelCol="4"/>
  <cols>
    <col min="1" max="1" width="46.1333333333333" style="115" customWidth="1"/>
    <col min="2" max="4" width="20.6333333333333" style="115" customWidth="1"/>
    <col min="5" max="5" width="5" style="115" customWidth="1"/>
    <col min="6" max="16384" width="9" style="115"/>
  </cols>
  <sheetData>
    <row r="1" ht="45" customHeight="1" spans="1:4">
      <c r="A1" s="116" t="s">
        <v>1845</v>
      </c>
      <c r="B1" s="116"/>
      <c r="C1" s="116"/>
      <c r="D1" s="116"/>
    </row>
    <row r="2" ht="20.1" customHeight="1" spans="1:4">
      <c r="A2" s="117"/>
      <c r="B2" s="118"/>
      <c r="C2" s="119"/>
      <c r="D2" s="120" t="s">
        <v>2</v>
      </c>
    </row>
    <row r="3" ht="45" customHeight="1" spans="1:5">
      <c r="A3" s="121" t="s">
        <v>1813</v>
      </c>
      <c r="B3" s="87" t="s">
        <v>5</v>
      </c>
      <c r="C3" s="87" t="s">
        <v>6</v>
      </c>
      <c r="D3" s="87" t="s">
        <v>7</v>
      </c>
      <c r="E3" s="88" t="s">
        <v>8</v>
      </c>
    </row>
    <row r="4" ht="36" customHeight="1" spans="1:5">
      <c r="A4" s="122" t="s">
        <v>1814</v>
      </c>
      <c r="B4" s="123"/>
      <c r="C4" s="91"/>
      <c r="D4" s="92"/>
      <c r="E4" s="88" t="str">
        <f t="shared" ref="E4:E38" si="0">IF(A4&lt;&gt;"",IF(SUM(B4:C4)&lt;&gt;0,"是","否"),"是")</f>
        <v>否</v>
      </c>
    </row>
    <row r="5" ht="36" customHeight="1" spans="1:5">
      <c r="A5" s="124" t="s">
        <v>1815</v>
      </c>
      <c r="B5" s="125"/>
      <c r="C5" s="125"/>
      <c r="D5" s="126"/>
      <c r="E5" s="88" t="str">
        <f t="shared" si="0"/>
        <v>否</v>
      </c>
    </row>
    <row r="6" ht="36" customHeight="1" spans="1:5">
      <c r="A6" s="124" t="s">
        <v>1816</v>
      </c>
      <c r="B6" s="125"/>
      <c r="C6" s="125"/>
      <c r="D6" s="126"/>
      <c r="E6" s="88" t="str">
        <f t="shared" si="0"/>
        <v>否</v>
      </c>
    </row>
    <row r="7" s="114" customFormat="1" ht="36" customHeight="1" spans="1:5">
      <c r="A7" s="124" t="s">
        <v>1817</v>
      </c>
      <c r="B7" s="125"/>
      <c r="C7" s="125"/>
      <c r="D7" s="126"/>
      <c r="E7" s="88" t="str">
        <f t="shared" si="0"/>
        <v>否</v>
      </c>
    </row>
    <row r="8" s="114" customFormat="1" ht="36" customHeight="1" spans="1:5">
      <c r="A8" s="127" t="s">
        <v>1818</v>
      </c>
      <c r="B8" s="123"/>
      <c r="C8" s="123"/>
      <c r="D8" s="128"/>
      <c r="E8" s="88" t="str">
        <f t="shared" si="0"/>
        <v>否</v>
      </c>
    </row>
    <row r="9" s="114" customFormat="1" ht="36" customHeight="1" spans="1:5">
      <c r="A9" s="124" t="s">
        <v>1815</v>
      </c>
      <c r="B9" s="125"/>
      <c r="C9" s="125"/>
      <c r="D9" s="126"/>
      <c r="E9" s="88" t="str">
        <f t="shared" si="0"/>
        <v>否</v>
      </c>
    </row>
    <row r="10" s="114" customFormat="1" ht="36" customHeight="1" spans="1:5">
      <c r="A10" s="124" t="s">
        <v>1816</v>
      </c>
      <c r="B10" s="125"/>
      <c r="C10" s="125"/>
      <c r="D10" s="126"/>
      <c r="E10" s="88" t="str">
        <f t="shared" si="0"/>
        <v>否</v>
      </c>
    </row>
    <row r="11" s="114" customFormat="1" ht="36" customHeight="1" spans="1:5">
      <c r="A11" s="124" t="s">
        <v>1817</v>
      </c>
      <c r="B11" s="125"/>
      <c r="C11" s="125"/>
      <c r="D11" s="126"/>
      <c r="E11" s="88" t="str">
        <f t="shared" si="0"/>
        <v>否</v>
      </c>
    </row>
    <row r="12" s="114" customFormat="1" ht="36" customHeight="1" spans="1:5">
      <c r="A12" s="122" t="s">
        <v>1819</v>
      </c>
      <c r="B12" s="123"/>
      <c r="C12" s="123"/>
      <c r="D12" s="128"/>
      <c r="E12" s="88" t="str">
        <f t="shared" si="0"/>
        <v>否</v>
      </c>
    </row>
    <row r="13" ht="36" hidden="1" customHeight="1" spans="1:5">
      <c r="A13" s="124" t="s">
        <v>1815</v>
      </c>
      <c r="B13" s="125"/>
      <c r="C13" s="129"/>
      <c r="D13" s="130" t="str">
        <f>IF(B13&gt;0,C13/B13-1,IF(B13&lt;0,-(C13/B13-1),""))</f>
        <v/>
      </c>
      <c r="E13" s="88" t="str">
        <f t="shared" si="0"/>
        <v>否</v>
      </c>
    </row>
    <row r="14" ht="36" customHeight="1" spans="1:5">
      <c r="A14" s="124" t="s">
        <v>1816</v>
      </c>
      <c r="B14" s="125"/>
      <c r="C14" s="125"/>
      <c r="D14" s="126"/>
      <c r="E14" s="88" t="str">
        <f t="shared" si="0"/>
        <v>否</v>
      </c>
    </row>
    <row r="15" ht="36" hidden="1" customHeight="1" spans="1:5">
      <c r="A15" s="124" t="s">
        <v>1817</v>
      </c>
      <c r="B15" s="125"/>
      <c r="C15" s="129"/>
      <c r="D15" s="130" t="str">
        <f>IF(B15&gt;0,C15/B15-1,IF(B15&lt;0,-(C15/B15-1),""))</f>
        <v/>
      </c>
      <c r="E15" s="88" t="str">
        <f t="shared" si="0"/>
        <v>否</v>
      </c>
    </row>
    <row r="16" ht="36" customHeight="1" spans="1:5">
      <c r="A16" s="122" t="s">
        <v>1820</v>
      </c>
      <c r="B16" s="123"/>
      <c r="C16" s="123"/>
      <c r="D16" s="128"/>
      <c r="E16" s="88" t="str">
        <f t="shared" si="0"/>
        <v>否</v>
      </c>
    </row>
    <row r="17" ht="36" customHeight="1" spans="1:5">
      <c r="A17" s="124" t="s">
        <v>1815</v>
      </c>
      <c r="B17" s="125"/>
      <c r="C17" s="125"/>
      <c r="D17" s="126"/>
      <c r="E17" s="88" t="str">
        <f t="shared" si="0"/>
        <v>否</v>
      </c>
    </row>
    <row r="18" ht="36" customHeight="1" spans="1:5">
      <c r="A18" s="124" t="s">
        <v>1816</v>
      </c>
      <c r="B18" s="125"/>
      <c r="C18" s="125"/>
      <c r="D18" s="126"/>
      <c r="E18" s="88" t="str">
        <f t="shared" si="0"/>
        <v>否</v>
      </c>
    </row>
    <row r="19" ht="36" customHeight="1" spans="1:5">
      <c r="A19" s="124" t="s">
        <v>1817</v>
      </c>
      <c r="B19" s="125"/>
      <c r="C19" s="131"/>
      <c r="D19" s="126"/>
      <c r="E19" s="88" t="str">
        <f t="shared" si="0"/>
        <v>否</v>
      </c>
    </row>
    <row r="20" ht="36" customHeight="1" spans="1:5">
      <c r="A20" s="122" t="s">
        <v>1821</v>
      </c>
      <c r="B20" s="123"/>
      <c r="C20" s="123"/>
      <c r="D20" s="128"/>
      <c r="E20" s="88" t="str">
        <f t="shared" si="0"/>
        <v>否</v>
      </c>
    </row>
    <row r="21" ht="36" customHeight="1" spans="1:5">
      <c r="A21" s="124" t="s">
        <v>1815</v>
      </c>
      <c r="B21" s="125"/>
      <c r="C21" s="98"/>
      <c r="D21" s="126"/>
      <c r="E21" s="88" t="str">
        <f t="shared" si="0"/>
        <v>否</v>
      </c>
    </row>
    <row r="22" ht="36" customHeight="1" spans="1:5">
      <c r="A22" s="124" t="s">
        <v>1816</v>
      </c>
      <c r="B22" s="125"/>
      <c r="C22" s="125"/>
      <c r="D22" s="126"/>
      <c r="E22" s="88" t="str">
        <f t="shared" si="0"/>
        <v>否</v>
      </c>
    </row>
    <row r="23" ht="36" hidden="1" customHeight="1" spans="1:5">
      <c r="A23" s="124" t="s">
        <v>1817</v>
      </c>
      <c r="B23" s="125">
        <v>0</v>
      </c>
      <c r="C23" s="98"/>
      <c r="D23" s="126" t="str">
        <f>IF(B23&gt;0,C23/B23-1,IF(B23&lt;0,-(C23/B23-1),""))</f>
        <v/>
      </c>
      <c r="E23" s="88" t="str">
        <f t="shared" si="0"/>
        <v>否</v>
      </c>
    </row>
    <row r="24" ht="36" hidden="1" customHeight="1" spans="1:5">
      <c r="A24" s="122" t="s">
        <v>1822</v>
      </c>
      <c r="B24" s="123"/>
      <c r="C24" s="91"/>
      <c r="D24" s="128" t="str">
        <f>IF(B24&gt;0,C24/B24-1,IF(B24&lt;0,-(C24/B24-1),""))</f>
        <v/>
      </c>
      <c r="E24" s="88" t="str">
        <f t="shared" si="0"/>
        <v>否</v>
      </c>
    </row>
    <row r="25" ht="36" hidden="1" customHeight="1" spans="1:5">
      <c r="A25" s="124" t="s">
        <v>1815</v>
      </c>
      <c r="B25" s="125"/>
      <c r="C25" s="91"/>
      <c r="D25" s="128" t="str">
        <f>IF(B25&gt;0,C25/B25-1,IF(B25&lt;0,-(C25/B25-1),""))</f>
        <v/>
      </c>
      <c r="E25" s="88" t="str">
        <f t="shared" si="0"/>
        <v>否</v>
      </c>
    </row>
    <row r="26" ht="36" hidden="1" customHeight="1" spans="1:5">
      <c r="A26" s="124" t="s">
        <v>1816</v>
      </c>
      <c r="B26" s="125"/>
      <c r="C26" s="91"/>
      <c r="D26" s="128" t="str">
        <f>IF(B26&gt;0,C26/B26-1,IF(B26&lt;0,-(C26/B26-1),""))</f>
        <v/>
      </c>
      <c r="E26" s="88" t="str">
        <f t="shared" si="0"/>
        <v>否</v>
      </c>
    </row>
    <row r="27" ht="36" hidden="1" customHeight="1" spans="1:5">
      <c r="A27" s="124" t="s">
        <v>1817</v>
      </c>
      <c r="B27" s="125"/>
      <c r="C27" s="91"/>
      <c r="D27" s="128" t="str">
        <f>IF(B27&gt;0,C27/B27-1,IF(B27&lt;0,-(C27/B27-1),""))</f>
        <v/>
      </c>
      <c r="E27" s="88" t="str">
        <f t="shared" si="0"/>
        <v>否</v>
      </c>
    </row>
    <row r="28" ht="36" customHeight="1" spans="1:5">
      <c r="A28" s="122" t="s">
        <v>1823</v>
      </c>
      <c r="B28" s="123"/>
      <c r="C28" s="91"/>
      <c r="D28" s="128"/>
      <c r="E28" s="88" t="str">
        <f t="shared" si="0"/>
        <v>否</v>
      </c>
    </row>
    <row r="29" ht="36" customHeight="1" spans="1:5">
      <c r="A29" s="124" t="s">
        <v>1815</v>
      </c>
      <c r="B29" s="125"/>
      <c r="C29" s="125"/>
      <c r="D29" s="132"/>
      <c r="E29" s="88" t="str">
        <f t="shared" si="0"/>
        <v>否</v>
      </c>
    </row>
    <row r="30" ht="36" customHeight="1" spans="1:5">
      <c r="A30" s="124" t="s">
        <v>1816</v>
      </c>
      <c r="B30" s="125"/>
      <c r="C30" s="125"/>
      <c r="D30" s="132"/>
      <c r="E30" s="88" t="str">
        <f t="shared" si="0"/>
        <v>否</v>
      </c>
    </row>
    <row r="31" ht="36" customHeight="1" spans="1:5">
      <c r="A31" s="124" t="s">
        <v>1817</v>
      </c>
      <c r="B31" s="125"/>
      <c r="C31" s="125"/>
      <c r="D31" s="132"/>
      <c r="E31" s="88" t="str">
        <f t="shared" si="0"/>
        <v>否</v>
      </c>
    </row>
    <row r="32" ht="36" customHeight="1" spans="1:5">
      <c r="A32" s="108" t="s">
        <v>1824</v>
      </c>
      <c r="B32" s="123"/>
      <c r="C32" s="123"/>
      <c r="D32" s="128"/>
      <c r="E32" s="88" t="str">
        <f t="shared" si="0"/>
        <v>否</v>
      </c>
    </row>
    <row r="33" ht="36" customHeight="1" spans="1:5">
      <c r="A33" s="124" t="s">
        <v>1825</v>
      </c>
      <c r="B33" s="125"/>
      <c r="C33" s="125"/>
      <c r="D33" s="132"/>
      <c r="E33" s="88" t="str">
        <f t="shared" si="0"/>
        <v>否</v>
      </c>
    </row>
    <row r="34" ht="36" customHeight="1" spans="1:5">
      <c r="A34" s="124" t="s">
        <v>1826</v>
      </c>
      <c r="B34" s="125"/>
      <c r="C34" s="125"/>
      <c r="D34" s="132"/>
      <c r="E34" s="88" t="str">
        <f t="shared" si="0"/>
        <v>否</v>
      </c>
    </row>
    <row r="35" ht="36" customHeight="1" spans="1:5">
      <c r="A35" s="124" t="s">
        <v>1827</v>
      </c>
      <c r="B35" s="125"/>
      <c r="C35" s="125"/>
      <c r="D35" s="132"/>
      <c r="E35" s="88" t="str">
        <f t="shared" si="0"/>
        <v>否</v>
      </c>
    </row>
    <row r="36" ht="36" customHeight="1" spans="1:5">
      <c r="A36" s="112" t="s">
        <v>1828</v>
      </c>
      <c r="B36" s="123"/>
      <c r="C36" s="123"/>
      <c r="D36" s="128"/>
      <c r="E36" s="88" t="str">
        <f t="shared" si="0"/>
        <v>否</v>
      </c>
    </row>
    <row r="37" ht="36" customHeight="1" spans="1:5">
      <c r="A37" s="112" t="s">
        <v>1829</v>
      </c>
      <c r="B37" s="123"/>
      <c r="C37" s="91"/>
      <c r="D37" s="128"/>
      <c r="E37" s="88" t="str">
        <f t="shared" si="0"/>
        <v>否</v>
      </c>
    </row>
    <row r="38" ht="36" customHeight="1" spans="1:5">
      <c r="A38" s="108" t="s">
        <v>1830</v>
      </c>
      <c r="B38" s="123"/>
      <c r="C38" s="123"/>
      <c r="D38" s="133"/>
      <c r="E38" s="88" t="str">
        <f t="shared" si="0"/>
        <v>否</v>
      </c>
    </row>
    <row r="39" spans="2:3">
      <c r="B39" s="134"/>
      <c r="C39" s="134"/>
    </row>
    <row r="40" spans="2:3">
      <c r="B40" s="134"/>
      <c r="C40" s="134"/>
    </row>
    <row r="41" spans="2:3">
      <c r="B41" s="134"/>
      <c r="C41" s="134"/>
    </row>
    <row r="42" spans="2:3">
      <c r="B42" s="134"/>
      <c r="C42" s="134"/>
    </row>
  </sheetData>
  <autoFilter ref="A3:E38">
    <filterColumn colId="4">
      <customFilters>
        <customFilter operator="equal" val="是"/>
      </customFilters>
    </filterColumn>
    <extLst/>
  </autoFilter>
  <mergeCells count="1">
    <mergeCell ref="A1:D1"/>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6"/>
  <sheetViews>
    <sheetView showGridLines="0" showZeros="0" view="pageBreakPreview" zoomScaleNormal="100" workbookViewId="0">
      <selection activeCell="D3" sqref="D3"/>
    </sheetView>
  </sheetViews>
  <sheetFormatPr defaultColWidth="9" defaultRowHeight="14.25" outlineLevelCol="5"/>
  <cols>
    <col min="1" max="1" width="50.7583333333333" style="78" customWidth="1"/>
    <col min="2" max="3" width="20.6333333333333" style="79" customWidth="1"/>
    <col min="4" max="4" width="20.6333333333333" style="78" customWidth="1"/>
    <col min="5" max="5" width="5.13333333333333" style="78" customWidth="1"/>
    <col min="6" max="7" width="12.6333333333333" style="78"/>
    <col min="8" max="246" width="9" style="78"/>
    <col min="247" max="247" width="41.6333333333333" style="78" customWidth="1"/>
    <col min="248" max="249" width="14.5" style="78" customWidth="1"/>
    <col min="250" max="250" width="13.8833333333333" style="78" customWidth="1"/>
    <col min="251" max="253" width="9" style="78"/>
    <col min="254" max="255" width="10.5" style="78" customWidth="1"/>
    <col min="256" max="502" width="9" style="78"/>
    <col min="503" max="503" width="41.6333333333333" style="78" customWidth="1"/>
    <col min="504" max="505" width="14.5" style="78" customWidth="1"/>
    <col min="506" max="506" width="13.8833333333333" style="78" customWidth="1"/>
    <col min="507" max="509" width="9" style="78"/>
    <col min="510" max="511" width="10.5" style="78" customWidth="1"/>
    <col min="512" max="758" width="9" style="78"/>
    <col min="759" max="759" width="41.6333333333333" style="78" customWidth="1"/>
    <col min="760" max="761" width="14.5" style="78" customWidth="1"/>
    <col min="762" max="762" width="13.8833333333333" style="78" customWidth="1"/>
    <col min="763" max="765" width="9" style="78"/>
    <col min="766" max="767" width="10.5" style="78" customWidth="1"/>
    <col min="768" max="1014" width="9" style="78"/>
    <col min="1015" max="1015" width="41.6333333333333" style="78" customWidth="1"/>
    <col min="1016" max="1017" width="14.5" style="78" customWidth="1"/>
    <col min="1018" max="1018" width="13.8833333333333" style="78" customWidth="1"/>
    <col min="1019" max="1021" width="9" style="78"/>
    <col min="1022" max="1023" width="10.5" style="78" customWidth="1"/>
    <col min="1024" max="1270" width="9" style="78"/>
    <col min="1271" max="1271" width="41.6333333333333" style="78" customWidth="1"/>
    <col min="1272" max="1273" width="14.5" style="78" customWidth="1"/>
    <col min="1274" max="1274" width="13.8833333333333" style="78" customWidth="1"/>
    <col min="1275" max="1277" width="9" style="78"/>
    <col min="1278" max="1279" width="10.5" style="78" customWidth="1"/>
    <col min="1280" max="1526" width="9" style="78"/>
    <col min="1527" max="1527" width="41.6333333333333" style="78" customWidth="1"/>
    <col min="1528" max="1529" width="14.5" style="78" customWidth="1"/>
    <col min="1530" max="1530" width="13.8833333333333" style="78" customWidth="1"/>
    <col min="1531" max="1533" width="9" style="78"/>
    <col min="1534" max="1535" width="10.5" style="78" customWidth="1"/>
    <col min="1536" max="1782" width="9" style="78"/>
    <col min="1783" max="1783" width="41.6333333333333" style="78" customWidth="1"/>
    <col min="1784" max="1785" width="14.5" style="78" customWidth="1"/>
    <col min="1786" max="1786" width="13.8833333333333" style="78" customWidth="1"/>
    <col min="1787" max="1789" width="9" style="78"/>
    <col min="1790" max="1791" width="10.5" style="78" customWidth="1"/>
    <col min="1792" max="2038" width="9" style="78"/>
    <col min="2039" max="2039" width="41.6333333333333" style="78" customWidth="1"/>
    <col min="2040" max="2041" width="14.5" style="78" customWidth="1"/>
    <col min="2042" max="2042" width="13.8833333333333" style="78" customWidth="1"/>
    <col min="2043" max="2045" width="9" style="78"/>
    <col min="2046" max="2047" width="10.5" style="78" customWidth="1"/>
    <col min="2048" max="2294" width="9" style="78"/>
    <col min="2295" max="2295" width="41.6333333333333" style="78" customWidth="1"/>
    <col min="2296" max="2297" width="14.5" style="78" customWidth="1"/>
    <col min="2298" max="2298" width="13.8833333333333" style="78" customWidth="1"/>
    <col min="2299" max="2301" width="9" style="78"/>
    <col min="2302" max="2303" width="10.5" style="78" customWidth="1"/>
    <col min="2304" max="2550" width="9" style="78"/>
    <col min="2551" max="2551" width="41.6333333333333" style="78" customWidth="1"/>
    <col min="2552" max="2553" width="14.5" style="78" customWidth="1"/>
    <col min="2554" max="2554" width="13.8833333333333" style="78" customWidth="1"/>
    <col min="2555" max="2557" width="9" style="78"/>
    <col min="2558" max="2559" width="10.5" style="78" customWidth="1"/>
    <col min="2560" max="2806" width="9" style="78"/>
    <col min="2807" max="2807" width="41.6333333333333" style="78" customWidth="1"/>
    <col min="2808" max="2809" width="14.5" style="78" customWidth="1"/>
    <col min="2810" max="2810" width="13.8833333333333" style="78" customWidth="1"/>
    <col min="2811" max="2813" width="9" style="78"/>
    <col min="2814" max="2815" width="10.5" style="78" customWidth="1"/>
    <col min="2816" max="3062" width="9" style="78"/>
    <col min="3063" max="3063" width="41.6333333333333" style="78" customWidth="1"/>
    <col min="3064" max="3065" width="14.5" style="78" customWidth="1"/>
    <col min="3066" max="3066" width="13.8833333333333" style="78" customWidth="1"/>
    <col min="3067" max="3069" width="9" style="78"/>
    <col min="3070" max="3071" width="10.5" style="78" customWidth="1"/>
    <col min="3072" max="3318" width="9" style="78"/>
    <col min="3319" max="3319" width="41.6333333333333" style="78" customWidth="1"/>
    <col min="3320" max="3321" width="14.5" style="78" customWidth="1"/>
    <col min="3322" max="3322" width="13.8833333333333" style="78" customWidth="1"/>
    <col min="3323" max="3325" width="9" style="78"/>
    <col min="3326" max="3327" width="10.5" style="78" customWidth="1"/>
    <col min="3328" max="3574" width="9" style="78"/>
    <col min="3575" max="3575" width="41.6333333333333" style="78" customWidth="1"/>
    <col min="3576" max="3577" width="14.5" style="78" customWidth="1"/>
    <col min="3578" max="3578" width="13.8833333333333" style="78" customWidth="1"/>
    <col min="3579" max="3581" width="9" style="78"/>
    <col min="3582" max="3583" width="10.5" style="78" customWidth="1"/>
    <col min="3584" max="3830" width="9" style="78"/>
    <col min="3831" max="3831" width="41.6333333333333" style="78" customWidth="1"/>
    <col min="3832" max="3833" width="14.5" style="78" customWidth="1"/>
    <col min="3834" max="3834" width="13.8833333333333" style="78" customWidth="1"/>
    <col min="3835" max="3837" width="9" style="78"/>
    <col min="3838" max="3839" width="10.5" style="78" customWidth="1"/>
    <col min="3840" max="4086" width="9" style="78"/>
    <col min="4087" max="4087" width="41.6333333333333" style="78" customWidth="1"/>
    <col min="4088" max="4089" width="14.5" style="78" customWidth="1"/>
    <col min="4090" max="4090" width="13.8833333333333" style="78" customWidth="1"/>
    <col min="4091" max="4093" width="9" style="78"/>
    <col min="4094" max="4095" width="10.5" style="78" customWidth="1"/>
    <col min="4096" max="4342" width="9" style="78"/>
    <col min="4343" max="4343" width="41.6333333333333" style="78" customWidth="1"/>
    <col min="4344" max="4345" width="14.5" style="78" customWidth="1"/>
    <col min="4346" max="4346" width="13.8833333333333" style="78" customWidth="1"/>
    <col min="4347" max="4349" width="9" style="78"/>
    <col min="4350" max="4351" width="10.5" style="78" customWidth="1"/>
    <col min="4352" max="4598" width="9" style="78"/>
    <col min="4599" max="4599" width="41.6333333333333" style="78" customWidth="1"/>
    <col min="4600" max="4601" width="14.5" style="78" customWidth="1"/>
    <col min="4602" max="4602" width="13.8833333333333" style="78" customWidth="1"/>
    <col min="4603" max="4605" width="9" style="78"/>
    <col min="4606" max="4607" width="10.5" style="78" customWidth="1"/>
    <col min="4608" max="4854" width="9" style="78"/>
    <col min="4855" max="4855" width="41.6333333333333" style="78" customWidth="1"/>
    <col min="4856" max="4857" width="14.5" style="78" customWidth="1"/>
    <col min="4858" max="4858" width="13.8833333333333" style="78" customWidth="1"/>
    <col min="4859" max="4861" width="9" style="78"/>
    <col min="4862" max="4863" width="10.5" style="78" customWidth="1"/>
    <col min="4864" max="5110" width="9" style="78"/>
    <col min="5111" max="5111" width="41.6333333333333" style="78" customWidth="1"/>
    <col min="5112" max="5113" width="14.5" style="78" customWidth="1"/>
    <col min="5114" max="5114" width="13.8833333333333" style="78" customWidth="1"/>
    <col min="5115" max="5117" width="9" style="78"/>
    <col min="5118" max="5119" width="10.5" style="78" customWidth="1"/>
    <col min="5120" max="5366" width="9" style="78"/>
    <col min="5367" max="5367" width="41.6333333333333" style="78" customWidth="1"/>
    <col min="5368" max="5369" width="14.5" style="78" customWidth="1"/>
    <col min="5370" max="5370" width="13.8833333333333" style="78" customWidth="1"/>
    <col min="5371" max="5373" width="9" style="78"/>
    <col min="5374" max="5375" width="10.5" style="78" customWidth="1"/>
    <col min="5376" max="5622" width="9" style="78"/>
    <col min="5623" max="5623" width="41.6333333333333" style="78" customWidth="1"/>
    <col min="5624" max="5625" width="14.5" style="78" customWidth="1"/>
    <col min="5626" max="5626" width="13.8833333333333" style="78" customWidth="1"/>
    <col min="5627" max="5629" width="9" style="78"/>
    <col min="5630" max="5631" width="10.5" style="78" customWidth="1"/>
    <col min="5632" max="5878" width="9" style="78"/>
    <col min="5879" max="5879" width="41.6333333333333" style="78" customWidth="1"/>
    <col min="5880" max="5881" width="14.5" style="78" customWidth="1"/>
    <col min="5882" max="5882" width="13.8833333333333" style="78" customWidth="1"/>
    <col min="5883" max="5885" width="9" style="78"/>
    <col min="5886" max="5887" width="10.5" style="78" customWidth="1"/>
    <col min="5888" max="6134" width="9" style="78"/>
    <col min="6135" max="6135" width="41.6333333333333" style="78" customWidth="1"/>
    <col min="6136" max="6137" width="14.5" style="78" customWidth="1"/>
    <col min="6138" max="6138" width="13.8833333333333" style="78" customWidth="1"/>
    <col min="6139" max="6141" width="9" style="78"/>
    <col min="6142" max="6143" width="10.5" style="78" customWidth="1"/>
    <col min="6144" max="6390" width="9" style="78"/>
    <col min="6391" max="6391" width="41.6333333333333" style="78" customWidth="1"/>
    <col min="6392" max="6393" width="14.5" style="78" customWidth="1"/>
    <col min="6394" max="6394" width="13.8833333333333" style="78" customWidth="1"/>
    <col min="6395" max="6397" width="9" style="78"/>
    <col min="6398" max="6399" width="10.5" style="78" customWidth="1"/>
    <col min="6400" max="6646" width="9" style="78"/>
    <col min="6647" max="6647" width="41.6333333333333" style="78" customWidth="1"/>
    <col min="6648" max="6649" width="14.5" style="78" customWidth="1"/>
    <col min="6650" max="6650" width="13.8833333333333" style="78" customWidth="1"/>
    <col min="6651" max="6653" width="9" style="78"/>
    <col min="6654" max="6655" width="10.5" style="78" customWidth="1"/>
    <col min="6656" max="6902" width="9" style="78"/>
    <col min="6903" max="6903" width="41.6333333333333" style="78" customWidth="1"/>
    <col min="6904" max="6905" width="14.5" style="78" customWidth="1"/>
    <col min="6906" max="6906" width="13.8833333333333" style="78" customWidth="1"/>
    <col min="6907" max="6909" width="9" style="78"/>
    <col min="6910" max="6911" width="10.5" style="78" customWidth="1"/>
    <col min="6912" max="7158" width="9" style="78"/>
    <col min="7159" max="7159" width="41.6333333333333" style="78" customWidth="1"/>
    <col min="7160" max="7161" width="14.5" style="78" customWidth="1"/>
    <col min="7162" max="7162" width="13.8833333333333" style="78" customWidth="1"/>
    <col min="7163" max="7165" width="9" style="78"/>
    <col min="7166" max="7167" width="10.5" style="78" customWidth="1"/>
    <col min="7168" max="7414" width="9" style="78"/>
    <col min="7415" max="7415" width="41.6333333333333" style="78" customWidth="1"/>
    <col min="7416" max="7417" width="14.5" style="78" customWidth="1"/>
    <col min="7418" max="7418" width="13.8833333333333" style="78" customWidth="1"/>
    <col min="7419" max="7421" width="9" style="78"/>
    <col min="7422" max="7423" width="10.5" style="78" customWidth="1"/>
    <col min="7424" max="7670" width="9" style="78"/>
    <col min="7671" max="7671" width="41.6333333333333" style="78" customWidth="1"/>
    <col min="7672" max="7673" width="14.5" style="78" customWidth="1"/>
    <col min="7674" max="7674" width="13.8833333333333" style="78" customWidth="1"/>
    <col min="7675" max="7677" width="9" style="78"/>
    <col min="7678" max="7679" width="10.5" style="78" customWidth="1"/>
    <col min="7680" max="7926" width="9" style="78"/>
    <col min="7927" max="7927" width="41.6333333333333" style="78" customWidth="1"/>
    <col min="7928" max="7929" width="14.5" style="78" customWidth="1"/>
    <col min="7930" max="7930" width="13.8833333333333" style="78" customWidth="1"/>
    <col min="7931" max="7933" width="9" style="78"/>
    <col min="7934" max="7935" width="10.5" style="78" customWidth="1"/>
    <col min="7936" max="8182" width="9" style="78"/>
    <col min="8183" max="8183" width="41.6333333333333" style="78" customWidth="1"/>
    <col min="8184" max="8185" width="14.5" style="78" customWidth="1"/>
    <col min="8186" max="8186" width="13.8833333333333" style="78" customWidth="1"/>
    <col min="8187" max="8189" width="9" style="78"/>
    <col min="8190" max="8191" width="10.5" style="78" customWidth="1"/>
    <col min="8192" max="8438" width="9" style="78"/>
    <col min="8439" max="8439" width="41.6333333333333" style="78" customWidth="1"/>
    <col min="8440" max="8441" width="14.5" style="78" customWidth="1"/>
    <col min="8442" max="8442" width="13.8833333333333" style="78" customWidth="1"/>
    <col min="8443" max="8445" width="9" style="78"/>
    <col min="8446" max="8447" width="10.5" style="78" customWidth="1"/>
    <col min="8448" max="8694" width="9" style="78"/>
    <col min="8695" max="8695" width="41.6333333333333" style="78" customWidth="1"/>
    <col min="8696" max="8697" width="14.5" style="78" customWidth="1"/>
    <col min="8698" max="8698" width="13.8833333333333" style="78" customWidth="1"/>
    <col min="8699" max="8701" width="9" style="78"/>
    <col min="8702" max="8703" width="10.5" style="78" customWidth="1"/>
    <col min="8704" max="8950" width="9" style="78"/>
    <col min="8951" max="8951" width="41.6333333333333" style="78" customWidth="1"/>
    <col min="8952" max="8953" width="14.5" style="78" customWidth="1"/>
    <col min="8954" max="8954" width="13.8833333333333" style="78" customWidth="1"/>
    <col min="8955" max="8957" width="9" style="78"/>
    <col min="8958" max="8959" width="10.5" style="78" customWidth="1"/>
    <col min="8960" max="9206" width="9" style="78"/>
    <col min="9207" max="9207" width="41.6333333333333" style="78" customWidth="1"/>
    <col min="9208" max="9209" width="14.5" style="78" customWidth="1"/>
    <col min="9210" max="9210" width="13.8833333333333" style="78" customWidth="1"/>
    <col min="9211" max="9213" width="9" style="78"/>
    <col min="9214" max="9215" width="10.5" style="78" customWidth="1"/>
    <col min="9216" max="9462" width="9" style="78"/>
    <col min="9463" max="9463" width="41.6333333333333" style="78" customWidth="1"/>
    <col min="9464" max="9465" width="14.5" style="78" customWidth="1"/>
    <col min="9466" max="9466" width="13.8833333333333" style="78" customWidth="1"/>
    <col min="9467" max="9469" width="9" style="78"/>
    <col min="9470" max="9471" width="10.5" style="78" customWidth="1"/>
    <col min="9472" max="9718" width="9" style="78"/>
    <col min="9719" max="9719" width="41.6333333333333" style="78" customWidth="1"/>
    <col min="9720" max="9721" width="14.5" style="78" customWidth="1"/>
    <col min="9722" max="9722" width="13.8833333333333" style="78" customWidth="1"/>
    <col min="9723" max="9725" width="9" style="78"/>
    <col min="9726" max="9727" width="10.5" style="78" customWidth="1"/>
    <col min="9728" max="9974" width="9" style="78"/>
    <col min="9975" max="9975" width="41.6333333333333" style="78" customWidth="1"/>
    <col min="9976" max="9977" width="14.5" style="78" customWidth="1"/>
    <col min="9978" max="9978" width="13.8833333333333" style="78" customWidth="1"/>
    <col min="9979" max="9981" width="9" style="78"/>
    <col min="9982" max="9983" width="10.5" style="78" customWidth="1"/>
    <col min="9984" max="10230" width="9" style="78"/>
    <col min="10231" max="10231" width="41.6333333333333" style="78" customWidth="1"/>
    <col min="10232" max="10233" width="14.5" style="78" customWidth="1"/>
    <col min="10234" max="10234" width="13.8833333333333" style="78" customWidth="1"/>
    <col min="10235" max="10237" width="9" style="78"/>
    <col min="10238" max="10239" width="10.5" style="78" customWidth="1"/>
    <col min="10240" max="10486" width="9" style="78"/>
    <col min="10487" max="10487" width="41.6333333333333" style="78" customWidth="1"/>
    <col min="10488" max="10489" width="14.5" style="78" customWidth="1"/>
    <col min="10490" max="10490" width="13.8833333333333" style="78" customWidth="1"/>
    <col min="10491" max="10493" width="9" style="78"/>
    <col min="10494" max="10495" width="10.5" style="78" customWidth="1"/>
    <col min="10496" max="10742" width="9" style="78"/>
    <col min="10743" max="10743" width="41.6333333333333" style="78" customWidth="1"/>
    <col min="10744" max="10745" width="14.5" style="78" customWidth="1"/>
    <col min="10746" max="10746" width="13.8833333333333" style="78" customWidth="1"/>
    <col min="10747" max="10749" width="9" style="78"/>
    <col min="10750" max="10751" width="10.5" style="78" customWidth="1"/>
    <col min="10752" max="10998" width="9" style="78"/>
    <col min="10999" max="10999" width="41.6333333333333" style="78" customWidth="1"/>
    <col min="11000" max="11001" width="14.5" style="78" customWidth="1"/>
    <col min="11002" max="11002" width="13.8833333333333" style="78" customWidth="1"/>
    <col min="11003" max="11005" width="9" style="78"/>
    <col min="11006" max="11007" width="10.5" style="78" customWidth="1"/>
    <col min="11008" max="11254" width="9" style="78"/>
    <col min="11255" max="11255" width="41.6333333333333" style="78" customWidth="1"/>
    <col min="11256" max="11257" width="14.5" style="78" customWidth="1"/>
    <col min="11258" max="11258" width="13.8833333333333" style="78" customWidth="1"/>
    <col min="11259" max="11261" width="9" style="78"/>
    <col min="11262" max="11263" width="10.5" style="78" customWidth="1"/>
    <col min="11264" max="11510" width="9" style="78"/>
    <col min="11511" max="11511" width="41.6333333333333" style="78" customWidth="1"/>
    <col min="11512" max="11513" width="14.5" style="78" customWidth="1"/>
    <col min="11514" max="11514" width="13.8833333333333" style="78" customWidth="1"/>
    <col min="11515" max="11517" width="9" style="78"/>
    <col min="11518" max="11519" width="10.5" style="78" customWidth="1"/>
    <col min="11520" max="11766" width="9" style="78"/>
    <col min="11767" max="11767" width="41.6333333333333" style="78" customWidth="1"/>
    <col min="11768" max="11769" width="14.5" style="78" customWidth="1"/>
    <col min="11770" max="11770" width="13.8833333333333" style="78" customWidth="1"/>
    <col min="11771" max="11773" width="9" style="78"/>
    <col min="11774" max="11775" width="10.5" style="78" customWidth="1"/>
    <col min="11776" max="12022" width="9" style="78"/>
    <col min="12023" max="12023" width="41.6333333333333" style="78" customWidth="1"/>
    <col min="12024" max="12025" width="14.5" style="78" customWidth="1"/>
    <col min="12026" max="12026" width="13.8833333333333" style="78" customWidth="1"/>
    <col min="12027" max="12029" width="9" style="78"/>
    <col min="12030" max="12031" width="10.5" style="78" customWidth="1"/>
    <col min="12032" max="12278" width="9" style="78"/>
    <col min="12279" max="12279" width="41.6333333333333" style="78" customWidth="1"/>
    <col min="12280" max="12281" width="14.5" style="78" customWidth="1"/>
    <col min="12282" max="12282" width="13.8833333333333" style="78" customWidth="1"/>
    <col min="12283" max="12285" width="9" style="78"/>
    <col min="12286" max="12287" width="10.5" style="78" customWidth="1"/>
    <col min="12288" max="12534" width="9" style="78"/>
    <col min="12535" max="12535" width="41.6333333333333" style="78" customWidth="1"/>
    <col min="12536" max="12537" width="14.5" style="78" customWidth="1"/>
    <col min="12538" max="12538" width="13.8833333333333" style="78" customWidth="1"/>
    <col min="12539" max="12541" width="9" style="78"/>
    <col min="12542" max="12543" width="10.5" style="78" customWidth="1"/>
    <col min="12544" max="12790" width="9" style="78"/>
    <col min="12791" max="12791" width="41.6333333333333" style="78" customWidth="1"/>
    <col min="12792" max="12793" width="14.5" style="78" customWidth="1"/>
    <col min="12794" max="12794" width="13.8833333333333" style="78" customWidth="1"/>
    <col min="12795" max="12797" width="9" style="78"/>
    <col min="12798" max="12799" width="10.5" style="78" customWidth="1"/>
    <col min="12800" max="13046" width="9" style="78"/>
    <col min="13047" max="13047" width="41.6333333333333" style="78" customWidth="1"/>
    <col min="13048" max="13049" width="14.5" style="78" customWidth="1"/>
    <col min="13050" max="13050" width="13.8833333333333" style="78" customWidth="1"/>
    <col min="13051" max="13053" width="9" style="78"/>
    <col min="13054" max="13055" width="10.5" style="78" customWidth="1"/>
    <col min="13056" max="13302" width="9" style="78"/>
    <col min="13303" max="13303" width="41.6333333333333" style="78" customWidth="1"/>
    <col min="13304" max="13305" width="14.5" style="78" customWidth="1"/>
    <col min="13306" max="13306" width="13.8833333333333" style="78" customWidth="1"/>
    <col min="13307" max="13309" width="9" style="78"/>
    <col min="13310" max="13311" width="10.5" style="78" customWidth="1"/>
    <col min="13312" max="13558" width="9" style="78"/>
    <col min="13559" max="13559" width="41.6333333333333" style="78" customWidth="1"/>
    <col min="13560" max="13561" width="14.5" style="78" customWidth="1"/>
    <col min="13562" max="13562" width="13.8833333333333" style="78" customWidth="1"/>
    <col min="13563" max="13565" width="9" style="78"/>
    <col min="13566" max="13567" width="10.5" style="78" customWidth="1"/>
    <col min="13568" max="13814" width="9" style="78"/>
    <col min="13815" max="13815" width="41.6333333333333" style="78" customWidth="1"/>
    <col min="13816" max="13817" width="14.5" style="78" customWidth="1"/>
    <col min="13818" max="13818" width="13.8833333333333" style="78" customWidth="1"/>
    <col min="13819" max="13821" width="9" style="78"/>
    <col min="13822" max="13823" width="10.5" style="78" customWidth="1"/>
    <col min="13824" max="14070" width="9" style="78"/>
    <col min="14071" max="14071" width="41.6333333333333" style="78" customWidth="1"/>
    <col min="14072" max="14073" width="14.5" style="78" customWidth="1"/>
    <col min="14074" max="14074" width="13.8833333333333" style="78" customWidth="1"/>
    <col min="14075" max="14077" width="9" style="78"/>
    <col min="14078" max="14079" width="10.5" style="78" customWidth="1"/>
    <col min="14080" max="14326" width="9" style="78"/>
    <col min="14327" max="14327" width="41.6333333333333" style="78" customWidth="1"/>
    <col min="14328" max="14329" width="14.5" style="78" customWidth="1"/>
    <col min="14330" max="14330" width="13.8833333333333" style="78" customWidth="1"/>
    <col min="14331" max="14333" width="9" style="78"/>
    <col min="14334" max="14335" width="10.5" style="78" customWidth="1"/>
    <col min="14336" max="14582" width="9" style="78"/>
    <col min="14583" max="14583" width="41.6333333333333" style="78" customWidth="1"/>
    <col min="14584" max="14585" width="14.5" style="78" customWidth="1"/>
    <col min="14586" max="14586" width="13.8833333333333" style="78" customWidth="1"/>
    <col min="14587" max="14589" width="9" style="78"/>
    <col min="14590" max="14591" width="10.5" style="78" customWidth="1"/>
    <col min="14592" max="14838" width="9" style="78"/>
    <col min="14839" max="14839" width="41.6333333333333" style="78" customWidth="1"/>
    <col min="14840" max="14841" width="14.5" style="78" customWidth="1"/>
    <col min="14842" max="14842" width="13.8833333333333" style="78" customWidth="1"/>
    <col min="14843" max="14845" width="9" style="78"/>
    <col min="14846" max="14847" width="10.5" style="78" customWidth="1"/>
    <col min="14848" max="15094" width="9" style="78"/>
    <col min="15095" max="15095" width="41.6333333333333" style="78" customWidth="1"/>
    <col min="15096" max="15097" width="14.5" style="78" customWidth="1"/>
    <col min="15098" max="15098" width="13.8833333333333" style="78" customWidth="1"/>
    <col min="15099" max="15101" width="9" style="78"/>
    <col min="15102" max="15103" width="10.5" style="78" customWidth="1"/>
    <col min="15104" max="15350" width="9" style="78"/>
    <col min="15351" max="15351" width="41.6333333333333" style="78" customWidth="1"/>
    <col min="15352" max="15353" width="14.5" style="78" customWidth="1"/>
    <col min="15354" max="15354" width="13.8833333333333" style="78" customWidth="1"/>
    <col min="15355" max="15357" width="9" style="78"/>
    <col min="15358" max="15359" width="10.5" style="78" customWidth="1"/>
    <col min="15360" max="15606" width="9" style="78"/>
    <col min="15607" max="15607" width="41.6333333333333" style="78" customWidth="1"/>
    <col min="15608" max="15609" width="14.5" style="78" customWidth="1"/>
    <col min="15610" max="15610" width="13.8833333333333" style="78" customWidth="1"/>
    <col min="15611" max="15613" width="9" style="78"/>
    <col min="15614" max="15615" width="10.5" style="78" customWidth="1"/>
    <col min="15616" max="15862" width="9" style="78"/>
    <col min="15863" max="15863" width="41.6333333333333" style="78" customWidth="1"/>
    <col min="15864" max="15865" width="14.5" style="78" customWidth="1"/>
    <col min="15866" max="15866" width="13.8833333333333" style="78" customWidth="1"/>
    <col min="15867" max="15869" width="9" style="78"/>
    <col min="15870" max="15871" width="10.5" style="78" customWidth="1"/>
    <col min="15872" max="16118" width="9" style="78"/>
    <col min="16119" max="16119" width="41.6333333333333" style="78" customWidth="1"/>
    <col min="16120" max="16121" width="14.5" style="78" customWidth="1"/>
    <col min="16122" max="16122" width="13.8833333333333" style="78" customWidth="1"/>
    <col min="16123" max="16125" width="9" style="78"/>
    <col min="16126" max="16127" width="10.5" style="78" customWidth="1"/>
    <col min="16128" max="16384" width="9" style="78"/>
  </cols>
  <sheetData>
    <row r="1" ht="45" customHeight="1" spans="1:4">
      <c r="A1" s="80" t="s">
        <v>1846</v>
      </c>
      <c r="B1" s="81"/>
      <c r="C1" s="81"/>
      <c r="D1" s="80"/>
    </row>
    <row r="2" ht="20.1" customHeight="1" spans="1:4">
      <c r="A2" s="82"/>
      <c r="B2" s="83"/>
      <c r="C2" s="84"/>
      <c r="D2" s="85" t="s">
        <v>1726</v>
      </c>
    </row>
    <row r="3" ht="45" customHeight="1" spans="1:5">
      <c r="A3" s="86" t="s">
        <v>1134</v>
      </c>
      <c r="B3" s="87" t="s">
        <v>5</v>
      </c>
      <c r="C3" s="87" t="s">
        <v>6</v>
      </c>
      <c r="D3" s="87" t="s">
        <v>7</v>
      </c>
      <c r="E3" s="88" t="s">
        <v>8</v>
      </c>
    </row>
    <row r="4" ht="36" customHeight="1" spans="1:5">
      <c r="A4" s="89" t="s">
        <v>1833</v>
      </c>
      <c r="B4" s="90"/>
      <c r="C4" s="91"/>
      <c r="D4" s="92"/>
      <c r="E4" s="88" t="str">
        <f t="shared" ref="E4:E22" si="0">IF(A4&lt;&gt;"",IF(SUM(B4:C4)&lt;&gt;0,"是","否"),"是")</f>
        <v>否</v>
      </c>
    </row>
    <row r="5" ht="36" customHeight="1" spans="1:5">
      <c r="A5" s="93" t="s">
        <v>1834</v>
      </c>
      <c r="B5" s="94"/>
      <c r="C5" s="95"/>
      <c r="D5" s="96"/>
      <c r="E5" s="88" t="str">
        <f t="shared" si="0"/>
        <v>否</v>
      </c>
    </row>
    <row r="6" ht="36" customHeight="1" spans="1:5">
      <c r="A6" s="89" t="s">
        <v>1835</v>
      </c>
      <c r="B6" s="90"/>
      <c r="C6" s="91"/>
      <c r="D6" s="97"/>
      <c r="E6" s="88" t="str">
        <f t="shared" si="0"/>
        <v>否</v>
      </c>
    </row>
    <row r="7" ht="36" customHeight="1" spans="1:5">
      <c r="A7" s="93" t="s">
        <v>1834</v>
      </c>
      <c r="B7" s="94"/>
      <c r="C7" s="98"/>
      <c r="D7" s="96"/>
      <c r="E7" s="88" t="str">
        <f t="shared" si="0"/>
        <v>否</v>
      </c>
    </row>
    <row r="8" ht="36" hidden="1" customHeight="1" spans="1:6">
      <c r="A8" s="89" t="s">
        <v>1836</v>
      </c>
      <c r="B8" s="90"/>
      <c r="C8" s="99"/>
      <c r="D8" s="100" t="str">
        <f>IF(B8&gt;0,C8/B8-1,IF(B8&lt;0,-(C8/B8-1),""))</f>
        <v/>
      </c>
      <c r="E8" s="88" t="str">
        <f t="shared" si="0"/>
        <v>否</v>
      </c>
      <c r="F8" s="78" t="s">
        <v>1847</v>
      </c>
    </row>
    <row r="9" ht="36" hidden="1" customHeight="1" spans="1:5">
      <c r="A9" s="93" t="s">
        <v>1834</v>
      </c>
      <c r="B9" s="94"/>
      <c r="C9" s="101"/>
      <c r="D9" s="102" t="str">
        <f>IF(B9&gt;0,C9/B9-1,IF(B9&lt;0,-(C9/B9-1),""))</f>
        <v/>
      </c>
      <c r="E9" s="88" t="str">
        <f t="shared" si="0"/>
        <v>否</v>
      </c>
    </row>
    <row r="10" ht="36" customHeight="1" spans="1:5">
      <c r="A10" s="89" t="s">
        <v>1837</v>
      </c>
      <c r="B10" s="90"/>
      <c r="C10" s="91"/>
      <c r="D10" s="97"/>
      <c r="E10" s="88" t="str">
        <f t="shared" si="0"/>
        <v>否</v>
      </c>
    </row>
    <row r="11" ht="36" customHeight="1" spans="1:5">
      <c r="A11" s="93" t="s">
        <v>1834</v>
      </c>
      <c r="B11" s="94"/>
      <c r="C11" s="98"/>
      <c r="D11" s="96"/>
      <c r="E11" s="88" t="str">
        <f t="shared" si="0"/>
        <v>否</v>
      </c>
    </row>
    <row r="12" ht="36" customHeight="1" spans="1:5">
      <c r="A12" s="89" t="s">
        <v>1838</v>
      </c>
      <c r="B12" s="90"/>
      <c r="C12" s="91"/>
      <c r="D12" s="97"/>
      <c r="E12" s="88" t="str">
        <f t="shared" si="0"/>
        <v>否</v>
      </c>
    </row>
    <row r="13" ht="36" customHeight="1" spans="1:5">
      <c r="A13" s="93" t="s">
        <v>1834</v>
      </c>
      <c r="B13" s="94"/>
      <c r="C13" s="98"/>
      <c r="D13" s="96"/>
      <c r="E13" s="88" t="str">
        <f t="shared" si="0"/>
        <v>否</v>
      </c>
    </row>
    <row r="14" s="77" customFormat="1" ht="36" hidden="1" customHeight="1" spans="1:5">
      <c r="A14" s="89" t="s">
        <v>1839</v>
      </c>
      <c r="B14" s="103"/>
      <c r="C14" s="99"/>
      <c r="D14" s="100" t="str">
        <f>IF(B14&gt;0,C14/B14-1,IF(B14&lt;0,-(C14/B14-1),""))</f>
        <v/>
      </c>
      <c r="E14" s="88" t="str">
        <f t="shared" si="0"/>
        <v>否</v>
      </c>
    </row>
    <row r="15" ht="36" hidden="1" customHeight="1" spans="1:5">
      <c r="A15" s="93" t="s">
        <v>1834</v>
      </c>
      <c r="B15" s="104"/>
      <c r="C15" s="101"/>
      <c r="D15" s="102" t="str">
        <f>IF(B15&gt;0,C15/B15-1,IF(B15&lt;0,-(C15/B15-1),""))</f>
        <v/>
      </c>
      <c r="E15" s="88" t="str">
        <f t="shared" si="0"/>
        <v>否</v>
      </c>
    </row>
    <row r="16" ht="36" customHeight="1" spans="1:5">
      <c r="A16" s="89" t="s">
        <v>1840</v>
      </c>
      <c r="B16" s="105"/>
      <c r="C16" s="91"/>
      <c r="D16" s="97"/>
      <c r="E16" s="88" t="str">
        <f t="shared" si="0"/>
        <v>否</v>
      </c>
    </row>
    <row r="17" ht="36" customHeight="1" spans="1:5">
      <c r="A17" s="93" t="s">
        <v>1834</v>
      </c>
      <c r="B17" s="106"/>
      <c r="C17" s="107"/>
      <c r="D17" s="96"/>
      <c r="E17" s="88" t="str">
        <f t="shared" si="0"/>
        <v>否</v>
      </c>
    </row>
    <row r="18" ht="36" customHeight="1" spans="1:5">
      <c r="A18" s="108" t="s">
        <v>1841</v>
      </c>
      <c r="B18" s="105"/>
      <c r="C18" s="105"/>
      <c r="D18" s="109"/>
      <c r="E18" s="88" t="str">
        <f t="shared" si="0"/>
        <v>否</v>
      </c>
    </row>
    <row r="19" ht="36" customHeight="1" spans="1:5">
      <c r="A19" s="93" t="s">
        <v>1842</v>
      </c>
      <c r="B19" s="106"/>
      <c r="C19" s="106"/>
      <c r="D19" s="110"/>
      <c r="E19" s="88" t="str">
        <f t="shared" si="0"/>
        <v>否</v>
      </c>
    </row>
    <row r="20" ht="36" customHeight="1" spans="1:5">
      <c r="A20" s="89" t="s">
        <v>1843</v>
      </c>
      <c r="B20" s="105"/>
      <c r="C20" s="111"/>
      <c r="D20" s="97"/>
      <c r="E20" s="88" t="str">
        <f t="shared" si="0"/>
        <v>否</v>
      </c>
    </row>
    <row r="21" ht="36" customHeight="1" spans="1:5">
      <c r="A21" s="112" t="s">
        <v>1844</v>
      </c>
      <c r="B21" s="105"/>
      <c r="C21" s="111"/>
      <c r="D21" s="97"/>
      <c r="E21" s="88" t="str">
        <f t="shared" si="0"/>
        <v>否</v>
      </c>
    </row>
    <row r="22" ht="36" customHeight="1" spans="1:5">
      <c r="A22" s="108" t="s">
        <v>1103</v>
      </c>
      <c r="B22" s="105"/>
      <c r="C22" s="105"/>
      <c r="D22" s="97"/>
      <c r="E22" s="88" t="str">
        <f t="shared" si="0"/>
        <v>否</v>
      </c>
    </row>
    <row r="23" spans="2:3">
      <c r="B23" s="113"/>
      <c r="C23" s="113"/>
    </row>
    <row r="24" spans="2:3">
      <c r="B24" s="113"/>
      <c r="C24" s="113"/>
    </row>
    <row r="25" spans="2:3">
      <c r="B25" s="113"/>
      <c r="C25" s="113"/>
    </row>
    <row r="26" spans="2:3">
      <c r="B26" s="113"/>
      <c r="C26" s="113"/>
    </row>
  </sheetData>
  <autoFilter ref="A3:F22">
    <filterColumn colId="4">
      <customFilters>
        <customFilter operator="equal" val="是"/>
      </customFilters>
    </filterColumn>
    <extLst/>
  </autoFilter>
  <mergeCells count="1">
    <mergeCell ref="A1:D1"/>
  </mergeCells>
  <conditionalFormatting sqref="D16">
    <cfRule type="cellIs" dxfId="5" priority="4" stopIfTrue="1" operator="lessThan">
      <formula>0</formula>
    </cfRule>
  </conditionalFormatting>
  <conditionalFormatting sqref="E16:F16">
    <cfRule type="cellIs" dxfId="5" priority="5"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0"/>
  <sheetViews>
    <sheetView workbookViewId="0">
      <selection activeCell="E25" sqref="E25"/>
    </sheetView>
  </sheetViews>
  <sheetFormatPr defaultColWidth="10" defaultRowHeight="13.5" outlineLevelCol="6"/>
  <cols>
    <col min="1" max="1" width="24.6333333333333" style="26" customWidth="1"/>
    <col min="2" max="7" width="15.6333333333333" style="26" customWidth="1"/>
    <col min="8" max="8" width="9.76666666666667" style="26" customWidth="1"/>
    <col min="9" max="16384" width="10" style="26"/>
  </cols>
  <sheetData>
    <row r="1" s="26" customFormat="1" ht="30" customHeight="1" spans="1:1">
      <c r="A1" s="60"/>
    </row>
    <row r="2" s="26" customFormat="1" ht="28.6" customHeight="1" spans="1:7">
      <c r="A2" s="74" t="s">
        <v>1848</v>
      </c>
      <c r="B2" s="74"/>
      <c r="C2" s="74"/>
      <c r="D2" s="74"/>
      <c r="E2" s="74"/>
      <c r="F2" s="74"/>
      <c r="G2" s="74"/>
    </row>
    <row r="3" s="26" customFormat="1" ht="23" customHeight="1" spans="1:7">
      <c r="A3" s="64"/>
      <c r="B3" s="64"/>
      <c r="F3" s="65" t="s">
        <v>1849</v>
      </c>
      <c r="G3" s="65"/>
    </row>
    <row r="4" s="26" customFormat="1" ht="30" customHeight="1" spans="1:7">
      <c r="A4" s="69" t="s">
        <v>1850</v>
      </c>
      <c r="B4" s="69" t="s">
        <v>1851</v>
      </c>
      <c r="C4" s="69"/>
      <c r="D4" s="69"/>
      <c r="E4" s="69" t="s">
        <v>1852</v>
      </c>
      <c r="F4" s="69"/>
      <c r="G4" s="69"/>
    </row>
    <row r="5" s="26" customFormat="1" ht="30" customHeight="1" spans="1:7">
      <c r="A5" s="69"/>
      <c r="B5" s="75"/>
      <c r="C5" s="69" t="s">
        <v>1853</v>
      </c>
      <c r="D5" s="69" t="s">
        <v>1854</v>
      </c>
      <c r="E5" s="75"/>
      <c r="F5" s="69" t="s">
        <v>1853</v>
      </c>
      <c r="G5" s="69" t="s">
        <v>1854</v>
      </c>
    </row>
    <row r="6" s="26" customFormat="1" ht="30" customHeight="1" spans="1:7">
      <c r="A6" s="69" t="s">
        <v>1855</v>
      </c>
      <c r="B6" s="69" t="s">
        <v>1856</v>
      </c>
      <c r="C6" s="69" t="s">
        <v>1857</v>
      </c>
      <c r="D6" s="69" t="s">
        <v>1858</v>
      </c>
      <c r="E6" s="69" t="s">
        <v>1859</v>
      </c>
      <c r="F6" s="69" t="s">
        <v>1860</v>
      </c>
      <c r="G6" s="69" t="s">
        <v>1861</v>
      </c>
    </row>
    <row r="7" s="26" customFormat="1" ht="30" customHeight="1" spans="1:7">
      <c r="A7" s="71" t="s">
        <v>1862</v>
      </c>
      <c r="B7" s="75">
        <f>C7+D7</f>
        <v>29.12</v>
      </c>
      <c r="C7" s="75">
        <v>9.62</v>
      </c>
      <c r="D7" s="75">
        <v>19.5</v>
      </c>
      <c r="E7" s="75">
        <f>F7+G7</f>
        <v>23.98</v>
      </c>
      <c r="F7" s="75">
        <v>6.34</v>
      </c>
      <c r="G7" s="75">
        <v>17.64</v>
      </c>
    </row>
    <row r="8" s="26" customFormat="1" ht="30" customHeight="1" spans="1:7">
      <c r="A8" s="71" t="s">
        <v>1863</v>
      </c>
      <c r="B8" s="75"/>
      <c r="C8" s="75"/>
      <c r="D8" s="75"/>
      <c r="E8" s="75"/>
      <c r="F8" s="75"/>
      <c r="G8" s="75"/>
    </row>
    <row r="9" s="26" customFormat="1" ht="44" customHeight="1" spans="1:7">
      <c r="A9" s="76" t="s">
        <v>1864</v>
      </c>
      <c r="B9" s="75"/>
      <c r="C9" s="75"/>
      <c r="D9" s="75"/>
      <c r="E9" s="75"/>
      <c r="F9" s="75"/>
      <c r="G9" s="75"/>
    </row>
    <row r="10" s="26" customFormat="1" ht="30" customHeight="1" spans="1:7">
      <c r="A10" s="76" t="s">
        <v>1865</v>
      </c>
      <c r="B10" s="75"/>
      <c r="C10" s="75"/>
      <c r="D10" s="75"/>
      <c r="E10" s="75"/>
      <c r="F10" s="75"/>
      <c r="G10" s="75"/>
    </row>
    <row r="11" s="26" customFormat="1" ht="30" customHeight="1" spans="1:7">
      <c r="A11" s="76" t="s">
        <v>1866</v>
      </c>
      <c r="B11" s="75"/>
      <c r="C11" s="75"/>
      <c r="D11" s="75"/>
      <c r="E11" s="75"/>
      <c r="F11" s="75"/>
      <c r="G11" s="75"/>
    </row>
    <row r="12" s="26" customFormat="1" ht="30" customHeight="1" spans="1:7">
      <c r="A12" s="76" t="s">
        <v>1867</v>
      </c>
      <c r="B12" s="75"/>
      <c r="C12" s="75"/>
      <c r="D12" s="75"/>
      <c r="E12" s="75"/>
      <c r="F12" s="75"/>
      <c r="G12" s="75"/>
    </row>
    <row r="13" s="28" customFormat="1" ht="25" customHeight="1" spans="1:7">
      <c r="A13" s="59" t="s">
        <v>1868</v>
      </c>
      <c r="B13" s="59"/>
      <c r="C13" s="59"/>
      <c r="D13" s="59"/>
      <c r="E13" s="59"/>
      <c r="F13" s="59"/>
      <c r="G13" s="59"/>
    </row>
    <row r="14" s="28" customFormat="1" ht="25" customHeight="1" spans="1:7">
      <c r="A14" s="59" t="s">
        <v>1869</v>
      </c>
      <c r="B14" s="59"/>
      <c r="C14" s="59"/>
      <c r="D14" s="59"/>
      <c r="E14" s="59"/>
      <c r="F14" s="59"/>
      <c r="G14" s="59"/>
    </row>
    <row r="15" s="26" customFormat="1" ht="18" customHeight="1" spans="1:7">
      <c r="A15" s="60"/>
      <c r="B15" s="60"/>
      <c r="C15" s="60"/>
      <c r="D15" s="60"/>
      <c r="E15" s="60"/>
      <c r="F15" s="60"/>
      <c r="G15" s="60"/>
    </row>
    <row r="16" s="26" customFormat="1" ht="18" customHeight="1" spans="1:7">
      <c r="A16" s="60"/>
      <c r="B16" s="60"/>
      <c r="C16" s="60"/>
      <c r="D16" s="60"/>
      <c r="E16" s="60"/>
      <c r="F16" s="60"/>
      <c r="G16" s="60"/>
    </row>
    <row r="17" s="26" customFormat="1" ht="18" customHeight="1" spans="1:7">
      <c r="A17" s="60"/>
      <c r="B17" s="60"/>
      <c r="C17" s="60"/>
      <c r="D17" s="60"/>
      <c r="E17" s="60"/>
      <c r="F17" s="60"/>
      <c r="G17" s="60"/>
    </row>
    <row r="18" s="26" customFormat="1" ht="18" customHeight="1" spans="1:7">
      <c r="A18" s="60"/>
      <c r="B18" s="60"/>
      <c r="C18" s="60"/>
      <c r="D18" s="60"/>
      <c r="E18" s="60"/>
      <c r="F18" s="60"/>
      <c r="G18" s="60"/>
    </row>
    <row r="19" s="26" customFormat="1" ht="14" customHeight="1" spans="1:7">
      <c r="A19" s="60"/>
      <c r="B19" s="60"/>
      <c r="C19" s="60"/>
      <c r="D19" s="60"/>
      <c r="E19" s="60"/>
      <c r="F19" s="60"/>
      <c r="G19" s="60"/>
    </row>
    <row r="20" s="26" customFormat="1" ht="33" customHeight="1" spans="1:7">
      <c r="A20" s="64"/>
      <c r="B20" s="64"/>
      <c r="C20" s="64"/>
      <c r="D20" s="64"/>
      <c r="E20" s="64"/>
      <c r="F20" s="64"/>
      <c r="G20" s="64"/>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C9" sqref="C9"/>
    </sheetView>
  </sheetViews>
  <sheetFormatPr defaultColWidth="10" defaultRowHeight="13.5" outlineLevelCol="6"/>
  <cols>
    <col min="1" max="1" width="62.2583333333333" style="26" customWidth="1"/>
    <col min="2" max="3" width="28.6333333333333" style="26" customWidth="1"/>
    <col min="4" max="4" width="9.76666666666667" style="26" customWidth="1"/>
    <col min="5" max="16384" width="10" style="26"/>
  </cols>
  <sheetData>
    <row r="1" s="26" customFormat="1" ht="23" customHeight="1"/>
    <row r="2" s="26" customFormat="1" ht="14.3" customHeight="1" spans="1:1">
      <c r="A2" s="60"/>
    </row>
    <row r="3" s="26" customFormat="1" ht="28.6" customHeight="1" spans="1:3">
      <c r="A3" s="55" t="s">
        <v>1870</v>
      </c>
      <c r="B3" s="55"/>
      <c r="C3" s="55"/>
    </row>
    <row r="4" s="26" customFormat="1" ht="27" customHeight="1" spans="1:3">
      <c r="A4" s="64"/>
      <c r="B4" s="64"/>
      <c r="C4" s="65" t="s">
        <v>1849</v>
      </c>
    </row>
    <row r="5" s="67" customFormat="1" ht="24" customHeight="1" spans="1:3">
      <c r="A5" s="69" t="s">
        <v>1871</v>
      </c>
      <c r="B5" s="69" t="s">
        <v>1806</v>
      </c>
      <c r="C5" s="69" t="s">
        <v>1872</v>
      </c>
    </row>
    <row r="6" s="67" customFormat="1" ht="32" customHeight="1" spans="1:3">
      <c r="A6" s="70" t="s">
        <v>1873</v>
      </c>
      <c r="B6" s="66">
        <v>8.51</v>
      </c>
      <c r="C6" s="66">
        <v>6.44</v>
      </c>
    </row>
    <row r="7" s="67" customFormat="1" ht="32" customHeight="1" spans="1:3">
      <c r="A7" s="70" t="s">
        <v>1874</v>
      </c>
      <c r="B7" s="66">
        <v>11.62</v>
      </c>
      <c r="C7" s="66">
        <v>9.62</v>
      </c>
    </row>
    <row r="8" s="67" customFormat="1" ht="32" customHeight="1" spans="1:3">
      <c r="A8" s="70" t="s">
        <v>1875</v>
      </c>
      <c r="B8" s="66">
        <v>1.46</v>
      </c>
      <c r="C8" s="66">
        <v>1.36</v>
      </c>
    </row>
    <row r="9" s="67" customFormat="1" ht="30" customHeight="1" spans="1:3">
      <c r="A9" s="71" t="s">
        <v>1876</v>
      </c>
      <c r="B9" s="66"/>
      <c r="C9" s="66"/>
    </row>
    <row r="10" s="67" customFormat="1" ht="32" customHeight="1" spans="1:3">
      <c r="A10" s="71" t="s">
        <v>1877</v>
      </c>
      <c r="B10" s="66">
        <v>1.46</v>
      </c>
      <c r="C10" s="66">
        <v>1.36</v>
      </c>
    </row>
    <row r="11" s="67" customFormat="1" ht="32" customHeight="1" spans="1:3">
      <c r="A11" s="70" t="s">
        <v>1878</v>
      </c>
      <c r="B11" s="66">
        <v>1.46</v>
      </c>
      <c r="C11" s="66">
        <v>1.46</v>
      </c>
    </row>
    <row r="12" s="67" customFormat="1" ht="32" customHeight="1" spans="1:3">
      <c r="A12" s="70" t="s">
        <v>1879</v>
      </c>
      <c r="B12" s="66">
        <v>6.44</v>
      </c>
      <c r="C12" s="66">
        <v>6.34</v>
      </c>
    </row>
    <row r="13" s="67" customFormat="1" ht="32" customHeight="1" spans="1:3">
      <c r="A13" s="70" t="s">
        <v>1880</v>
      </c>
      <c r="B13" s="66"/>
      <c r="C13" s="66"/>
    </row>
    <row r="14" s="67" customFormat="1" ht="32" customHeight="1" spans="1:3">
      <c r="A14" s="70" t="s">
        <v>1881</v>
      </c>
      <c r="B14" s="66"/>
      <c r="C14" s="66"/>
    </row>
    <row r="15" s="68" customFormat="1" ht="69" customHeight="1" spans="1:7">
      <c r="A15" s="72" t="s">
        <v>1882</v>
      </c>
      <c r="B15" s="72"/>
      <c r="C15" s="72"/>
      <c r="D15" s="73"/>
      <c r="E15" s="73"/>
      <c r="F15" s="73"/>
      <c r="G15" s="73"/>
    </row>
    <row r="16" s="26" customFormat="1" spans="1:3">
      <c r="A16" s="64"/>
      <c r="B16" s="64"/>
      <c r="C16" s="64"/>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G8" sqref="G8"/>
    </sheetView>
  </sheetViews>
  <sheetFormatPr defaultColWidth="10" defaultRowHeight="13.5" outlineLevelCol="6"/>
  <cols>
    <col min="1" max="1" width="60" style="26" customWidth="1"/>
    <col min="2" max="3" width="25.6333333333333" style="26" customWidth="1"/>
    <col min="4" max="4" width="9.76666666666667" style="26" customWidth="1"/>
    <col min="5" max="16384" width="10" style="26"/>
  </cols>
  <sheetData>
    <row r="1" s="26" customFormat="1" ht="23" customHeight="1"/>
    <row r="2" s="26" customFormat="1" ht="14.3" customHeight="1" spans="1:1">
      <c r="A2" s="60"/>
    </row>
    <row r="3" s="26" customFormat="1" ht="28.6" customHeight="1" spans="1:3">
      <c r="A3" s="55" t="s">
        <v>1883</v>
      </c>
      <c r="B3" s="55"/>
      <c r="C3" s="55"/>
    </row>
    <row r="4" s="26" customFormat="1" ht="27" customHeight="1" spans="1:3">
      <c r="A4" s="64"/>
      <c r="B4" s="64"/>
      <c r="C4" s="65" t="s">
        <v>1849</v>
      </c>
    </row>
    <row r="5" s="26" customFormat="1" ht="24" customHeight="1" spans="1:3">
      <c r="A5" s="33" t="s">
        <v>1871</v>
      </c>
      <c r="B5" s="33" t="s">
        <v>1806</v>
      </c>
      <c r="C5" s="33" t="s">
        <v>1872</v>
      </c>
    </row>
    <row r="6" s="26" customFormat="1" ht="32" customHeight="1" spans="1:3">
      <c r="A6" s="35" t="s">
        <v>1873</v>
      </c>
      <c r="B6" s="66">
        <v>8.51</v>
      </c>
      <c r="C6" s="66">
        <v>6.44</v>
      </c>
    </row>
    <row r="7" s="26" customFormat="1" ht="32" customHeight="1" spans="1:3">
      <c r="A7" s="35" t="s">
        <v>1874</v>
      </c>
      <c r="B7" s="66">
        <v>11.62</v>
      </c>
      <c r="C7" s="66">
        <v>9.62</v>
      </c>
    </row>
    <row r="8" s="26" customFormat="1" ht="32" customHeight="1" spans="1:3">
      <c r="A8" s="35" t="s">
        <v>1875</v>
      </c>
      <c r="B8" s="66">
        <v>1.46</v>
      </c>
      <c r="C8" s="66">
        <v>1.36</v>
      </c>
    </row>
    <row r="9" s="26" customFormat="1" ht="32" customHeight="1" spans="1:3">
      <c r="A9" s="35" t="s">
        <v>1884</v>
      </c>
      <c r="B9" s="66"/>
      <c r="C9" s="66"/>
    </row>
    <row r="10" s="26" customFormat="1" ht="32" customHeight="1" spans="1:3">
      <c r="A10" s="35" t="s">
        <v>1885</v>
      </c>
      <c r="B10" s="66">
        <v>1.46</v>
      </c>
      <c r="C10" s="66">
        <v>1.36</v>
      </c>
    </row>
    <row r="11" s="26" customFormat="1" ht="32" customHeight="1" spans="1:3">
      <c r="A11" s="35" t="s">
        <v>1878</v>
      </c>
      <c r="B11" s="66">
        <v>1.46</v>
      </c>
      <c r="C11" s="66">
        <v>1.46</v>
      </c>
    </row>
    <row r="12" s="26" customFormat="1" ht="32" customHeight="1" spans="1:3">
      <c r="A12" s="35" t="s">
        <v>1879</v>
      </c>
      <c r="B12" s="66">
        <v>6.44</v>
      </c>
      <c r="C12" s="66">
        <v>6.34</v>
      </c>
    </row>
    <row r="13" s="26" customFormat="1" ht="32" customHeight="1" spans="1:3">
      <c r="A13" s="35" t="s">
        <v>1880</v>
      </c>
      <c r="B13" s="62"/>
      <c r="C13" s="62"/>
    </row>
    <row r="14" s="26" customFormat="1" ht="32" customHeight="1" spans="1:3">
      <c r="A14" s="35" t="s">
        <v>1881</v>
      </c>
      <c r="B14" s="62"/>
      <c r="C14" s="62"/>
    </row>
    <row r="15" s="28" customFormat="1" ht="69" customHeight="1" spans="1:7">
      <c r="A15" s="37" t="s">
        <v>1886</v>
      </c>
      <c r="B15" s="37"/>
      <c r="C15" s="37"/>
      <c r="D15" s="59"/>
      <c r="E15" s="59"/>
      <c r="F15" s="59"/>
      <c r="G15" s="59"/>
    </row>
    <row r="16" s="26" customFormat="1" spans="1:3">
      <c r="A16" s="64"/>
      <c r="B16" s="64"/>
      <c r="C16" s="64"/>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G5" sqref="G5"/>
    </sheetView>
  </sheetViews>
  <sheetFormatPr defaultColWidth="10" defaultRowHeight="13.5" outlineLevelCol="2"/>
  <cols>
    <col min="1" max="1" width="60.5" style="26" customWidth="1"/>
    <col min="2" max="3" width="25.6333333333333" style="26" customWidth="1"/>
    <col min="4" max="4" width="9.76666666666667" style="26" customWidth="1"/>
    <col min="5" max="16384" width="10" style="26"/>
  </cols>
  <sheetData>
    <row r="1" s="26" customFormat="1" ht="24" customHeight="1"/>
    <row r="2" s="26" customFormat="1" ht="14.3" customHeight="1" spans="1:1">
      <c r="A2" s="60"/>
    </row>
    <row r="3" s="26" customFormat="1" ht="28.6" customHeight="1" spans="1:3">
      <c r="A3" s="55" t="s">
        <v>1887</v>
      </c>
      <c r="B3" s="55"/>
      <c r="C3" s="55"/>
    </row>
    <row r="4" s="26" customFormat="1" ht="25" customHeight="1" spans="1:3">
      <c r="A4" s="64"/>
      <c r="B4" s="64"/>
      <c r="C4" s="65" t="s">
        <v>1849</v>
      </c>
    </row>
    <row r="5" s="26" customFormat="1" ht="32" customHeight="1" spans="1:3">
      <c r="A5" s="33" t="s">
        <v>1871</v>
      </c>
      <c r="B5" s="33" t="s">
        <v>1806</v>
      </c>
      <c r="C5" s="33" t="s">
        <v>1872</v>
      </c>
    </row>
    <row r="6" s="26" customFormat="1" ht="32" customHeight="1" spans="1:3">
      <c r="A6" s="35" t="s">
        <v>1888</v>
      </c>
      <c r="B6" s="62">
        <v>19.24</v>
      </c>
      <c r="C6" s="62">
        <v>12.87</v>
      </c>
    </row>
    <row r="7" s="26" customFormat="1" ht="32" customHeight="1" spans="1:3">
      <c r="A7" s="35" t="s">
        <v>1889</v>
      </c>
      <c r="B7" s="62">
        <v>14.64</v>
      </c>
      <c r="C7" s="62">
        <v>19.5</v>
      </c>
    </row>
    <row r="8" s="26" customFormat="1" ht="32" customHeight="1" spans="1:3">
      <c r="A8" s="35" t="s">
        <v>1890</v>
      </c>
      <c r="B8" s="62">
        <v>7.98</v>
      </c>
      <c r="C8" s="62">
        <v>6.74</v>
      </c>
    </row>
    <row r="9" s="26" customFormat="1" ht="32" customHeight="1" spans="1:3">
      <c r="A9" s="35" t="s">
        <v>1891</v>
      </c>
      <c r="B9" s="62">
        <v>1.98</v>
      </c>
      <c r="C9" s="62">
        <v>1.97</v>
      </c>
    </row>
    <row r="10" s="26" customFormat="1" ht="32" customHeight="1" spans="1:3">
      <c r="A10" s="35" t="s">
        <v>1892</v>
      </c>
      <c r="B10" s="62">
        <v>18.87</v>
      </c>
      <c r="C10" s="62">
        <v>17.64</v>
      </c>
    </row>
    <row r="11" s="26" customFormat="1" ht="32" customHeight="1" spans="1:3">
      <c r="A11" s="35" t="s">
        <v>1893</v>
      </c>
      <c r="B11" s="62"/>
      <c r="C11" s="62"/>
    </row>
    <row r="12" s="26" customFormat="1" ht="32" customHeight="1" spans="1:3">
      <c r="A12" s="35" t="s">
        <v>1894</v>
      </c>
      <c r="B12" s="62"/>
      <c r="C12" s="62">
        <v>19.5</v>
      </c>
    </row>
    <row r="13" s="28" customFormat="1" ht="72" customHeight="1" spans="1:3">
      <c r="A13" s="37" t="s">
        <v>1895</v>
      </c>
      <c r="B13" s="37"/>
      <c r="C13" s="37"/>
    </row>
    <row r="14" s="26" customFormat="1" ht="31" customHeight="1" spans="1:3">
      <c r="A14" s="63"/>
      <c r="B14" s="63"/>
      <c r="C14" s="63"/>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G7" sqref="G7"/>
    </sheetView>
  </sheetViews>
  <sheetFormatPr defaultColWidth="10" defaultRowHeight="13.5" outlineLevelCol="2"/>
  <cols>
    <col min="1" max="1" width="59.3833333333333" style="26" customWidth="1"/>
    <col min="2" max="3" width="25.6333333333333" style="26" customWidth="1"/>
    <col min="4" max="4" width="9.76666666666667" style="26" customWidth="1"/>
    <col min="5" max="16384" width="10" style="26"/>
  </cols>
  <sheetData>
    <row r="1" s="26" customFormat="1" ht="24" customHeight="1"/>
    <row r="2" s="26" customFormat="1" ht="14.3" customHeight="1" spans="1:1">
      <c r="A2" s="60"/>
    </row>
    <row r="3" s="26" customFormat="1" ht="28.6" customHeight="1" spans="1:3">
      <c r="A3" s="55" t="s">
        <v>1896</v>
      </c>
      <c r="B3" s="55"/>
      <c r="C3" s="55"/>
    </row>
    <row r="4" s="27" customFormat="1" ht="25" customHeight="1" spans="1:3">
      <c r="A4" s="61"/>
      <c r="B4" s="61"/>
      <c r="C4" s="42" t="s">
        <v>1849</v>
      </c>
    </row>
    <row r="5" s="27" customFormat="1" ht="32" customHeight="1" spans="1:3">
      <c r="A5" s="33" t="s">
        <v>1871</v>
      </c>
      <c r="B5" s="33" t="s">
        <v>1806</v>
      </c>
      <c r="C5" s="33" t="s">
        <v>1872</v>
      </c>
    </row>
    <row r="6" s="27" customFormat="1" ht="32" customHeight="1" spans="1:3">
      <c r="A6" s="35" t="s">
        <v>1888</v>
      </c>
      <c r="B6" s="62">
        <v>19.24</v>
      </c>
      <c r="C6" s="62">
        <v>12.87</v>
      </c>
    </row>
    <row r="7" s="27" customFormat="1" ht="32" customHeight="1" spans="1:3">
      <c r="A7" s="35" t="s">
        <v>1889</v>
      </c>
      <c r="B7" s="62">
        <v>14.64</v>
      </c>
      <c r="C7" s="62">
        <v>19.5</v>
      </c>
    </row>
    <row r="8" s="27" customFormat="1" ht="32" customHeight="1" spans="1:3">
      <c r="A8" s="35" t="s">
        <v>1890</v>
      </c>
      <c r="B8" s="62">
        <v>7.98</v>
      </c>
      <c r="C8" s="62">
        <v>6.74</v>
      </c>
    </row>
    <row r="9" s="27" customFormat="1" ht="32" customHeight="1" spans="1:3">
      <c r="A9" s="35" t="s">
        <v>1891</v>
      </c>
      <c r="B9" s="62">
        <v>1.98</v>
      </c>
      <c r="C9" s="62">
        <v>1.97</v>
      </c>
    </row>
    <row r="10" s="27" customFormat="1" ht="32" customHeight="1" spans="1:3">
      <c r="A10" s="35" t="s">
        <v>1892</v>
      </c>
      <c r="B10" s="62">
        <v>18.87</v>
      </c>
      <c r="C10" s="62">
        <v>17.64</v>
      </c>
    </row>
    <row r="11" s="27" customFormat="1" ht="32" customHeight="1" spans="1:3">
      <c r="A11" s="35" t="s">
        <v>1897</v>
      </c>
      <c r="B11" s="62"/>
      <c r="C11" s="62">
        <v>4.86</v>
      </c>
    </row>
    <row r="12" s="27" customFormat="1" ht="32" customHeight="1" spans="1:3">
      <c r="A12" s="35" t="s">
        <v>1898</v>
      </c>
      <c r="B12" s="62"/>
      <c r="C12" s="62"/>
    </row>
    <row r="13" s="28" customFormat="1" ht="65" customHeight="1" spans="1:3">
      <c r="A13" s="37" t="s">
        <v>1899</v>
      </c>
      <c r="B13" s="37"/>
      <c r="C13" s="37"/>
    </row>
    <row r="14" s="26" customFormat="1" ht="31" customHeight="1" spans="1:3">
      <c r="A14" s="63"/>
      <c r="B14" s="63"/>
      <c r="C14" s="63"/>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topLeftCell="A16" workbookViewId="0">
      <selection activeCell="E30" sqref="E30"/>
    </sheetView>
  </sheetViews>
  <sheetFormatPr defaultColWidth="10" defaultRowHeight="13.5" outlineLevelCol="3"/>
  <cols>
    <col min="1" max="1" width="36" style="26" customWidth="1"/>
    <col min="2" max="4" width="15.6333333333333" style="26" customWidth="1"/>
    <col min="5" max="5" width="9.76666666666667" style="26" customWidth="1"/>
    <col min="6" max="16384" width="10" style="26"/>
  </cols>
  <sheetData>
    <row r="1" s="26" customFormat="1" ht="22" customHeight="1"/>
    <row r="2" s="26" customFormat="1" ht="14.3" customHeight="1" spans="1:1">
      <c r="A2" s="54"/>
    </row>
    <row r="3" s="26" customFormat="1" ht="63" customHeight="1" spans="1:4">
      <c r="A3" s="55" t="s">
        <v>1900</v>
      </c>
      <c r="B3" s="55"/>
      <c r="C3" s="55"/>
      <c r="D3" s="55"/>
    </row>
    <row r="4" s="27" customFormat="1" ht="30" customHeight="1" spans="4:4">
      <c r="D4" s="42" t="s">
        <v>1849</v>
      </c>
    </row>
    <row r="5" s="27" customFormat="1" ht="25" customHeight="1" spans="1:4">
      <c r="A5" s="33" t="s">
        <v>1871</v>
      </c>
      <c r="B5" s="33" t="s">
        <v>1901</v>
      </c>
      <c r="C5" s="33" t="s">
        <v>1902</v>
      </c>
      <c r="D5" s="33" t="s">
        <v>1903</v>
      </c>
    </row>
    <row r="6" s="27" customFormat="1" ht="25" customHeight="1" spans="1:4">
      <c r="A6" s="56" t="s">
        <v>1904</v>
      </c>
      <c r="B6" s="46" t="s">
        <v>1905</v>
      </c>
      <c r="C6" s="57">
        <v>8.1</v>
      </c>
      <c r="D6" s="57">
        <v>8.1</v>
      </c>
    </row>
    <row r="7" s="27" customFormat="1" ht="25" customHeight="1" spans="1:4">
      <c r="A7" s="58" t="s">
        <v>1906</v>
      </c>
      <c r="B7" s="46" t="s">
        <v>1857</v>
      </c>
      <c r="C7" s="57">
        <v>1.36</v>
      </c>
      <c r="D7" s="57">
        <v>1.36</v>
      </c>
    </row>
    <row r="8" s="27" customFormat="1" ht="25" customHeight="1" spans="1:4">
      <c r="A8" s="58" t="s">
        <v>1907</v>
      </c>
      <c r="B8" s="46" t="s">
        <v>1858</v>
      </c>
      <c r="C8" s="57">
        <v>1.36</v>
      </c>
      <c r="D8" s="57">
        <v>1.36</v>
      </c>
    </row>
    <row r="9" s="27" customFormat="1" ht="25" customHeight="1" spans="1:4">
      <c r="A9" s="58" t="s">
        <v>1908</v>
      </c>
      <c r="B9" s="46" t="s">
        <v>1909</v>
      </c>
      <c r="C9" s="57">
        <v>6.74</v>
      </c>
      <c r="D9" s="57">
        <v>6.74</v>
      </c>
    </row>
    <row r="10" s="27" customFormat="1" ht="25" customHeight="1" spans="1:4">
      <c r="A10" s="58" t="s">
        <v>1907</v>
      </c>
      <c r="B10" s="46" t="s">
        <v>1860</v>
      </c>
      <c r="C10" s="57">
        <v>1.88</v>
      </c>
      <c r="D10" s="57">
        <v>1.88</v>
      </c>
    </row>
    <row r="11" s="27" customFormat="1" ht="25" customHeight="1" spans="1:4">
      <c r="A11" s="56" t="s">
        <v>1910</v>
      </c>
      <c r="B11" s="46" t="s">
        <v>1911</v>
      </c>
      <c r="C11" s="57">
        <v>3.43</v>
      </c>
      <c r="D11" s="57">
        <v>3.43</v>
      </c>
    </row>
    <row r="12" s="27" customFormat="1" ht="25" customHeight="1" spans="1:4">
      <c r="A12" s="58" t="s">
        <v>1906</v>
      </c>
      <c r="B12" s="46" t="s">
        <v>1912</v>
      </c>
      <c r="C12" s="57">
        <v>1.46</v>
      </c>
      <c r="D12" s="57">
        <v>1.46</v>
      </c>
    </row>
    <row r="13" s="27" customFormat="1" ht="25" customHeight="1" spans="1:4">
      <c r="A13" s="58" t="s">
        <v>1908</v>
      </c>
      <c r="B13" s="46" t="s">
        <v>1913</v>
      </c>
      <c r="C13" s="57">
        <v>1.97</v>
      </c>
      <c r="D13" s="57">
        <v>1.97</v>
      </c>
    </row>
    <row r="14" s="27" customFormat="1" ht="25" customHeight="1" spans="1:4">
      <c r="A14" s="56" t="s">
        <v>1914</v>
      </c>
      <c r="B14" s="46" t="s">
        <v>1915</v>
      </c>
      <c r="C14" s="57">
        <v>0.67</v>
      </c>
      <c r="D14" s="57">
        <v>0.67</v>
      </c>
    </row>
    <row r="15" s="27" customFormat="1" ht="25" customHeight="1" spans="1:4">
      <c r="A15" s="58" t="s">
        <v>1906</v>
      </c>
      <c r="B15" s="46" t="s">
        <v>1916</v>
      </c>
      <c r="C15" s="57">
        <v>0.22</v>
      </c>
      <c r="D15" s="57">
        <v>0.22</v>
      </c>
    </row>
    <row r="16" s="27" customFormat="1" ht="25" customHeight="1" spans="1:4">
      <c r="A16" s="58" t="s">
        <v>1908</v>
      </c>
      <c r="B16" s="46" t="s">
        <v>1917</v>
      </c>
      <c r="C16" s="57">
        <v>0.45</v>
      </c>
      <c r="D16" s="57">
        <v>0.45</v>
      </c>
    </row>
    <row r="17" s="27" customFormat="1" ht="25" customHeight="1" spans="1:4">
      <c r="A17" s="56" t="s">
        <v>1918</v>
      </c>
      <c r="B17" s="46" t="s">
        <v>1919</v>
      </c>
      <c r="C17" s="57">
        <v>2.79</v>
      </c>
      <c r="D17" s="57">
        <v>2.79</v>
      </c>
    </row>
    <row r="18" s="27" customFormat="1" ht="25" customHeight="1" spans="1:4">
      <c r="A18" s="58" t="s">
        <v>1906</v>
      </c>
      <c r="B18" s="46" t="s">
        <v>1920</v>
      </c>
      <c r="C18" s="57">
        <v>1.28</v>
      </c>
      <c r="D18" s="57">
        <v>1.28</v>
      </c>
    </row>
    <row r="19" s="27" customFormat="1" ht="25" customHeight="1" spans="1:4">
      <c r="A19" s="58" t="s">
        <v>1921</v>
      </c>
      <c r="B19" s="46"/>
      <c r="C19" s="57">
        <v>1.21</v>
      </c>
      <c r="D19" s="57">
        <v>1.21</v>
      </c>
    </row>
    <row r="20" s="27" customFormat="1" ht="25" customHeight="1" spans="1:4">
      <c r="A20" s="58" t="s">
        <v>1922</v>
      </c>
      <c r="B20" s="46" t="s">
        <v>1923</v>
      </c>
      <c r="C20" s="57">
        <v>0.07</v>
      </c>
      <c r="D20" s="57">
        <v>0.07</v>
      </c>
    </row>
    <row r="21" s="27" customFormat="1" ht="25" customHeight="1" spans="1:4">
      <c r="A21" s="58" t="s">
        <v>1908</v>
      </c>
      <c r="B21" s="46" t="s">
        <v>1924</v>
      </c>
      <c r="C21" s="57">
        <v>1.51</v>
      </c>
      <c r="D21" s="57">
        <v>1.51</v>
      </c>
    </row>
    <row r="22" s="27" customFormat="1" ht="25" customHeight="1" spans="1:4">
      <c r="A22" s="58" t="s">
        <v>1921</v>
      </c>
      <c r="B22" s="46"/>
      <c r="C22" s="57">
        <v>1.36</v>
      </c>
      <c r="D22" s="57">
        <v>1.36</v>
      </c>
    </row>
    <row r="23" s="27" customFormat="1" ht="25" customHeight="1" spans="1:4">
      <c r="A23" s="58" t="s">
        <v>1925</v>
      </c>
      <c r="B23" s="46" t="s">
        <v>1926</v>
      </c>
      <c r="C23" s="57">
        <v>0.15</v>
      </c>
      <c r="D23" s="57">
        <v>0.15</v>
      </c>
    </row>
    <row r="24" s="27" customFormat="1" ht="25" customHeight="1" spans="1:4">
      <c r="A24" s="56" t="s">
        <v>1927</v>
      </c>
      <c r="B24" s="46" t="s">
        <v>1928</v>
      </c>
      <c r="C24" s="57">
        <v>1.15</v>
      </c>
      <c r="D24" s="57">
        <v>1.15</v>
      </c>
    </row>
    <row r="25" s="27" customFormat="1" ht="25" customHeight="1" spans="1:4">
      <c r="A25" s="58" t="s">
        <v>1906</v>
      </c>
      <c r="B25" s="46" t="s">
        <v>1929</v>
      </c>
      <c r="C25" s="57">
        <v>0.24</v>
      </c>
      <c r="D25" s="57">
        <v>0.24</v>
      </c>
    </row>
    <row r="26" s="27" customFormat="1" ht="25" customHeight="1" spans="1:4">
      <c r="A26" s="58" t="s">
        <v>1908</v>
      </c>
      <c r="B26" s="46" t="s">
        <v>1930</v>
      </c>
      <c r="C26" s="57">
        <v>0.91</v>
      </c>
      <c r="D26" s="57">
        <v>0.91</v>
      </c>
    </row>
    <row r="27" s="28" customFormat="1" ht="70" customHeight="1" spans="1:4">
      <c r="A27" s="59" t="s">
        <v>1931</v>
      </c>
      <c r="B27" s="59"/>
      <c r="C27" s="59"/>
      <c r="D27" s="59"/>
    </row>
    <row r="28" s="26" customFormat="1" ht="25" customHeight="1" spans="1:4">
      <c r="A28" s="60"/>
      <c r="B28" s="60"/>
      <c r="C28" s="60"/>
      <c r="D28" s="60"/>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F44"/>
  <sheetViews>
    <sheetView showGridLines="0" showZeros="0" view="pageBreakPreview" zoomScaleNormal="90" workbookViewId="0">
      <pane ySplit="3" topLeftCell="A4" activePane="bottomLeft" state="frozen"/>
      <selection/>
      <selection pane="bottomLeft" activeCell="G33" sqref="G33"/>
    </sheetView>
  </sheetViews>
  <sheetFormatPr defaultColWidth="9" defaultRowHeight="14.25" outlineLevelCol="5"/>
  <cols>
    <col min="1" max="1" width="11" style="165" customWidth="1"/>
    <col min="2" max="2" width="36" style="165" customWidth="1"/>
    <col min="3" max="5" width="20.6333333333333" style="165" customWidth="1"/>
    <col min="6" max="16384" width="9" style="268"/>
  </cols>
  <sheetData>
    <row r="1" ht="45" customHeight="1" spans="1:5">
      <c r="A1" s="334"/>
      <c r="B1" s="334" t="s">
        <v>80</v>
      </c>
      <c r="C1" s="334"/>
      <c r="D1" s="334"/>
      <c r="E1" s="334"/>
    </row>
    <row r="2" ht="18.95" customHeight="1" spans="2:5">
      <c r="B2" s="489"/>
      <c r="C2" s="337"/>
      <c r="D2" s="337"/>
      <c r="E2" s="490" t="s">
        <v>2</v>
      </c>
    </row>
    <row r="3" s="486" customFormat="1" ht="45" customHeight="1" spans="1:6">
      <c r="A3" s="491" t="s">
        <v>3</v>
      </c>
      <c r="B3" s="340" t="s">
        <v>4</v>
      </c>
      <c r="C3" s="142" t="s">
        <v>81</v>
      </c>
      <c r="D3" s="142" t="s">
        <v>6</v>
      </c>
      <c r="E3" s="142" t="s">
        <v>82</v>
      </c>
      <c r="F3" s="274" t="s">
        <v>8</v>
      </c>
    </row>
    <row r="4" ht="32.1" customHeight="1" spans="1:6">
      <c r="A4" s="492">
        <v>101</v>
      </c>
      <c r="B4" s="493" t="s">
        <v>9</v>
      </c>
      <c r="C4" s="111">
        <v>38202</v>
      </c>
      <c r="D4" s="111">
        <v>35036</v>
      </c>
      <c r="E4" s="315"/>
      <c r="F4" s="278" t="str">
        <f t="shared" ref="F4:F40" si="0">IF(LEN(A4)=3,"是",IF(B4&lt;&gt;"",IF(SUM(C4:D4)&lt;&gt;0,"是","否"),"是"))</f>
        <v>是</v>
      </c>
    </row>
    <row r="5" ht="32.1" customHeight="1" spans="1:6">
      <c r="A5" s="350">
        <v>10101</v>
      </c>
      <c r="B5" s="494" t="s">
        <v>10</v>
      </c>
      <c r="C5" s="111">
        <v>15795</v>
      </c>
      <c r="D5" s="111">
        <v>15777</v>
      </c>
      <c r="E5" s="344"/>
      <c r="F5" s="278" t="str">
        <f t="shared" si="0"/>
        <v>是</v>
      </c>
    </row>
    <row r="6" ht="32.1" customHeight="1" spans="1:6">
      <c r="A6" s="350">
        <v>10104</v>
      </c>
      <c r="B6" s="494" t="s">
        <v>11</v>
      </c>
      <c r="C6" s="111">
        <v>1989</v>
      </c>
      <c r="D6" s="111">
        <v>1846</v>
      </c>
      <c r="E6" s="344"/>
      <c r="F6" s="278" t="str">
        <f t="shared" si="0"/>
        <v>是</v>
      </c>
    </row>
    <row r="7" ht="32.1" customHeight="1" spans="1:6">
      <c r="A7" s="350">
        <v>10106</v>
      </c>
      <c r="B7" s="494" t="s">
        <v>12</v>
      </c>
      <c r="C7" s="111">
        <v>550</v>
      </c>
      <c r="D7" s="111">
        <v>436</v>
      </c>
      <c r="E7" s="344"/>
      <c r="F7" s="278" t="str">
        <f t="shared" si="0"/>
        <v>是</v>
      </c>
    </row>
    <row r="8" customFormat="1" ht="32.1" customHeight="1" spans="1:6">
      <c r="A8" s="495">
        <v>10107</v>
      </c>
      <c r="B8" s="496" t="s">
        <v>13</v>
      </c>
      <c r="C8" s="111">
        <v>492</v>
      </c>
      <c r="D8" s="111">
        <v>855</v>
      </c>
      <c r="E8" s="497">
        <f>IF(C8&gt;0,D8/C8-1,IF(C8&lt;0,-(D8/C8-1),""))</f>
        <v>0.738</v>
      </c>
      <c r="F8" s="278" t="str">
        <f t="shared" si="0"/>
        <v>是</v>
      </c>
    </row>
    <row r="9" ht="32.1" customHeight="1" spans="1:6">
      <c r="A9" s="350">
        <v>10109</v>
      </c>
      <c r="B9" s="494" t="s">
        <v>14</v>
      </c>
      <c r="C9" s="111">
        <v>2009</v>
      </c>
      <c r="D9" s="111">
        <v>1863</v>
      </c>
      <c r="E9" s="344"/>
      <c r="F9" s="278" t="str">
        <f t="shared" si="0"/>
        <v>是</v>
      </c>
    </row>
    <row r="10" customFormat="1" ht="32.1" customHeight="1" spans="1:6">
      <c r="A10" s="495">
        <v>10110</v>
      </c>
      <c r="B10" s="496" t="s">
        <v>15</v>
      </c>
      <c r="C10" s="111">
        <v>1302</v>
      </c>
      <c r="D10" s="111">
        <v>1111</v>
      </c>
      <c r="E10" s="497">
        <f>IF(C10&gt;0,D10/C10-1,IF(C10&lt;0,-(D10/C10-1),""))</f>
        <v>-0.147</v>
      </c>
      <c r="F10" s="278" t="str">
        <f t="shared" si="0"/>
        <v>是</v>
      </c>
    </row>
    <row r="11" customFormat="1" ht="32.1" customHeight="1" spans="1:6">
      <c r="A11" s="495">
        <v>10111</v>
      </c>
      <c r="B11" s="496" t="s">
        <v>16</v>
      </c>
      <c r="C11" s="111">
        <v>469</v>
      </c>
      <c r="D11" s="111">
        <v>382</v>
      </c>
      <c r="E11" s="497">
        <f>IF(C11&gt;0,D11/C11-1,IF(C11&lt;0,-(D11/C11-1),""))</f>
        <v>-0.186</v>
      </c>
      <c r="F11" s="278" t="str">
        <f t="shared" si="0"/>
        <v>是</v>
      </c>
    </row>
    <row r="12" customFormat="1" ht="32.1" customHeight="1" spans="1:6">
      <c r="A12" s="495">
        <v>10112</v>
      </c>
      <c r="B12" s="496" t="s">
        <v>17</v>
      </c>
      <c r="C12" s="111">
        <v>1201</v>
      </c>
      <c r="D12" s="111">
        <v>1052</v>
      </c>
      <c r="E12" s="497">
        <f>IF(C12&gt;0,D12/C12-1,IF(C12&lt;0,-(D12/C12-1),""))</f>
        <v>-0.124</v>
      </c>
      <c r="F12" s="278" t="str">
        <f t="shared" si="0"/>
        <v>是</v>
      </c>
    </row>
    <row r="13" customFormat="1" ht="32.1" customHeight="1" spans="1:6">
      <c r="A13" s="495">
        <v>10113</v>
      </c>
      <c r="B13" s="496" t="s">
        <v>18</v>
      </c>
      <c r="C13" s="111">
        <v>2557</v>
      </c>
      <c r="D13" s="111">
        <v>2981</v>
      </c>
      <c r="E13" s="497">
        <f>IF(C13&gt;0,D13/C13-1,IF(C13&lt;0,-(D13/C13-1),""))</f>
        <v>0.166</v>
      </c>
      <c r="F13" s="278" t="str">
        <f t="shared" si="0"/>
        <v>是</v>
      </c>
    </row>
    <row r="14" customFormat="1" ht="32.1" customHeight="1" spans="1:6">
      <c r="A14" s="495">
        <v>10114</v>
      </c>
      <c r="B14" s="496" t="s">
        <v>19</v>
      </c>
      <c r="C14" s="111">
        <v>1199</v>
      </c>
      <c r="D14" s="111">
        <v>1193</v>
      </c>
      <c r="E14" s="497">
        <f>IF(C14&gt;0,D14/C14-1,IF(C14&lt;0,-(D14/C14-1),""))</f>
        <v>-0.005</v>
      </c>
      <c r="F14" s="278" t="str">
        <f t="shared" si="0"/>
        <v>是</v>
      </c>
    </row>
    <row r="15" ht="32.1" customHeight="1" spans="1:6">
      <c r="A15" s="350">
        <v>10118</v>
      </c>
      <c r="B15" s="494" t="s">
        <v>20</v>
      </c>
      <c r="C15" s="111">
        <v>11</v>
      </c>
      <c r="D15" s="111">
        <v>4773</v>
      </c>
      <c r="E15" s="344"/>
      <c r="F15" s="278" t="str">
        <f t="shared" si="0"/>
        <v>是</v>
      </c>
    </row>
    <row r="16" customFormat="1" ht="32.1" customHeight="1" spans="1:6">
      <c r="A16" s="495">
        <v>10119</v>
      </c>
      <c r="B16" s="496" t="s">
        <v>21</v>
      </c>
      <c r="C16" s="111">
        <v>2988</v>
      </c>
      <c r="D16" s="111">
        <v>2707</v>
      </c>
      <c r="E16" s="497">
        <f>IF(C16&gt;0,D16/C16-1,IF(C16&lt;0,-(D16/C16-1),""))</f>
        <v>-0.094</v>
      </c>
      <c r="F16" s="278" t="str">
        <f t="shared" si="0"/>
        <v>是</v>
      </c>
    </row>
    <row r="17" customFormat="1" ht="32.1" customHeight="1" spans="1:6">
      <c r="A17" s="495">
        <v>10120</v>
      </c>
      <c r="B17" s="496" t="s">
        <v>22</v>
      </c>
      <c r="C17" s="111">
        <v>7587</v>
      </c>
      <c r="D17" s="111">
        <v>13</v>
      </c>
      <c r="E17" s="497">
        <f>IF(C17&gt;0,D17/C17-1,IF(C17&lt;0,-(D17/C17-1),""))</f>
        <v>-0.998</v>
      </c>
      <c r="F17" s="278" t="str">
        <f t="shared" si="0"/>
        <v>是</v>
      </c>
    </row>
    <row r="18" customFormat="1" ht="32.1" customHeight="1" spans="1:6">
      <c r="A18" s="495">
        <v>10121</v>
      </c>
      <c r="B18" s="496" t="s">
        <v>23</v>
      </c>
      <c r="C18" s="111">
        <v>53</v>
      </c>
      <c r="D18" s="111">
        <v>47</v>
      </c>
      <c r="E18" s="497">
        <f>IF(C18&gt;0,D18/C18-1,IF(C18&lt;0,-(D18/C18-1),""))</f>
        <v>-0.113</v>
      </c>
      <c r="F18" s="278" t="str">
        <f t="shared" si="0"/>
        <v>是</v>
      </c>
    </row>
    <row r="19" customFormat="1" ht="32.1" customHeight="1" spans="1:6">
      <c r="A19" s="495">
        <v>10199</v>
      </c>
      <c r="B19" s="496" t="s">
        <v>24</v>
      </c>
      <c r="C19" s="111">
        <v>0</v>
      </c>
      <c r="D19" s="111">
        <v>0</v>
      </c>
      <c r="E19" s="497" t="str">
        <f>IF(C19&gt;0,D19/C19-1,IF(C19&lt;0,-(D19/C19-1),""))</f>
        <v/>
      </c>
      <c r="F19" s="278" t="str">
        <f t="shared" si="0"/>
        <v>否</v>
      </c>
    </row>
    <row r="20" ht="32.1" customHeight="1" spans="1:6">
      <c r="A20" s="347">
        <v>103</v>
      </c>
      <c r="B20" s="493" t="s">
        <v>25</v>
      </c>
      <c r="C20" s="111">
        <v>25743</v>
      </c>
      <c r="D20" s="111">
        <v>19158</v>
      </c>
      <c r="E20" s="343"/>
      <c r="F20" s="278" t="str">
        <f t="shared" si="0"/>
        <v>是</v>
      </c>
    </row>
    <row r="21" ht="32.1" customHeight="1" spans="1:6">
      <c r="A21" s="498">
        <v>10302</v>
      </c>
      <c r="B21" s="494" t="s">
        <v>26</v>
      </c>
      <c r="C21" s="111">
        <v>1422</v>
      </c>
      <c r="D21" s="111">
        <v>2150</v>
      </c>
      <c r="E21" s="344"/>
      <c r="F21" s="278" t="str">
        <f t="shared" si="0"/>
        <v>是</v>
      </c>
    </row>
    <row r="22" ht="32.1" customHeight="1" spans="1:6">
      <c r="A22" s="350">
        <v>10304</v>
      </c>
      <c r="B22" s="499" t="s">
        <v>27</v>
      </c>
      <c r="C22" s="111">
        <v>2484</v>
      </c>
      <c r="D22" s="111">
        <v>2738</v>
      </c>
      <c r="E22" s="344"/>
      <c r="F22" s="278" t="str">
        <f t="shared" si="0"/>
        <v>是</v>
      </c>
    </row>
    <row r="23" ht="32.1" customHeight="1" spans="1:6">
      <c r="A23" s="350">
        <v>10305</v>
      </c>
      <c r="B23" s="494" t="s">
        <v>28</v>
      </c>
      <c r="C23" s="111">
        <v>1644</v>
      </c>
      <c r="D23" s="111">
        <v>1670</v>
      </c>
      <c r="E23" s="344"/>
      <c r="F23" s="278" t="str">
        <f t="shared" si="0"/>
        <v>是</v>
      </c>
    </row>
    <row r="24" ht="32.1" customHeight="1" spans="1:6">
      <c r="A24" s="350">
        <v>10306</v>
      </c>
      <c r="B24" s="494" t="s">
        <v>29</v>
      </c>
      <c r="C24" s="111">
        <v>0</v>
      </c>
      <c r="D24" s="111">
        <v>0</v>
      </c>
      <c r="E24" s="344"/>
      <c r="F24" s="278" t="str">
        <f t="shared" si="0"/>
        <v>否</v>
      </c>
    </row>
    <row r="25" ht="32.1" customHeight="1" spans="1:6">
      <c r="A25" s="350">
        <v>10307</v>
      </c>
      <c r="B25" s="494" t="s">
        <v>30</v>
      </c>
      <c r="C25" s="111">
        <v>6621</v>
      </c>
      <c r="D25" s="111">
        <v>12482</v>
      </c>
      <c r="E25" s="344"/>
      <c r="F25" s="278" t="str">
        <f t="shared" si="0"/>
        <v>是</v>
      </c>
    </row>
    <row r="26" customFormat="1" ht="32.1" customHeight="1" spans="1:6">
      <c r="A26" s="495">
        <v>10308</v>
      </c>
      <c r="B26" s="496" t="s">
        <v>31</v>
      </c>
      <c r="C26" s="111">
        <v>60</v>
      </c>
      <c r="D26" s="111">
        <v>0</v>
      </c>
      <c r="E26" s="497">
        <f>IF(C26&gt;0,D26/C26-1,IF(C26&lt;0,-(D26/C26-1),""))</f>
        <v>-1</v>
      </c>
      <c r="F26" s="278" t="str">
        <f t="shared" si="0"/>
        <v>是</v>
      </c>
    </row>
    <row r="27" ht="32.1" customHeight="1" spans="1:6">
      <c r="A27" s="350">
        <v>10309</v>
      </c>
      <c r="B27" s="494" t="s">
        <v>32</v>
      </c>
      <c r="C27" s="111">
        <v>13310</v>
      </c>
      <c r="D27" s="111">
        <v>60</v>
      </c>
      <c r="E27" s="344"/>
      <c r="F27" s="278" t="str">
        <f t="shared" si="0"/>
        <v>是</v>
      </c>
    </row>
    <row r="28" ht="32.1" customHeight="1" spans="1:6">
      <c r="A28" s="350">
        <v>10399</v>
      </c>
      <c r="B28" s="494" t="s">
        <v>33</v>
      </c>
      <c r="C28" s="111">
        <v>202</v>
      </c>
      <c r="D28" s="111">
        <v>58</v>
      </c>
      <c r="E28" s="344"/>
      <c r="F28" s="278" t="str">
        <f t="shared" si="0"/>
        <v>是</v>
      </c>
    </row>
    <row r="29" ht="32.1" customHeight="1" spans="1:6">
      <c r="A29" s="350"/>
      <c r="B29" s="494"/>
      <c r="C29" s="111"/>
      <c r="D29" s="111"/>
      <c r="E29" s="344"/>
      <c r="F29" s="278" t="str">
        <f t="shared" si="0"/>
        <v>是</v>
      </c>
    </row>
    <row r="30" s="336" customFormat="1" ht="32.1" customHeight="1" spans="1:6">
      <c r="A30" s="500"/>
      <c r="B30" s="501" t="s">
        <v>83</v>
      </c>
      <c r="C30" s="111">
        <f>SUM(C4,C20)</f>
        <v>63945</v>
      </c>
      <c r="D30" s="111">
        <f>SUM(D4,D20)</f>
        <v>54194</v>
      </c>
      <c r="E30" s="343"/>
      <c r="F30" s="278" t="str">
        <f t="shared" si="0"/>
        <v>是</v>
      </c>
    </row>
    <row r="31" ht="32.1" customHeight="1" spans="1:6">
      <c r="A31" s="347">
        <v>105</v>
      </c>
      <c r="B31" s="502" t="s">
        <v>35</v>
      </c>
      <c r="C31" s="111">
        <v>13580</v>
      </c>
      <c r="D31" s="111">
        <v>12050</v>
      </c>
      <c r="E31" s="381"/>
      <c r="F31" s="278" t="str">
        <f t="shared" si="0"/>
        <v>是</v>
      </c>
    </row>
    <row r="32" ht="32.1" customHeight="1" spans="1:6">
      <c r="A32" s="503">
        <v>110</v>
      </c>
      <c r="B32" s="504" t="s">
        <v>36</v>
      </c>
      <c r="C32" s="111">
        <f>SUM(C33,C34,C36,C37,C39)</f>
        <v>143267</v>
      </c>
      <c r="D32" s="111">
        <f>SUM(D33,D34,D36,D37,D39)</f>
        <v>149258</v>
      </c>
      <c r="E32" s="381"/>
      <c r="F32" s="278" t="str">
        <f t="shared" si="0"/>
        <v>是</v>
      </c>
    </row>
    <row r="33" ht="32.1" customHeight="1" spans="1:6">
      <c r="A33" s="385">
        <v>11001</v>
      </c>
      <c r="B33" s="322" t="s">
        <v>37</v>
      </c>
      <c r="C33" s="111">
        <v>1444</v>
      </c>
      <c r="D33" s="111">
        <v>1444</v>
      </c>
      <c r="E33" s="387"/>
      <c r="F33" s="278" t="str">
        <f t="shared" si="0"/>
        <v>是</v>
      </c>
    </row>
    <row r="34" ht="32.1" customHeight="1" spans="1:6">
      <c r="A34" s="385"/>
      <c r="B34" s="322" t="s">
        <v>38</v>
      </c>
      <c r="C34" s="111">
        <v>120951</v>
      </c>
      <c r="D34" s="111">
        <v>92235</v>
      </c>
      <c r="E34" s="387"/>
      <c r="F34" s="278" t="str">
        <f t="shared" si="0"/>
        <v>是</v>
      </c>
    </row>
    <row r="35" ht="32.1" customHeight="1" spans="1:6">
      <c r="A35" s="385">
        <v>11006</v>
      </c>
      <c r="B35" s="322" t="s">
        <v>84</v>
      </c>
      <c r="C35" s="111"/>
      <c r="D35" s="111">
        <v>796</v>
      </c>
      <c r="E35" s="387"/>
      <c r="F35" s="278" t="str">
        <f t="shared" si="0"/>
        <v>是</v>
      </c>
    </row>
    <row r="36" ht="32.1" customHeight="1" spans="1:6">
      <c r="A36" s="385">
        <v>11008</v>
      </c>
      <c r="B36" s="322" t="s">
        <v>39</v>
      </c>
      <c r="C36" s="111">
        <v>4591</v>
      </c>
      <c r="D36" s="111">
        <v>3792</v>
      </c>
      <c r="E36" s="387"/>
      <c r="F36" s="278" t="str">
        <f t="shared" si="0"/>
        <v>是</v>
      </c>
    </row>
    <row r="37" ht="32.1" customHeight="1" spans="1:6">
      <c r="A37" s="385">
        <v>11009</v>
      </c>
      <c r="B37" s="322" t="s">
        <v>40</v>
      </c>
      <c r="C37" s="111">
        <v>16277</v>
      </c>
      <c r="D37" s="111">
        <v>48211</v>
      </c>
      <c r="E37" s="387"/>
      <c r="F37" s="278" t="str">
        <f t="shared" si="0"/>
        <v>是</v>
      </c>
    </row>
    <row r="38" s="487" customFormat="1" ht="32.1" customHeight="1" spans="1:6">
      <c r="A38" s="505">
        <v>11013</v>
      </c>
      <c r="B38" s="506" t="s">
        <v>41</v>
      </c>
      <c r="C38" s="111">
        <v>0</v>
      </c>
      <c r="D38" s="111">
        <v>0</v>
      </c>
      <c r="E38" s="507"/>
      <c r="F38" s="278" t="str">
        <f t="shared" si="0"/>
        <v>否</v>
      </c>
    </row>
    <row r="39" s="488" customFormat="1" ht="32.1" customHeight="1" spans="1:6">
      <c r="A39" s="385">
        <v>11015</v>
      </c>
      <c r="B39" s="326" t="s">
        <v>43</v>
      </c>
      <c r="C39" s="111">
        <v>4</v>
      </c>
      <c r="D39" s="111">
        <v>3576</v>
      </c>
      <c r="E39" s="508"/>
      <c r="F39" s="278" t="str">
        <f t="shared" si="0"/>
        <v>是</v>
      </c>
    </row>
    <row r="40" ht="32.1" customHeight="1" spans="1:6">
      <c r="A40" s="509"/>
      <c r="B40" s="510" t="s">
        <v>44</v>
      </c>
      <c r="C40" s="111">
        <f>SUM(C30,C31,C32)</f>
        <v>220792</v>
      </c>
      <c r="D40" s="111">
        <f>SUM(D30,D31,D32)</f>
        <v>215502</v>
      </c>
      <c r="E40" s="381"/>
      <c r="F40" s="278" t="str">
        <f t="shared" si="0"/>
        <v>是</v>
      </c>
    </row>
    <row r="41" spans="4:4">
      <c r="D41" s="511"/>
    </row>
    <row r="42" spans="4:4">
      <c r="D42" s="511"/>
    </row>
    <row r="43" spans="4:4">
      <c r="D43" s="511"/>
    </row>
    <row r="44" spans="4:4">
      <c r="D44" s="511"/>
    </row>
  </sheetData>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B7:B8">
    <cfRule type="expression" dxfId="1" priority="3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F4:F58">
    <cfRule type="cellIs" dxfId="2" priority="23" stopIfTrue="1" operator="lessThan">
      <formula>0</formula>
    </cfRule>
  </conditionalFormatting>
  <conditionalFormatting sqref="A4:C8 A9:B28 C9:C40 D4:D40">
    <cfRule type="expression" dxfId="1" priority="29" stopIfTrue="1">
      <formula>"len($A:$A)=3"</formula>
    </cfRule>
  </conditionalFormatting>
  <conditionalFormatting sqref="B4:D4 B5:B6 C5:D40">
    <cfRule type="expression" dxfId="1" priority="32" stopIfTrue="1">
      <formula>"len($A:$A)=3"</formula>
    </cfRule>
  </conditionalFormatting>
  <conditionalFormatting sqref="A29:B29 B40 B41:C58 D41:D44">
    <cfRule type="expression" dxfId="1" priority="40" stopIfTrue="1">
      <formula>"len($A:$A)=3"</formula>
    </cfRule>
  </conditionalFormatting>
  <conditionalFormatting sqref="B29 B31">
    <cfRule type="expression" dxfId="1" priority="52" stopIfTrue="1">
      <formula>"len($A:$A)=3"</formula>
    </cfRule>
  </conditionalFormatting>
  <conditionalFormatting sqref="A32:B32 A35:B35">
    <cfRule type="expression" dxfId="1" priority="12" stopIfTrue="1">
      <formula>"len($A:$A)=3"</formula>
    </cfRule>
  </conditionalFormatting>
  <conditionalFormatting sqref="B32:B34 B39">
    <cfRule type="expression" dxfId="1" priority="13"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F8" sqref="F8"/>
    </sheetView>
  </sheetViews>
  <sheetFormatPr defaultColWidth="8.88333333333333" defaultRowHeight="13.5" outlineLevelCol="5"/>
  <cols>
    <col min="1" max="1" width="8.88333333333333" style="26"/>
    <col min="2" max="2" width="49.3833333333333" style="26" customWidth="1"/>
    <col min="3" max="3" width="20.6333333333333" style="26" customWidth="1"/>
    <col min="4" max="4" width="20.6333333333333" style="38" customWidth="1"/>
    <col min="5" max="6" width="20.6333333333333" style="26" customWidth="1"/>
    <col min="7" max="16384" width="8.88333333333333" style="26"/>
  </cols>
  <sheetData>
    <row r="1" s="26" customFormat="1" spans="1:4">
      <c r="A1" s="39"/>
      <c r="D1" s="38"/>
    </row>
    <row r="2" s="26" customFormat="1" ht="45" customHeight="1" spans="1:6">
      <c r="A2" s="29" t="s">
        <v>1932</v>
      </c>
      <c r="B2" s="29"/>
      <c r="C2" s="29"/>
      <c r="D2" s="40"/>
      <c r="E2" s="29"/>
      <c r="F2" s="29"/>
    </row>
    <row r="3" s="27" customFormat="1" ht="18" customHeight="1" spans="2:6">
      <c r="B3" s="41" t="s">
        <v>1849</v>
      </c>
      <c r="C3" s="42"/>
      <c r="D3" s="43"/>
      <c r="E3" s="42"/>
      <c r="F3" s="42"/>
    </row>
    <row r="4" s="27" customFormat="1" ht="30" customHeight="1" spans="1:6">
      <c r="A4" s="32" t="s">
        <v>4</v>
      </c>
      <c r="B4" s="32"/>
      <c r="C4" s="33" t="s">
        <v>1855</v>
      </c>
      <c r="D4" s="44" t="s">
        <v>1902</v>
      </c>
      <c r="E4" s="33" t="s">
        <v>1903</v>
      </c>
      <c r="F4" s="33" t="s">
        <v>1933</v>
      </c>
    </row>
    <row r="5" s="27" customFormat="1" ht="30" customHeight="1" spans="1:6">
      <c r="A5" s="45" t="s">
        <v>1934</v>
      </c>
      <c r="B5" s="45"/>
      <c r="C5" s="46" t="s">
        <v>1856</v>
      </c>
      <c r="D5" s="47">
        <v>29.12</v>
      </c>
      <c r="E5" s="47">
        <v>29.12</v>
      </c>
      <c r="F5" s="48"/>
    </row>
    <row r="6" s="27" customFormat="1" ht="30" customHeight="1" spans="1:6">
      <c r="A6" s="49" t="s">
        <v>1935</v>
      </c>
      <c r="B6" s="49"/>
      <c r="C6" s="46" t="s">
        <v>1857</v>
      </c>
      <c r="D6" s="47">
        <v>9.62</v>
      </c>
      <c r="E6" s="47">
        <v>9.62</v>
      </c>
      <c r="F6" s="48"/>
    </row>
    <row r="7" s="27" customFormat="1" ht="30" customHeight="1" spans="1:6">
      <c r="A7" s="49" t="s">
        <v>1936</v>
      </c>
      <c r="B7" s="49"/>
      <c r="C7" s="46" t="s">
        <v>1858</v>
      </c>
      <c r="D7" s="47">
        <v>19.5</v>
      </c>
      <c r="E7" s="47">
        <v>19.5</v>
      </c>
      <c r="F7" s="48"/>
    </row>
    <row r="8" s="27" customFormat="1" ht="30" customHeight="1" spans="1:6">
      <c r="A8" s="50" t="s">
        <v>1937</v>
      </c>
      <c r="B8" s="50"/>
      <c r="C8" s="46" t="s">
        <v>1859</v>
      </c>
      <c r="D8" s="47"/>
      <c r="E8" s="48"/>
      <c r="F8" s="48"/>
    </row>
    <row r="9" s="27" customFormat="1" ht="30" customHeight="1" spans="1:6">
      <c r="A9" s="49" t="s">
        <v>1935</v>
      </c>
      <c r="B9" s="49"/>
      <c r="C9" s="46" t="s">
        <v>1860</v>
      </c>
      <c r="D9" s="47"/>
      <c r="E9" s="48"/>
      <c r="F9" s="48"/>
    </row>
    <row r="10" s="27" customFormat="1" ht="30" customHeight="1" spans="1:6">
      <c r="A10" s="49" t="s">
        <v>1936</v>
      </c>
      <c r="B10" s="49"/>
      <c r="C10" s="46" t="s">
        <v>1861</v>
      </c>
      <c r="D10" s="47"/>
      <c r="E10" s="48"/>
      <c r="F10" s="48"/>
    </row>
    <row r="11" s="28" customFormat="1" ht="41" customHeight="1" spans="1:6">
      <c r="A11" s="37" t="s">
        <v>1938</v>
      </c>
      <c r="B11" s="37"/>
      <c r="C11" s="37"/>
      <c r="D11" s="51"/>
      <c r="E11" s="37"/>
      <c r="F11" s="37"/>
    </row>
    <row r="12" s="26" customFormat="1" spans="4:4">
      <c r="D12" s="38"/>
    </row>
    <row r="13" s="26" customFormat="1" spans="4:4">
      <c r="D13" s="38"/>
    </row>
    <row r="14" s="26" customFormat="1" ht="19.5" spans="1:4">
      <c r="A14" s="52"/>
      <c r="D14" s="38"/>
    </row>
    <row r="15" s="26" customFormat="1" ht="19" customHeight="1" spans="1:4">
      <c r="A15" s="53"/>
      <c r="D15" s="38"/>
    </row>
    <row r="16" s="26" customFormat="1" ht="29" customHeight="1" spans="4:4">
      <c r="D16" s="38"/>
    </row>
    <row r="17" s="26" customFormat="1" ht="29" customHeight="1" spans="4:4">
      <c r="D17" s="38"/>
    </row>
    <row r="18" s="26" customFormat="1" ht="29" customHeight="1" spans="4:4">
      <c r="D18" s="38"/>
    </row>
    <row r="19" s="26" customFormat="1" ht="29" customHeight="1" spans="4:4">
      <c r="D19" s="38"/>
    </row>
    <row r="20" s="26" customFormat="1" ht="30" customHeight="1" spans="1:4">
      <c r="A20" s="53"/>
      <c r="D20" s="3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8"/>
  <sheetViews>
    <sheetView workbookViewId="0">
      <selection activeCell="H7" sqref="H7"/>
    </sheetView>
  </sheetViews>
  <sheetFormatPr defaultColWidth="8.88333333333333" defaultRowHeight="13.5" outlineLevelRow="7" outlineLevelCol="5"/>
  <cols>
    <col min="1" max="1" width="8.88333333333333" style="26"/>
    <col min="2" max="6" width="24.2166666666667" style="26" customWidth="1"/>
    <col min="7" max="16384" width="8.88333333333333" style="26"/>
  </cols>
  <sheetData>
    <row r="1" s="26" customFormat="1" ht="24" customHeight="1"/>
    <row r="2" s="26" customFormat="1" ht="25.5" spans="1:6">
      <c r="A2" s="29" t="s">
        <v>1939</v>
      </c>
      <c r="B2" s="30"/>
      <c r="C2" s="30"/>
      <c r="D2" s="30"/>
      <c r="E2" s="30"/>
      <c r="F2" s="30"/>
    </row>
    <row r="3" s="26" customFormat="1" ht="23" customHeight="1" spans="1:6">
      <c r="A3" s="31" t="s">
        <v>1849</v>
      </c>
      <c r="B3" s="31"/>
      <c r="C3" s="31"/>
      <c r="D3" s="31"/>
      <c r="E3" s="31"/>
      <c r="F3" s="31"/>
    </row>
    <row r="4" s="27" customFormat="1" ht="30" customHeight="1" spans="1:6">
      <c r="A4" s="32" t="s">
        <v>1940</v>
      </c>
      <c r="B4" s="33" t="s">
        <v>1811</v>
      </c>
      <c r="C4" s="33" t="s">
        <v>1941</v>
      </c>
      <c r="D4" s="33" t="s">
        <v>1942</v>
      </c>
      <c r="E4" s="33" t="s">
        <v>1943</v>
      </c>
      <c r="F4" s="33" t="s">
        <v>1944</v>
      </c>
    </row>
    <row r="5" s="27" customFormat="1" ht="93" customHeight="1" spans="1:6">
      <c r="A5" s="34">
        <v>1</v>
      </c>
      <c r="B5" s="35" t="s">
        <v>1945</v>
      </c>
      <c r="C5" s="36" t="s">
        <v>1946</v>
      </c>
      <c r="D5" s="36" t="s">
        <v>1947</v>
      </c>
      <c r="E5" s="36" t="s">
        <v>1948</v>
      </c>
      <c r="F5" s="36" t="s">
        <v>1949</v>
      </c>
    </row>
    <row r="6" s="27" customFormat="1" ht="79" customHeight="1" spans="1:6">
      <c r="A6" s="34">
        <v>2</v>
      </c>
      <c r="B6" s="35" t="s">
        <v>1950</v>
      </c>
      <c r="C6" s="36" t="s">
        <v>1951</v>
      </c>
      <c r="D6" s="36" t="s">
        <v>1952</v>
      </c>
      <c r="E6" s="36" t="s">
        <v>1953</v>
      </c>
      <c r="F6" s="36" t="s">
        <v>1954</v>
      </c>
    </row>
    <row r="7" s="27" customFormat="1" ht="83" customHeight="1" spans="1:6">
      <c r="A7" s="34">
        <v>3</v>
      </c>
      <c r="B7" s="35" t="s">
        <v>1955</v>
      </c>
      <c r="C7" s="36" t="s">
        <v>1956</v>
      </c>
      <c r="D7" s="36" t="s">
        <v>1957</v>
      </c>
      <c r="E7" s="36" t="s">
        <v>1953</v>
      </c>
      <c r="F7" s="36" t="s">
        <v>1958</v>
      </c>
    </row>
    <row r="8" s="28" customFormat="1" ht="33" customHeight="1" spans="1:6">
      <c r="A8" s="37" t="s">
        <v>1959</v>
      </c>
      <c r="B8" s="37"/>
      <c r="C8" s="37"/>
      <c r="D8" s="37"/>
      <c r="E8" s="37"/>
      <c r="F8" s="37"/>
    </row>
  </sheetData>
  <mergeCells count="3">
    <mergeCell ref="A2:F2"/>
    <mergeCell ref="A3:F3"/>
    <mergeCell ref="A8:F8"/>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3746"/>
  <sheetViews>
    <sheetView tabSelected="1" topLeftCell="A3734" workbookViewId="0">
      <selection activeCell="B9" sqref="B9"/>
    </sheetView>
  </sheetViews>
  <sheetFormatPr defaultColWidth="8" defaultRowHeight="12"/>
  <cols>
    <col min="1" max="1" width="38.7583333333333" style="8" customWidth="1"/>
    <col min="2" max="2" width="49.375" style="8" customWidth="1"/>
    <col min="3" max="5" width="20.6333333333333" style="8" customWidth="1"/>
    <col min="6" max="6" width="14.3333333333333" style="8" customWidth="1"/>
    <col min="7" max="7" width="20.6333333333333" style="8" customWidth="1"/>
    <col min="8" max="9" width="13.3333333333333" style="8" customWidth="1"/>
    <col min="10" max="10" width="15.4416666666667" style="8" customWidth="1"/>
    <col min="11" max="16384" width="8" style="8"/>
  </cols>
  <sheetData>
    <row r="2" s="8" customFormat="1" ht="39" customHeight="1" spans="1:10">
      <c r="A2" s="11" t="s">
        <v>1960</v>
      </c>
      <c r="B2" s="11"/>
      <c r="C2" s="11"/>
      <c r="D2" s="11"/>
      <c r="E2" s="11"/>
      <c r="F2" s="11"/>
      <c r="G2" s="11"/>
      <c r="H2" s="11"/>
      <c r="I2" s="11"/>
      <c r="J2" s="11"/>
    </row>
    <row r="3" s="8" customFormat="1" ht="23" customHeight="1" spans="1:1">
      <c r="A3" s="12"/>
    </row>
    <row r="4" s="9" customFormat="1" ht="44.25" customHeight="1" spans="1:10">
      <c r="A4" s="13" t="s">
        <v>1961</v>
      </c>
      <c r="B4" s="13" t="s">
        <v>1962</v>
      </c>
      <c r="C4" s="13" t="s">
        <v>1963</v>
      </c>
      <c r="D4" s="13" t="s">
        <v>1964</v>
      </c>
      <c r="E4" s="13" t="s">
        <v>1965</v>
      </c>
      <c r="F4" s="13" t="s">
        <v>1966</v>
      </c>
      <c r="G4" s="13" t="s">
        <v>1967</v>
      </c>
      <c r="H4" s="13" t="s">
        <v>1968</v>
      </c>
      <c r="I4" s="13" t="s">
        <v>1969</v>
      </c>
      <c r="J4" s="13" t="s">
        <v>1970</v>
      </c>
    </row>
    <row r="5" s="8" customFormat="1" ht="18.75" spans="1:10">
      <c r="A5" s="14">
        <v>1</v>
      </c>
      <c r="B5" s="14">
        <v>2</v>
      </c>
      <c r="C5" s="14">
        <v>3</v>
      </c>
      <c r="D5" s="14">
        <v>4</v>
      </c>
      <c r="E5" s="14">
        <v>5</v>
      </c>
      <c r="F5" s="14">
        <v>6</v>
      </c>
      <c r="G5" s="14">
        <v>7</v>
      </c>
      <c r="H5" s="14">
        <v>8</v>
      </c>
      <c r="I5" s="14">
        <v>9</v>
      </c>
      <c r="J5" s="14">
        <v>10</v>
      </c>
    </row>
    <row r="6" s="8" customFormat="1" ht="13.5" spans="1:10">
      <c r="A6" s="15" t="s">
        <v>1971</v>
      </c>
      <c r="B6" s="16"/>
      <c r="C6" s="16"/>
      <c r="D6" s="16"/>
      <c r="E6" s="16"/>
      <c r="F6" s="17"/>
      <c r="G6" s="16"/>
      <c r="H6" s="17"/>
      <c r="I6" s="17"/>
      <c r="J6" s="17"/>
    </row>
    <row r="7" s="8" customFormat="1" ht="13.5" spans="1:10">
      <c r="A7" s="15" t="s">
        <v>1972</v>
      </c>
      <c r="B7" s="18" t="s">
        <v>1973</v>
      </c>
      <c r="C7" s="16"/>
      <c r="D7" s="16"/>
      <c r="E7" s="16"/>
      <c r="F7" s="17"/>
      <c r="G7" s="16"/>
      <c r="H7" s="17"/>
      <c r="I7" s="17"/>
      <c r="J7" s="17"/>
    </row>
    <row r="8" s="8" customFormat="1" ht="13.5" spans="1:10">
      <c r="A8" s="15" t="s">
        <v>1974</v>
      </c>
      <c r="B8" s="16"/>
      <c r="C8" s="15" t="s">
        <v>1973</v>
      </c>
      <c r="D8" s="15" t="s">
        <v>1973</v>
      </c>
      <c r="E8" s="15" t="s">
        <v>1973</v>
      </c>
      <c r="F8" s="17" t="s">
        <v>1973</v>
      </c>
      <c r="G8" s="15" t="s">
        <v>1973</v>
      </c>
      <c r="H8" s="17" t="s">
        <v>1973</v>
      </c>
      <c r="I8" s="17" t="s">
        <v>1973</v>
      </c>
      <c r="J8" s="21" t="s">
        <v>1973</v>
      </c>
    </row>
    <row r="9" s="10" customFormat="1" ht="409.5" spans="1:10">
      <c r="A9" s="15" t="s">
        <v>1975</v>
      </c>
      <c r="B9" s="18" t="s">
        <v>1976</v>
      </c>
      <c r="C9" s="19"/>
      <c r="D9" s="19"/>
      <c r="E9" s="19"/>
      <c r="F9" s="20"/>
      <c r="G9" s="19"/>
      <c r="H9" s="20"/>
      <c r="I9" s="20"/>
      <c r="J9" s="22"/>
    </row>
    <row r="10" s="8" customFormat="1" ht="13.5" spans="1:10">
      <c r="A10" s="19"/>
      <c r="B10" s="19"/>
      <c r="C10" s="15" t="s">
        <v>1977</v>
      </c>
      <c r="D10" s="15" t="s">
        <v>1973</v>
      </c>
      <c r="E10" s="15" t="s">
        <v>1973</v>
      </c>
      <c r="F10" s="17" t="s">
        <v>1973</v>
      </c>
      <c r="G10" s="15" t="s">
        <v>1973</v>
      </c>
      <c r="H10" s="17" t="s">
        <v>1973</v>
      </c>
      <c r="I10" s="17" t="s">
        <v>1973</v>
      </c>
      <c r="J10" s="21" t="s">
        <v>1973</v>
      </c>
    </row>
    <row r="11" s="8" customFormat="1" ht="13.5" spans="1:10">
      <c r="A11" s="19"/>
      <c r="B11" s="19"/>
      <c r="C11" s="15" t="s">
        <v>1973</v>
      </c>
      <c r="D11" s="15" t="s">
        <v>1978</v>
      </c>
      <c r="E11" s="15" t="s">
        <v>1973</v>
      </c>
      <c r="F11" s="17" t="s">
        <v>1973</v>
      </c>
      <c r="G11" s="15" t="s">
        <v>1973</v>
      </c>
      <c r="H11" s="17" t="s">
        <v>1973</v>
      </c>
      <c r="I11" s="17" t="s">
        <v>1973</v>
      </c>
      <c r="J11" s="21" t="s">
        <v>1973</v>
      </c>
    </row>
    <row r="12" s="8" customFormat="1" ht="108" spans="1:10">
      <c r="A12" s="19"/>
      <c r="B12" s="19"/>
      <c r="C12" s="15" t="s">
        <v>1973</v>
      </c>
      <c r="D12" s="15" t="s">
        <v>1973</v>
      </c>
      <c r="E12" s="15" t="s">
        <v>1979</v>
      </c>
      <c r="F12" s="17" t="s">
        <v>1980</v>
      </c>
      <c r="G12" s="15" t="s">
        <v>1981</v>
      </c>
      <c r="H12" s="17" t="s">
        <v>1982</v>
      </c>
      <c r="I12" s="17" t="s">
        <v>1983</v>
      </c>
      <c r="J12" s="21" t="s">
        <v>1984</v>
      </c>
    </row>
    <row r="13" ht="13.5" spans="1:10">
      <c r="A13" s="19"/>
      <c r="B13" s="19"/>
      <c r="C13" s="15" t="s">
        <v>1973</v>
      </c>
      <c r="D13" s="15" t="s">
        <v>1985</v>
      </c>
      <c r="E13" s="15" t="s">
        <v>1973</v>
      </c>
      <c r="F13" s="17" t="s">
        <v>1973</v>
      </c>
      <c r="G13" s="15" t="s">
        <v>1973</v>
      </c>
      <c r="H13" s="17" t="s">
        <v>1973</v>
      </c>
      <c r="I13" s="17" t="s">
        <v>1973</v>
      </c>
      <c r="J13" s="21" t="s">
        <v>1973</v>
      </c>
    </row>
    <row r="14" ht="81" spans="1:10">
      <c r="A14" s="19"/>
      <c r="B14" s="19"/>
      <c r="C14" s="15" t="s">
        <v>1973</v>
      </c>
      <c r="D14" s="15" t="s">
        <v>1973</v>
      </c>
      <c r="E14" s="15" t="s">
        <v>1986</v>
      </c>
      <c r="F14" s="17" t="s">
        <v>1980</v>
      </c>
      <c r="G14" s="15" t="s">
        <v>1981</v>
      </c>
      <c r="H14" s="17" t="s">
        <v>1982</v>
      </c>
      <c r="I14" s="17" t="s">
        <v>1987</v>
      </c>
      <c r="J14" s="21" t="s">
        <v>1988</v>
      </c>
    </row>
    <row r="15" ht="13.5" spans="1:10">
      <c r="A15" s="19"/>
      <c r="B15" s="19"/>
      <c r="C15" s="15" t="s">
        <v>1989</v>
      </c>
      <c r="D15" s="15" t="s">
        <v>1973</v>
      </c>
      <c r="E15" s="15" t="s">
        <v>1973</v>
      </c>
      <c r="F15" s="17" t="s">
        <v>1973</v>
      </c>
      <c r="G15" s="15" t="s">
        <v>1973</v>
      </c>
      <c r="H15" s="17" t="s">
        <v>1973</v>
      </c>
      <c r="I15" s="17" t="s">
        <v>1973</v>
      </c>
      <c r="J15" s="21" t="s">
        <v>1973</v>
      </c>
    </row>
    <row r="16" ht="13.5" spans="1:10">
      <c r="A16" s="19"/>
      <c r="B16" s="19"/>
      <c r="C16" s="15" t="s">
        <v>1973</v>
      </c>
      <c r="D16" s="15" t="s">
        <v>1990</v>
      </c>
      <c r="E16" s="15" t="s">
        <v>1973</v>
      </c>
      <c r="F16" s="17" t="s">
        <v>1973</v>
      </c>
      <c r="G16" s="15" t="s">
        <v>1973</v>
      </c>
      <c r="H16" s="17" t="s">
        <v>1973</v>
      </c>
      <c r="I16" s="17" t="s">
        <v>1973</v>
      </c>
      <c r="J16" s="21" t="s">
        <v>1973</v>
      </c>
    </row>
    <row r="17" ht="54" spans="1:10">
      <c r="A17" s="19"/>
      <c r="B17" s="19"/>
      <c r="C17" s="15" t="s">
        <v>1973</v>
      </c>
      <c r="D17" s="15" t="s">
        <v>1973</v>
      </c>
      <c r="E17" s="15" t="s">
        <v>1991</v>
      </c>
      <c r="F17" s="17" t="s">
        <v>1980</v>
      </c>
      <c r="G17" s="15" t="s">
        <v>1992</v>
      </c>
      <c r="H17" s="17" t="s">
        <v>1993</v>
      </c>
      <c r="I17" s="17" t="s">
        <v>1987</v>
      </c>
      <c r="J17" s="21" t="s">
        <v>1994</v>
      </c>
    </row>
    <row r="18" ht="13.5" spans="1:10">
      <c r="A18" s="19"/>
      <c r="B18" s="19"/>
      <c r="C18" s="15" t="s">
        <v>1973</v>
      </c>
      <c r="D18" s="15" t="s">
        <v>1995</v>
      </c>
      <c r="E18" s="15" t="s">
        <v>1973</v>
      </c>
      <c r="F18" s="17" t="s">
        <v>1973</v>
      </c>
      <c r="G18" s="15" t="s">
        <v>1973</v>
      </c>
      <c r="H18" s="17" t="s">
        <v>1973</v>
      </c>
      <c r="I18" s="17" t="s">
        <v>1973</v>
      </c>
      <c r="J18" s="21" t="s">
        <v>1973</v>
      </c>
    </row>
    <row r="19" ht="27" spans="1:10">
      <c r="A19" s="19"/>
      <c r="B19" s="19"/>
      <c r="C19" s="15" t="s">
        <v>1973</v>
      </c>
      <c r="D19" s="15" t="s">
        <v>1973</v>
      </c>
      <c r="E19" s="15" t="s">
        <v>1996</v>
      </c>
      <c r="F19" s="17" t="s">
        <v>1997</v>
      </c>
      <c r="G19" s="15" t="s">
        <v>1998</v>
      </c>
      <c r="H19" s="17" t="s">
        <v>1999</v>
      </c>
      <c r="I19" s="17" t="s">
        <v>1983</v>
      </c>
      <c r="J19" s="21" t="s">
        <v>2000</v>
      </c>
    </row>
    <row r="20" ht="13.5" spans="1:10">
      <c r="A20" s="19"/>
      <c r="B20" s="19"/>
      <c r="C20" s="15" t="s">
        <v>2001</v>
      </c>
      <c r="D20" s="15" t="s">
        <v>1973</v>
      </c>
      <c r="E20" s="15" t="s">
        <v>1973</v>
      </c>
      <c r="F20" s="17" t="s">
        <v>1973</v>
      </c>
      <c r="G20" s="15" t="s">
        <v>1973</v>
      </c>
      <c r="H20" s="17" t="s">
        <v>1973</v>
      </c>
      <c r="I20" s="17" t="s">
        <v>1973</v>
      </c>
      <c r="J20" s="21" t="s">
        <v>1973</v>
      </c>
    </row>
    <row r="21" ht="13.5" spans="1:10">
      <c r="A21" s="19"/>
      <c r="B21" s="19"/>
      <c r="C21" s="15" t="s">
        <v>1973</v>
      </c>
      <c r="D21" s="15" t="s">
        <v>2002</v>
      </c>
      <c r="E21" s="15" t="s">
        <v>1973</v>
      </c>
      <c r="F21" s="17" t="s">
        <v>1973</v>
      </c>
      <c r="G21" s="15" t="s">
        <v>1973</v>
      </c>
      <c r="H21" s="17" t="s">
        <v>1973</v>
      </c>
      <c r="I21" s="17" t="s">
        <v>1973</v>
      </c>
      <c r="J21" s="21" t="s">
        <v>1973</v>
      </c>
    </row>
    <row r="22" ht="94.5" spans="1:10">
      <c r="A22" s="19"/>
      <c r="B22" s="19"/>
      <c r="C22" s="15" t="s">
        <v>1973</v>
      </c>
      <c r="D22" s="15" t="s">
        <v>1973</v>
      </c>
      <c r="E22" s="15" t="s">
        <v>2003</v>
      </c>
      <c r="F22" s="17" t="s">
        <v>2004</v>
      </c>
      <c r="G22" s="15" t="s">
        <v>2005</v>
      </c>
      <c r="H22" s="17" t="s">
        <v>1982</v>
      </c>
      <c r="I22" s="17" t="s">
        <v>1987</v>
      </c>
      <c r="J22" s="21" t="s">
        <v>2006</v>
      </c>
    </row>
    <row r="23" ht="409.5" spans="1:10">
      <c r="A23" s="15" t="s">
        <v>2007</v>
      </c>
      <c r="B23" s="18" t="s">
        <v>2008</v>
      </c>
      <c r="C23" s="19"/>
      <c r="D23" s="19"/>
      <c r="E23" s="19"/>
      <c r="F23" s="20"/>
      <c r="G23" s="19"/>
      <c r="H23" s="20"/>
      <c r="I23" s="20"/>
      <c r="J23" s="22"/>
    </row>
    <row r="24" ht="13.5" spans="1:10">
      <c r="A24" s="19"/>
      <c r="B24" s="19"/>
      <c r="C24" s="15" t="s">
        <v>1977</v>
      </c>
      <c r="D24" s="15" t="s">
        <v>1973</v>
      </c>
      <c r="E24" s="15" t="s">
        <v>1973</v>
      </c>
      <c r="F24" s="17" t="s">
        <v>1973</v>
      </c>
      <c r="G24" s="15" t="s">
        <v>1973</v>
      </c>
      <c r="H24" s="17" t="s">
        <v>1973</v>
      </c>
      <c r="I24" s="17" t="s">
        <v>1973</v>
      </c>
      <c r="J24" s="21" t="s">
        <v>1973</v>
      </c>
    </row>
    <row r="25" ht="13.5" spans="1:10">
      <c r="A25" s="19"/>
      <c r="B25" s="19"/>
      <c r="C25" s="15" t="s">
        <v>1973</v>
      </c>
      <c r="D25" s="15" t="s">
        <v>1978</v>
      </c>
      <c r="E25" s="15" t="s">
        <v>1973</v>
      </c>
      <c r="F25" s="17" t="s">
        <v>1973</v>
      </c>
      <c r="G25" s="15" t="s">
        <v>1973</v>
      </c>
      <c r="H25" s="17" t="s">
        <v>1973</v>
      </c>
      <c r="I25" s="17" t="s">
        <v>1973</v>
      </c>
      <c r="J25" s="21" t="s">
        <v>1973</v>
      </c>
    </row>
    <row r="26" ht="135" spans="1:10">
      <c r="A26" s="19"/>
      <c r="B26" s="19"/>
      <c r="C26" s="15" t="s">
        <v>1973</v>
      </c>
      <c r="D26" s="15" t="s">
        <v>1973</v>
      </c>
      <c r="E26" s="15" t="s">
        <v>2009</v>
      </c>
      <c r="F26" s="17" t="s">
        <v>1980</v>
      </c>
      <c r="G26" s="15" t="s">
        <v>2010</v>
      </c>
      <c r="H26" s="17" t="s">
        <v>2011</v>
      </c>
      <c r="I26" s="17" t="s">
        <v>1983</v>
      </c>
      <c r="J26" s="21" t="s">
        <v>2012</v>
      </c>
    </row>
    <row r="27" ht="13.5" spans="1:10">
      <c r="A27" s="19"/>
      <c r="B27" s="19"/>
      <c r="C27" s="15" t="s">
        <v>1973</v>
      </c>
      <c r="D27" s="15" t="s">
        <v>2013</v>
      </c>
      <c r="E27" s="15" t="s">
        <v>1973</v>
      </c>
      <c r="F27" s="17" t="s">
        <v>1973</v>
      </c>
      <c r="G27" s="15" t="s">
        <v>1973</v>
      </c>
      <c r="H27" s="17" t="s">
        <v>1973</v>
      </c>
      <c r="I27" s="17" t="s">
        <v>1973</v>
      </c>
      <c r="J27" s="21" t="s">
        <v>1973</v>
      </c>
    </row>
    <row r="28" ht="121.5" spans="1:10">
      <c r="A28" s="19"/>
      <c r="B28" s="19"/>
      <c r="C28" s="15" t="s">
        <v>1973</v>
      </c>
      <c r="D28" s="15" t="s">
        <v>1973</v>
      </c>
      <c r="E28" s="15" t="s">
        <v>2014</v>
      </c>
      <c r="F28" s="17" t="s">
        <v>1980</v>
      </c>
      <c r="G28" s="15" t="s">
        <v>2015</v>
      </c>
      <c r="H28" s="17" t="s">
        <v>2016</v>
      </c>
      <c r="I28" s="17" t="s">
        <v>1983</v>
      </c>
      <c r="J28" s="21" t="s">
        <v>2017</v>
      </c>
    </row>
    <row r="29" ht="13.5" spans="1:10">
      <c r="A29" s="19"/>
      <c r="B29" s="19"/>
      <c r="C29" s="15" t="s">
        <v>1973</v>
      </c>
      <c r="D29" s="15" t="s">
        <v>2018</v>
      </c>
      <c r="E29" s="15" t="s">
        <v>1973</v>
      </c>
      <c r="F29" s="17" t="s">
        <v>1973</v>
      </c>
      <c r="G29" s="15" t="s">
        <v>1973</v>
      </c>
      <c r="H29" s="17" t="s">
        <v>1973</v>
      </c>
      <c r="I29" s="17" t="s">
        <v>1973</v>
      </c>
      <c r="J29" s="21" t="s">
        <v>1973</v>
      </c>
    </row>
    <row r="30" ht="121.5" spans="1:10">
      <c r="A30" s="19"/>
      <c r="B30" s="19"/>
      <c r="C30" s="15" t="s">
        <v>1973</v>
      </c>
      <c r="D30" s="15" t="s">
        <v>1973</v>
      </c>
      <c r="E30" s="15" t="s">
        <v>2019</v>
      </c>
      <c r="F30" s="17" t="s">
        <v>2020</v>
      </c>
      <c r="G30" s="15" t="s">
        <v>2021</v>
      </c>
      <c r="H30" s="17" t="s">
        <v>1993</v>
      </c>
      <c r="I30" s="17" t="s">
        <v>1983</v>
      </c>
      <c r="J30" s="21" t="s">
        <v>2022</v>
      </c>
    </row>
    <row r="31" ht="13.5" spans="1:10">
      <c r="A31" s="19"/>
      <c r="B31" s="19"/>
      <c r="C31" s="15" t="s">
        <v>1989</v>
      </c>
      <c r="D31" s="15" t="s">
        <v>1973</v>
      </c>
      <c r="E31" s="15" t="s">
        <v>1973</v>
      </c>
      <c r="F31" s="17" t="s">
        <v>1973</v>
      </c>
      <c r="G31" s="15" t="s">
        <v>1973</v>
      </c>
      <c r="H31" s="17" t="s">
        <v>1973</v>
      </c>
      <c r="I31" s="17" t="s">
        <v>1973</v>
      </c>
      <c r="J31" s="21" t="s">
        <v>1973</v>
      </c>
    </row>
    <row r="32" ht="13.5" spans="1:10">
      <c r="A32" s="19"/>
      <c r="B32" s="19"/>
      <c r="C32" s="15" t="s">
        <v>1973</v>
      </c>
      <c r="D32" s="15" t="s">
        <v>2023</v>
      </c>
      <c r="E32" s="15" t="s">
        <v>1973</v>
      </c>
      <c r="F32" s="17" t="s">
        <v>1973</v>
      </c>
      <c r="G32" s="15" t="s">
        <v>1973</v>
      </c>
      <c r="H32" s="17" t="s">
        <v>1973</v>
      </c>
      <c r="I32" s="17" t="s">
        <v>1973</v>
      </c>
      <c r="J32" s="21" t="s">
        <v>1973</v>
      </c>
    </row>
    <row r="33" ht="108" spans="1:10">
      <c r="A33" s="19"/>
      <c r="B33" s="19"/>
      <c r="C33" s="15" t="s">
        <v>1973</v>
      </c>
      <c r="D33" s="15" t="s">
        <v>1973</v>
      </c>
      <c r="E33" s="15" t="s">
        <v>2024</v>
      </c>
      <c r="F33" s="17" t="s">
        <v>1980</v>
      </c>
      <c r="G33" s="15" t="s">
        <v>2025</v>
      </c>
      <c r="H33" s="17" t="s">
        <v>1973</v>
      </c>
      <c r="I33" s="17" t="s">
        <v>1987</v>
      </c>
      <c r="J33" s="21" t="s">
        <v>2026</v>
      </c>
    </row>
    <row r="34" ht="13.5" spans="1:10">
      <c r="A34" s="19"/>
      <c r="B34" s="19"/>
      <c r="C34" s="15" t="s">
        <v>1973</v>
      </c>
      <c r="D34" s="15" t="s">
        <v>1995</v>
      </c>
      <c r="E34" s="15" t="s">
        <v>1973</v>
      </c>
      <c r="F34" s="17" t="s">
        <v>1973</v>
      </c>
      <c r="G34" s="15" t="s">
        <v>1973</v>
      </c>
      <c r="H34" s="17" t="s">
        <v>1973</v>
      </c>
      <c r="I34" s="17" t="s">
        <v>1973</v>
      </c>
      <c r="J34" s="21" t="s">
        <v>1973</v>
      </c>
    </row>
    <row r="35" ht="175.5" spans="1:10">
      <c r="A35" s="19"/>
      <c r="B35" s="19"/>
      <c r="C35" s="15" t="s">
        <v>1973</v>
      </c>
      <c r="D35" s="15" t="s">
        <v>1973</v>
      </c>
      <c r="E35" s="15" t="s">
        <v>2027</v>
      </c>
      <c r="F35" s="17" t="s">
        <v>1980</v>
      </c>
      <c r="G35" s="15" t="s">
        <v>2028</v>
      </c>
      <c r="H35" s="17" t="s">
        <v>1973</v>
      </c>
      <c r="I35" s="17" t="s">
        <v>1987</v>
      </c>
      <c r="J35" s="21" t="s">
        <v>2029</v>
      </c>
    </row>
    <row r="36" ht="13.5" spans="1:10">
      <c r="A36" s="19"/>
      <c r="B36" s="19"/>
      <c r="C36" s="15" t="s">
        <v>2001</v>
      </c>
      <c r="D36" s="15" t="s">
        <v>1973</v>
      </c>
      <c r="E36" s="15" t="s">
        <v>1973</v>
      </c>
      <c r="F36" s="17" t="s">
        <v>1973</v>
      </c>
      <c r="G36" s="15" t="s">
        <v>1973</v>
      </c>
      <c r="H36" s="17" t="s">
        <v>1973</v>
      </c>
      <c r="I36" s="17" t="s">
        <v>1973</v>
      </c>
      <c r="J36" s="21" t="s">
        <v>1973</v>
      </c>
    </row>
    <row r="37" ht="13.5" spans="1:10">
      <c r="A37" s="19"/>
      <c r="B37" s="19"/>
      <c r="C37" s="15" t="s">
        <v>1973</v>
      </c>
      <c r="D37" s="15" t="s">
        <v>2002</v>
      </c>
      <c r="E37" s="15" t="s">
        <v>1973</v>
      </c>
      <c r="F37" s="17" t="s">
        <v>1973</v>
      </c>
      <c r="G37" s="15" t="s">
        <v>1973</v>
      </c>
      <c r="H37" s="17" t="s">
        <v>1973</v>
      </c>
      <c r="I37" s="17" t="s">
        <v>1973</v>
      </c>
      <c r="J37" s="21" t="s">
        <v>1973</v>
      </c>
    </row>
    <row r="38" ht="283.5" spans="1:10">
      <c r="A38" s="19"/>
      <c r="B38" s="19"/>
      <c r="C38" s="15" t="s">
        <v>1973</v>
      </c>
      <c r="D38" s="15" t="s">
        <v>1973</v>
      </c>
      <c r="E38" s="15" t="s">
        <v>2030</v>
      </c>
      <c r="F38" s="17" t="s">
        <v>1997</v>
      </c>
      <c r="G38" s="15" t="s">
        <v>2005</v>
      </c>
      <c r="H38" s="17" t="s">
        <v>1982</v>
      </c>
      <c r="I38" s="17" t="s">
        <v>1983</v>
      </c>
      <c r="J38" s="21" t="s">
        <v>2031</v>
      </c>
    </row>
    <row r="39" ht="135" spans="1:10">
      <c r="A39" s="15" t="s">
        <v>2032</v>
      </c>
      <c r="B39" s="18" t="s">
        <v>2033</v>
      </c>
      <c r="C39" s="19"/>
      <c r="D39" s="19"/>
      <c r="E39" s="19"/>
      <c r="F39" s="20"/>
      <c r="G39" s="19"/>
      <c r="H39" s="20"/>
      <c r="I39" s="20"/>
      <c r="J39" s="22"/>
    </row>
    <row r="40" ht="13.5" spans="1:10">
      <c r="A40" s="19"/>
      <c r="B40" s="19"/>
      <c r="C40" s="15" t="s">
        <v>1977</v>
      </c>
      <c r="D40" s="15" t="s">
        <v>1973</v>
      </c>
      <c r="E40" s="15" t="s">
        <v>1973</v>
      </c>
      <c r="F40" s="17" t="s">
        <v>1973</v>
      </c>
      <c r="G40" s="15" t="s">
        <v>1973</v>
      </c>
      <c r="H40" s="17" t="s">
        <v>1973</v>
      </c>
      <c r="I40" s="17" t="s">
        <v>1973</v>
      </c>
      <c r="J40" s="21" t="s">
        <v>1973</v>
      </c>
    </row>
    <row r="41" ht="13.5" spans="1:10">
      <c r="A41" s="19"/>
      <c r="B41" s="19"/>
      <c r="C41" s="15" t="s">
        <v>1973</v>
      </c>
      <c r="D41" s="15" t="s">
        <v>1978</v>
      </c>
      <c r="E41" s="15" t="s">
        <v>1973</v>
      </c>
      <c r="F41" s="17" t="s">
        <v>1973</v>
      </c>
      <c r="G41" s="15" t="s">
        <v>1973</v>
      </c>
      <c r="H41" s="17" t="s">
        <v>1973</v>
      </c>
      <c r="I41" s="17" t="s">
        <v>1973</v>
      </c>
      <c r="J41" s="21" t="s">
        <v>1973</v>
      </c>
    </row>
    <row r="42" ht="13.5" spans="1:10">
      <c r="A42" s="19"/>
      <c r="B42" s="19"/>
      <c r="C42" s="15" t="s">
        <v>1973</v>
      </c>
      <c r="D42" s="15" t="s">
        <v>1973</v>
      </c>
      <c r="E42" s="15" t="s">
        <v>2034</v>
      </c>
      <c r="F42" s="17" t="s">
        <v>1980</v>
      </c>
      <c r="G42" s="15" t="s">
        <v>2035</v>
      </c>
      <c r="H42" s="17" t="s">
        <v>2036</v>
      </c>
      <c r="I42" s="17" t="s">
        <v>1983</v>
      </c>
      <c r="J42" s="21" t="s">
        <v>2037</v>
      </c>
    </row>
    <row r="43" ht="13.5" spans="1:10">
      <c r="A43" s="19"/>
      <c r="B43" s="19"/>
      <c r="C43" s="15" t="s">
        <v>1973</v>
      </c>
      <c r="D43" s="15" t="s">
        <v>1973</v>
      </c>
      <c r="E43" s="15" t="s">
        <v>2038</v>
      </c>
      <c r="F43" s="17" t="s">
        <v>1980</v>
      </c>
      <c r="G43" s="15" t="s">
        <v>2039</v>
      </c>
      <c r="H43" s="17" t="s">
        <v>2040</v>
      </c>
      <c r="I43" s="17" t="s">
        <v>1983</v>
      </c>
      <c r="J43" s="21" t="s">
        <v>2037</v>
      </c>
    </row>
    <row r="44" ht="13.5" spans="1:10">
      <c r="A44" s="19"/>
      <c r="B44" s="19"/>
      <c r="C44" s="15" t="s">
        <v>1973</v>
      </c>
      <c r="D44" s="15" t="s">
        <v>1973</v>
      </c>
      <c r="E44" s="15" t="s">
        <v>2041</v>
      </c>
      <c r="F44" s="17" t="s">
        <v>1980</v>
      </c>
      <c r="G44" s="15" t="s">
        <v>2042</v>
      </c>
      <c r="H44" s="17" t="s">
        <v>2043</v>
      </c>
      <c r="I44" s="17" t="s">
        <v>1983</v>
      </c>
      <c r="J44" s="21" t="s">
        <v>2037</v>
      </c>
    </row>
    <row r="45" ht="13.5" spans="1:10">
      <c r="A45" s="19"/>
      <c r="B45" s="19"/>
      <c r="C45" s="15" t="s">
        <v>1973</v>
      </c>
      <c r="D45" s="15" t="s">
        <v>1973</v>
      </c>
      <c r="E45" s="15" t="s">
        <v>2044</v>
      </c>
      <c r="F45" s="17" t="s">
        <v>1980</v>
      </c>
      <c r="G45" s="15" t="s">
        <v>2045</v>
      </c>
      <c r="H45" s="17" t="s">
        <v>2046</v>
      </c>
      <c r="I45" s="17" t="s">
        <v>1983</v>
      </c>
      <c r="J45" s="21" t="s">
        <v>2037</v>
      </c>
    </row>
    <row r="46" ht="13.5" spans="1:10">
      <c r="A46" s="19"/>
      <c r="B46" s="19"/>
      <c r="C46" s="15" t="s">
        <v>1973</v>
      </c>
      <c r="D46" s="15" t="s">
        <v>1973</v>
      </c>
      <c r="E46" s="15" t="s">
        <v>2047</v>
      </c>
      <c r="F46" s="17" t="s">
        <v>1980</v>
      </c>
      <c r="G46" s="15" t="s">
        <v>2048</v>
      </c>
      <c r="H46" s="17" t="s">
        <v>1993</v>
      </c>
      <c r="I46" s="17" t="s">
        <v>1983</v>
      </c>
      <c r="J46" s="21" t="s">
        <v>2037</v>
      </c>
    </row>
    <row r="47" ht="13.5" spans="1:10">
      <c r="A47" s="19"/>
      <c r="B47" s="19"/>
      <c r="C47" s="15" t="s">
        <v>1989</v>
      </c>
      <c r="D47" s="15" t="s">
        <v>1973</v>
      </c>
      <c r="E47" s="15" t="s">
        <v>1973</v>
      </c>
      <c r="F47" s="17" t="s">
        <v>1973</v>
      </c>
      <c r="G47" s="15" t="s">
        <v>1973</v>
      </c>
      <c r="H47" s="17" t="s">
        <v>1973</v>
      </c>
      <c r="I47" s="17" t="s">
        <v>1973</v>
      </c>
      <c r="J47" s="21" t="s">
        <v>1973</v>
      </c>
    </row>
    <row r="48" ht="13.5" spans="1:10">
      <c r="A48" s="19"/>
      <c r="B48" s="19"/>
      <c r="C48" s="15" t="s">
        <v>1973</v>
      </c>
      <c r="D48" s="15" t="s">
        <v>2023</v>
      </c>
      <c r="E48" s="15" t="s">
        <v>1973</v>
      </c>
      <c r="F48" s="17" t="s">
        <v>1973</v>
      </c>
      <c r="G48" s="15" t="s">
        <v>1973</v>
      </c>
      <c r="H48" s="17" t="s">
        <v>1973</v>
      </c>
      <c r="I48" s="17" t="s">
        <v>1973</v>
      </c>
      <c r="J48" s="21" t="s">
        <v>1973</v>
      </c>
    </row>
    <row r="49" ht="13.5" spans="1:10">
      <c r="A49" s="19"/>
      <c r="B49" s="19"/>
      <c r="C49" s="15" t="s">
        <v>1973</v>
      </c>
      <c r="D49" s="15" t="s">
        <v>1973</v>
      </c>
      <c r="E49" s="15" t="s">
        <v>2049</v>
      </c>
      <c r="F49" s="17" t="s">
        <v>1980</v>
      </c>
      <c r="G49" s="15" t="s">
        <v>2050</v>
      </c>
      <c r="H49" s="17" t="s">
        <v>2011</v>
      </c>
      <c r="I49" s="17" t="s">
        <v>1983</v>
      </c>
      <c r="J49" s="21" t="s">
        <v>2037</v>
      </c>
    </row>
    <row r="50" ht="13.5" spans="1:10">
      <c r="A50" s="19"/>
      <c r="B50" s="19"/>
      <c r="C50" s="15" t="s">
        <v>2001</v>
      </c>
      <c r="D50" s="15" t="s">
        <v>1973</v>
      </c>
      <c r="E50" s="15" t="s">
        <v>1973</v>
      </c>
      <c r="F50" s="17" t="s">
        <v>1973</v>
      </c>
      <c r="G50" s="15" t="s">
        <v>1973</v>
      </c>
      <c r="H50" s="17" t="s">
        <v>1973</v>
      </c>
      <c r="I50" s="17" t="s">
        <v>1973</v>
      </c>
      <c r="J50" s="21" t="s">
        <v>1973</v>
      </c>
    </row>
    <row r="51" ht="13.5" spans="1:10">
      <c r="A51" s="19"/>
      <c r="B51" s="19"/>
      <c r="C51" s="15" t="s">
        <v>1973</v>
      </c>
      <c r="D51" s="15" t="s">
        <v>2002</v>
      </c>
      <c r="E51" s="15" t="s">
        <v>1973</v>
      </c>
      <c r="F51" s="17" t="s">
        <v>1973</v>
      </c>
      <c r="G51" s="15" t="s">
        <v>1973</v>
      </c>
      <c r="H51" s="17" t="s">
        <v>1973</v>
      </c>
      <c r="I51" s="17" t="s">
        <v>1973</v>
      </c>
      <c r="J51" s="21" t="s">
        <v>1973</v>
      </c>
    </row>
    <row r="52" ht="13.5" spans="1:10">
      <c r="A52" s="19"/>
      <c r="B52" s="19"/>
      <c r="C52" s="15" t="s">
        <v>1973</v>
      </c>
      <c r="D52" s="15" t="s">
        <v>1973</v>
      </c>
      <c r="E52" s="15" t="s">
        <v>2051</v>
      </c>
      <c r="F52" s="17" t="s">
        <v>1997</v>
      </c>
      <c r="G52" s="15" t="s">
        <v>2005</v>
      </c>
      <c r="H52" s="17" t="s">
        <v>1982</v>
      </c>
      <c r="I52" s="17" t="s">
        <v>1983</v>
      </c>
      <c r="J52" s="21" t="s">
        <v>2037</v>
      </c>
    </row>
    <row r="53" ht="135" spans="1:10">
      <c r="A53" s="15" t="s">
        <v>2052</v>
      </c>
      <c r="B53" s="18" t="s">
        <v>2053</v>
      </c>
      <c r="C53" s="19"/>
      <c r="D53" s="19"/>
      <c r="E53" s="19"/>
      <c r="F53" s="20"/>
      <c r="G53" s="19"/>
      <c r="H53" s="20"/>
      <c r="I53" s="20"/>
      <c r="J53" s="22"/>
    </row>
    <row r="54" ht="13.5" spans="1:10">
      <c r="A54" s="19"/>
      <c r="B54" s="19"/>
      <c r="C54" s="15" t="s">
        <v>1977</v>
      </c>
      <c r="D54" s="15" t="s">
        <v>1973</v>
      </c>
      <c r="E54" s="15" t="s">
        <v>1973</v>
      </c>
      <c r="F54" s="17" t="s">
        <v>1973</v>
      </c>
      <c r="G54" s="15" t="s">
        <v>1973</v>
      </c>
      <c r="H54" s="17" t="s">
        <v>1973</v>
      </c>
      <c r="I54" s="17" t="s">
        <v>1973</v>
      </c>
      <c r="J54" s="21" t="s">
        <v>1973</v>
      </c>
    </row>
    <row r="55" ht="13.5" spans="1:10">
      <c r="A55" s="19"/>
      <c r="B55" s="19"/>
      <c r="C55" s="15" t="s">
        <v>1973</v>
      </c>
      <c r="D55" s="15" t="s">
        <v>1978</v>
      </c>
      <c r="E55" s="15" t="s">
        <v>1973</v>
      </c>
      <c r="F55" s="17" t="s">
        <v>1973</v>
      </c>
      <c r="G55" s="15" t="s">
        <v>1973</v>
      </c>
      <c r="H55" s="17" t="s">
        <v>1973</v>
      </c>
      <c r="I55" s="17" t="s">
        <v>1973</v>
      </c>
      <c r="J55" s="21" t="s">
        <v>1973</v>
      </c>
    </row>
    <row r="56" ht="13.5" spans="1:10">
      <c r="A56" s="19"/>
      <c r="B56" s="19"/>
      <c r="C56" s="15" t="s">
        <v>1973</v>
      </c>
      <c r="D56" s="15" t="s">
        <v>1973</v>
      </c>
      <c r="E56" s="15" t="s">
        <v>2054</v>
      </c>
      <c r="F56" s="17" t="s">
        <v>1980</v>
      </c>
      <c r="G56" s="15" t="s">
        <v>2005</v>
      </c>
      <c r="H56" s="17" t="s">
        <v>1982</v>
      </c>
      <c r="I56" s="17" t="s">
        <v>1983</v>
      </c>
      <c r="J56" s="21" t="s">
        <v>2055</v>
      </c>
    </row>
    <row r="57" ht="13.5" spans="1:10">
      <c r="A57" s="19"/>
      <c r="B57" s="19"/>
      <c r="C57" s="15" t="s">
        <v>1973</v>
      </c>
      <c r="D57" s="15" t="s">
        <v>2013</v>
      </c>
      <c r="E57" s="15" t="s">
        <v>1973</v>
      </c>
      <c r="F57" s="17" t="s">
        <v>1973</v>
      </c>
      <c r="G57" s="15" t="s">
        <v>1973</v>
      </c>
      <c r="H57" s="17" t="s">
        <v>1973</v>
      </c>
      <c r="I57" s="17" t="s">
        <v>1973</v>
      </c>
      <c r="J57" s="21" t="s">
        <v>1973</v>
      </c>
    </row>
    <row r="58" ht="13.5" spans="1:10">
      <c r="A58" s="19"/>
      <c r="B58" s="19"/>
      <c r="C58" s="15" t="s">
        <v>1973</v>
      </c>
      <c r="D58" s="15" t="s">
        <v>1973</v>
      </c>
      <c r="E58" s="15" t="s">
        <v>2056</v>
      </c>
      <c r="F58" s="17" t="s">
        <v>1980</v>
      </c>
      <c r="G58" s="15" t="s">
        <v>1981</v>
      </c>
      <c r="H58" s="17" t="s">
        <v>1982</v>
      </c>
      <c r="I58" s="17" t="s">
        <v>1987</v>
      </c>
      <c r="J58" s="21" t="s">
        <v>2055</v>
      </c>
    </row>
    <row r="59" ht="13.5" spans="1:10">
      <c r="A59" s="19"/>
      <c r="B59" s="19"/>
      <c r="C59" s="15" t="s">
        <v>1989</v>
      </c>
      <c r="D59" s="15" t="s">
        <v>1973</v>
      </c>
      <c r="E59" s="15" t="s">
        <v>1973</v>
      </c>
      <c r="F59" s="17" t="s">
        <v>1973</v>
      </c>
      <c r="G59" s="15" t="s">
        <v>1973</v>
      </c>
      <c r="H59" s="17" t="s">
        <v>1973</v>
      </c>
      <c r="I59" s="17" t="s">
        <v>1973</v>
      </c>
      <c r="J59" s="21" t="s">
        <v>1973</v>
      </c>
    </row>
    <row r="60" ht="13.5" spans="1:10">
      <c r="A60" s="19"/>
      <c r="B60" s="19"/>
      <c r="C60" s="15" t="s">
        <v>1973</v>
      </c>
      <c r="D60" s="15" t="s">
        <v>1990</v>
      </c>
      <c r="E60" s="15" t="s">
        <v>1973</v>
      </c>
      <c r="F60" s="17" t="s">
        <v>1973</v>
      </c>
      <c r="G60" s="15" t="s">
        <v>1973</v>
      </c>
      <c r="H60" s="17" t="s">
        <v>1973</v>
      </c>
      <c r="I60" s="17" t="s">
        <v>1973</v>
      </c>
      <c r="J60" s="21" t="s">
        <v>1973</v>
      </c>
    </row>
    <row r="61" ht="13.5" spans="1:10">
      <c r="A61" s="19"/>
      <c r="B61" s="19"/>
      <c r="C61" s="15" t="s">
        <v>1973</v>
      </c>
      <c r="D61" s="15" t="s">
        <v>1973</v>
      </c>
      <c r="E61" s="15" t="s">
        <v>2057</v>
      </c>
      <c r="F61" s="17" t="s">
        <v>1980</v>
      </c>
      <c r="G61" s="15" t="s">
        <v>2058</v>
      </c>
      <c r="H61" s="17" t="s">
        <v>1973</v>
      </c>
      <c r="I61" s="17" t="s">
        <v>1987</v>
      </c>
      <c r="J61" s="21" t="s">
        <v>2055</v>
      </c>
    </row>
    <row r="62" ht="13.5" spans="1:10">
      <c r="A62" s="19"/>
      <c r="B62" s="19"/>
      <c r="C62" s="15" t="s">
        <v>1973</v>
      </c>
      <c r="D62" s="15" t="s">
        <v>2023</v>
      </c>
      <c r="E62" s="15" t="s">
        <v>1973</v>
      </c>
      <c r="F62" s="17" t="s">
        <v>1973</v>
      </c>
      <c r="G62" s="15" t="s">
        <v>1973</v>
      </c>
      <c r="H62" s="17" t="s">
        <v>1973</v>
      </c>
      <c r="I62" s="17" t="s">
        <v>1973</v>
      </c>
      <c r="J62" s="21" t="s">
        <v>1973</v>
      </c>
    </row>
    <row r="63" ht="13.5" spans="1:10">
      <c r="A63" s="19"/>
      <c r="B63" s="19"/>
      <c r="C63" s="15" t="s">
        <v>1973</v>
      </c>
      <c r="D63" s="15" t="s">
        <v>1973</v>
      </c>
      <c r="E63" s="15" t="s">
        <v>2059</v>
      </c>
      <c r="F63" s="17" t="s">
        <v>1980</v>
      </c>
      <c r="G63" s="15" t="s">
        <v>1981</v>
      </c>
      <c r="H63" s="17" t="s">
        <v>1982</v>
      </c>
      <c r="I63" s="17" t="s">
        <v>1987</v>
      </c>
      <c r="J63" s="21" t="s">
        <v>2055</v>
      </c>
    </row>
    <row r="64" ht="13.5" spans="1:10">
      <c r="A64" s="19"/>
      <c r="B64" s="19"/>
      <c r="C64" s="15" t="s">
        <v>1973</v>
      </c>
      <c r="D64" s="15" t="s">
        <v>1995</v>
      </c>
      <c r="E64" s="15" t="s">
        <v>1973</v>
      </c>
      <c r="F64" s="17" t="s">
        <v>1973</v>
      </c>
      <c r="G64" s="15" t="s">
        <v>1973</v>
      </c>
      <c r="H64" s="17" t="s">
        <v>1973</v>
      </c>
      <c r="I64" s="17" t="s">
        <v>1973</v>
      </c>
      <c r="J64" s="21" t="s">
        <v>1973</v>
      </c>
    </row>
    <row r="65" ht="13.5" spans="1:10">
      <c r="A65" s="19"/>
      <c r="B65" s="19"/>
      <c r="C65" s="15" t="s">
        <v>1973</v>
      </c>
      <c r="D65" s="15" t="s">
        <v>1973</v>
      </c>
      <c r="E65" s="15" t="s">
        <v>2060</v>
      </c>
      <c r="F65" s="17" t="s">
        <v>1980</v>
      </c>
      <c r="G65" s="15" t="s">
        <v>1981</v>
      </c>
      <c r="H65" s="17" t="s">
        <v>1982</v>
      </c>
      <c r="I65" s="17" t="s">
        <v>1987</v>
      </c>
      <c r="J65" s="21" t="s">
        <v>2055</v>
      </c>
    </row>
    <row r="66" ht="13.5" spans="1:10">
      <c r="A66" s="19"/>
      <c r="B66" s="19"/>
      <c r="C66" s="15" t="s">
        <v>2001</v>
      </c>
      <c r="D66" s="15" t="s">
        <v>1973</v>
      </c>
      <c r="E66" s="15" t="s">
        <v>1973</v>
      </c>
      <c r="F66" s="17" t="s">
        <v>1973</v>
      </c>
      <c r="G66" s="15" t="s">
        <v>1973</v>
      </c>
      <c r="H66" s="17" t="s">
        <v>1973</v>
      </c>
      <c r="I66" s="17" t="s">
        <v>1973</v>
      </c>
      <c r="J66" s="21" t="s">
        <v>1973</v>
      </c>
    </row>
    <row r="67" ht="13.5" spans="1:10">
      <c r="A67" s="19"/>
      <c r="B67" s="19"/>
      <c r="C67" s="15" t="s">
        <v>1973</v>
      </c>
      <c r="D67" s="15" t="s">
        <v>2002</v>
      </c>
      <c r="E67" s="15" t="s">
        <v>1973</v>
      </c>
      <c r="F67" s="17" t="s">
        <v>1973</v>
      </c>
      <c r="G67" s="15" t="s">
        <v>1973</v>
      </c>
      <c r="H67" s="17" t="s">
        <v>1973</v>
      </c>
      <c r="I67" s="17" t="s">
        <v>1973</v>
      </c>
      <c r="J67" s="21" t="s">
        <v>1973</v>
      </c>
    </row>
    <row r="68" ht="13.5" spans="1:10">
      <c r="A68" s="19"/>
      <c r="B68" s="19"/>
      <c r="C68" s="15" t="s">
        <v>1973</v>
      </c>
      <c r="D68" s="15" t="s">
        <v>1973</v>
      </c>
      <c r="E68" s="15" t="s">
        <v>2061</v>
      </c>
      <c r="F68" s="17" t="s">
        <v>1980</v>
      </c>
      <c r="G68" s="15" t="s">
        <v>2005</v>
      </c>
      <c r="H68" s="17" t="s">
        <v>1982</v>
      </c>
      <c r="I68" s="17" t="s">
        <v>1987</v>
      </c>
      <c r="J68" s="21" t="s">
        <v>2055</v>
      </c>
    </row>
    <row r="69" ht="13.5" spans="1:10">
      <c r="A69" s="15" t="s">
        <v>2062</v>
      </c>
      <c r="B69" s="19"/>
      <c r="C69" s="19"/>
      <c r="D69" s="19"/>
      <c r="E69" s="19"/>
      <c r="F69" s="20"/>
      <c r="G69" s="19"/>
      <c r="H69" s="20"/>
      <c r="I69" s="20"/>
      <c r="J69" s="22"/>
    </row>
    <row r="70" ht="27" spans="1:10">
      <c r="A70" s="15" t="s">
        <v>2063</v>
      </c>
      <c r="B70" s="18" t="s">
        <v>2064</v>
      </c>
      <c r="C70" s="19"/>
      <c r="D70" s="19"/>
      <c r="E70" s="19"/>
      <c r="F70" s="20"/>
      <c r="G70" s="19"/>
      <c r="H70" s="20"/>
      <c r="I70" s="20"/>
      <c r="J70" s="22"/>
    </row>
    <row r="71" ht="13.5" spans="1:10">
      <c r="A71" s="19"/>
      <c r="B71" s="19"/>
      <c r="C71" s="15" t="s">
        <v>1977</v>
      </c>
      <c r="D71" s="15" t="s">
        <v>1973</v>
      </c>
      <c r="E71" s="15" t="s">
        <v>1973</v>
      </c>
      <c r="F71" s="17" t="s">
        <v>1973</v>
      </c>
      <c r="G71" s="15" t="s">
        <v>1973</v>
      </c>
      <c r="H71" s="17" t="s">
        <v>1973</v>
      </c>
      <c r="I71" s="17" t="s">
        <v>1973</v>
      </c>
      <c r="J71" s="21" t="s">
        <v>1973</v>
      </c>
    </row>
    <row r="72" ht="13.5" spans="1:10">
      <c r="A72" s="19"/>
      <c r="B72" s="19"/>
      <c r="C72" s="15" t="s">
        <v>1973</v>
      </c>
      <c r="D72" s="15" t="s">
        <v>1978</v>
      </c>
      <c r="E72" s="15" t="s">
        <v>1973</v>
      </c>
      <c r="F72" s="17" t="s">
        <v>1973</v>
      </c>
      <c r="G72" s="15" t="s">
        <v>1973</v>
      </c>
      <c r="H72" s="17" t="s">
        <v>1973</v>
      </c>
      <c r="I72" s="17" t="s">
        <v>1973</v>
      </c>
      <c r="J72" s="21" t="s">
        <v>1973</v>
      </c>
    </row>
    <row r="73" ht="54" spans="1:10">
      <c r="A73" s="19"/>
      <c r="B73" s="19"/>
      <c r="C73" s="15" t="s">
        <v>1973</v>
      </c>
      <c r="D73" s="15" t="s">
        <v>1973</v>
      </c>
      <c r="E73" s="15" t="s">
        <v>2065</v>
      </c>
      <c r="F73" s="17" t="s">
        <v>1980</v>
      </c>
      <c r="G73" s="15" t="s">
        <v>2066</v>
      </c>
      <c r="H73" s="17" t="s">
        <v>1993</v>
      </c>
      <c r="I73" s="17" t="s">
        <v>1983</v>
      </c>
      <c r="J73" s="21" t="s">
        <v>2067</v>
      </c>
    </row>
    <row r="74" ht="13.5" spans="1:10">
      <c r="A74" s="19"/>
      <c r="B74" s="19"/>
      <c r="C74" s="15" t="s">
        <v>1973</v>
      </c>
      <c r="D74" s="15" t="s">
        <v>1985</v>
      </c>
      <c r="E74" s="15" t="s">
        <v>1973</v>
      </c>
      <c r="F74" s="17" t="s">
        <v>1973</v>
      </c>
      <c r="G74" s="15" t="s">
        <v>1973</v>
      </c>
      <c r="H74" s="17" t="s">
        <v>1973</v>
      </c>
      <c r="I74" s="17" t="s">
        <v>1973</v>
      </c>
      <c r="J74" s="21" t="s">
        <v>1973</v>
      </c>
    </row>
    <row r="75" ht="81" spans="1:10">
      <c r="A75" s="19"/>
      <c r="B75" s="19"/>
      <c r="C75" s="15" t="s">
        <v>1973</v>
      </c>
      <c r="D75" s="15" t="s">
        <v>1973</v>
      </c>
      <c r="E75" s="15" t="s">
        <v>2068</v>
      </c>
      <c r="F75" s="17" t="s">
        <v>1997</v>
      </c>
      <c r="G75" s="15" t="s">
        <v>2069</v>
      </c>
      <c r="H75" s="17" t="s">
        <v>1982</v>
      </c>
      <c r="I75" s="17" t="s">
        <v>1983</v>
      </c>
      <c r="J75" s="21" t="s">
        <v>2070</v>
      </c>
    </row>
    <row r="76" ht="13.5" spans="1:10">
      <c r="A76" s="19"/>
      <c r="B76" s="19"/>
      <c r="C76" s="15" t="s">
        <v>1989</v>
      </c>
      <c r="D76" s="15" t="s">
        <v>1973</v>
      </c>
      <c r="E76" s="15" t="s">
        <v>1973</v>
      </c>
      <c r="F76" s="17" t="s">
        <v>1973</v>
      </c>
      <c r="G76" s="15" t="s">
        <v>1973</v>
      </c>
      <c r="H76" s="17" t="s">
        <v>1973</v>
      </c>
      <c r="I76" s="17" t="s">
        <v>1973</v>
      </c>
      <c r="J76" s="21" t="s">
        <v>1973</v>
      </c>
    </row>
    <row r="77" ht="13.5" spans="1:10">
      <c r="A77" s="19"/>
      <c r="B77" s="19"/>
      <c r="C77" s="15" t="s">
        <v>1973</v>
      </c>
      <c r="D77" s="15" t="s">
        <v>2023</v>
      </c>
      <c r="E77" s="15" t="s">
        <v>1973</v>
      </c>
      <c r="F77" s="17" t="s">
        <v>1973</v>
      </c>
      <c r="G77" s="15" t="s">
        <v>1973</v>
      </c>
      <c r="H77" s="17" t="s">
        <v>1973</v>
      </c>
      <c r="I77" s="17" t="s">
        <v>1973</v>
      </c>
      <c r="J77" s="21" t="s">
        <v>1973</v>
      </c>
    </row>
    <row r="78" ht="40.5" spans="1:10">
      <c r="A78" s="19"/>
      <c r="B78" s="19"/>
      <c r="C78" s="15" t="s">
        <v>1973</v>
      </c>
      <c r="D78" s="15" t="s">
        <v>1973</v>
      </c>
      <c r="E78" s="15" t="s">
        <v>2071</v>
      </c>
      <c r="F78" s="17" t="s">
        <v>1997</v>
      </c>
      <c r="G78" s="15" t="s">
        <v>2072</v>
      </c>
      <c r="H78" s="17" t="s">
        <v>1982</v>
      </c>
      <c r="I78" s="17" t="s">
        <v>1983</v>
      </c>
      <c r="J78" s="21" t="s">
        <v>2073</v>
      </c>
    </row>
    <row r="79" ht="13.5" spans="1:10">
      <c r="A79" s="19"/>
      <c r="B79" s="19"/>
      <c r="C79" s="15" t="s">
        <v>1973</v>
      </c>
      <c r="D79" s="15" t="s">
        <v>1995</v>
      </c>
      <c r="E79" s="15" t="s">
        <v>1973</v>
      </c>
      <c r="F79" s="17" t="s">
        <v>1973</v>
      </c>
      <c r="G79" s="15" t="s">
        <v>1973</v>
      </c>
      <c r="H79" s="17" t="s">
        <v>1973</v>
      </c>
      <c r="I79" s="17" t="s">
        <v>1973</v>
      </c>
      <c r="J79" s="21" t="s">
        <v>1973</v>
      </c>
    </row>
    <row r="80" ht="27" spans="1:10">
      <c r="A80" s="19"/>
      <c r="B80" s="19"/>
      <c r="C80" s="15" t="s">
        <v>1973</v>
      </c>
      <c r="D80" s="15" t="s">
        <v>1973</v>
      </c>
      <c r="E80" s="15" t="s">
        <v>2074</v>
      </c>
      <c r="F80" s="17" t="s">
        <v>1997</v>
      </c>
      <c r="G80" s="15" t="s">
        <v>2069</v>
      </c>
      <c r="H80" s="17" t="s">
        <v>1982</v>
      </c>
      <c r="I80" s="17" t="s">
        <v>1983</v>
      </c>
      <c r="J80" s="21" t="s">
        <v>2075</v>
      </c>
    </row>
    <row r="81" ht="13.5" spans="1:10">
      <c r="A81" s="19"/>
      <c r="B81" s="19"/>
      <c r="C81" s="15" t="s">
        <v>2001</v>
      </c>
      <c r="D81" s="15" t="s">
        <v>1973</v>
      </c>
      <c r="E81" s="15" t="s">
        <v>1973</v>
      </c>
      <c r="F81" s="17" t="s">
        <v>1973</v>
      </c>
      <c r="G81" s="15" t="s">
        <v>1973</v>
      </c>
      <c r="H81" s="17" t="s">
        <v>1973</v>
      </c>
      <c r="I81" s="17" t="s">
        <v>1973</v>
      </c>
      <c r="J81" s="21" t="s">
        <v>1973</v>
      </c>
    </row>
    <row r="82" ht="13.5" spans="1:10">
      <c r="A82" s="19"/>
      <c r="B82" s="19"/>
      <c r="C82" s="15" t="s">
        <v>1973</v>
      </c>
      <c r="D82" s="15" t="s">
        <v>2002</v>
      </c>
      <c r="E82" s="15" t="s">
        <v>1973</v>
      </c>
      <c r="F82" s="17" t="s">
        <v>1973</v>
      </c>
      <c r="G82" s="15" t="s">
        <v>1973</v>
      </c>
      <c r="H82" s="17" t="s">
        <v>1973</v>
      </c>
      <c r="I82" s="17" t="s">
        <v>1973</v>
      </c>
      <c r="J82" s="21" t="s">
        <v>1973</v>
      </c>
    </row>
    <row r="83" ht="40.5" spans="1:10">
      <c r="A83" s="19"/>
      <c r="B83" s="19"/>
      <c r="C83" s="15" t="s">
        <v>1973</v>
      </c>
      <c r="D83" s="15" t="s">
        <v>1973</v>
      </c>
      <c r="E83" s="15" t="s">
        <v>2076</v>
      </c>
      <c r="F83" s="17" t="s">
        <v>1997</v>
      </c>
      <c r="G83" s="15" t="s">
        <v>2069</v>
      </c>
      <c r="H83" s="17" t="s">
        <v>1982</v>
      </c>
      <c r="I83" s="17" t="s">
        <v>1983</v>
      </c>
      <c r="J83" s="21" t="s">
        <v>2077</v>
      </c>
    </row>
    <row r="84" ht="27" spans="1:10">
      <c r="A84" s="15" t="s">
        <v>2078</v>
      </c>
      <c r="B84" s="18" t="s">
        <v>2064</v>
      </c>
      <c r="C84" s="19"/>
      <c r="D84" s="19"/>
      <c r="E84" s="19"/>
      <c r="F84" s="20"/>
      <c r="G84" s="19"/>
      <c r="H84" s="20"/>
      <c r="I84" s="20"/>
      <c r="J84" s="22"/>
    </row>
    <row r="85" ht="13.5" spans="1:10">
      <c r="A85" s="19"/>
      <c r="B85" s="19"/>
      <c r="C85" s="15" t="s">
        <v>1977</v>
      </c>
      <c r="D85" s="15" t="s">
        <v>1973</v>
      </c>
      <c r="E85" s="15" t="s">
        <v>1973</v>
      </c>
      <c r="F85" s="17" t="s">
        <v>1973</v>
      </c>
      <c r="G85" s="15" t="s">
        <v>1973</v>
      </c>
      <c r="H85" s="17" t="s">
        <v>1973</v>
      </c>
      <c r="I85" s="17" t="s">
        <v>1973</v>
      </c>
      <c r="J85" s="21" t="s">
        <v>1973</v>
      </c>
    </row>
    <row r="86" ht="13.5" spans="1:10">
      <c r="A86" s="19"/>
      <c r="B86" s="19"/>
      <c r="C86" s="15" t="s">
        <v>1973</v>
      </c>
      <c r="D86" s="15" t="s">
        <v>1978</v>
      </c>
      <c r="E86" s="15" t="s">
        <v>1973</v>
      </c>
      <c r="F86" s="17" t="s">
        <v>1973</v>
      </c>
      <c r="G86" s="15" t="s">
        <v>1973</v>
      </c>
      <c r="H86" s="17" t="s">
        <v>1973</v>
      </c>
      <c r="I86" s="17" t="s">
        <v>1973</v>
      </c>
      <c r="J86" s="21" t="s">
        <v>1973</v>
      </c>
    </row>
    <row r="87" ht="54" spans="1:10">
      <c r="A87" s="19"/>
      <c r="B87" s="19"/>
      <c r="C87" s="15" t="s">
        <v>1973</v>
      </c>
      <c r="D87" s="15" t="s">
        <v>1973</v>
      </c>
      <c r="E87" s="15" t="s">
        <v>2079</v>
      </c>
      <c r="F87" s="17" t="s">
        <v>1980</v>
      </c>
      <c r="G87" s="15" t="s">
        <v>2080</v>
      </c>
      <c r="H87" s="17" t="s">
        <v>2081</v>
      </c>
      <c r="I87" s="17" t="s">
        <v>1983</v>
      </c>
      <c r="J87" s="21" t="s">
        <v>2067</v>
      </c>
    </row>
    <row r="88" ht="13.5" spans="1:10">
      <c r="A88" s="19"/>
      <c r="B88" s="19"/>
      <c r="C88" s="15" t="s">
        <v>1973</v>
      </c>
      <c r="D88" s="15" t="s">
        <v>1985</v>
      </c>
      <c r="E88" s="15" t="s">
        <v>1973</v>
      </c>
      <c r="F88" s="17" t="s">
        <v>1973</v>
      </c>
      <c r="G88" s="15" t="s">
        <v>1973</v>
      </c>
      <c r="H88" s="17" t="s">
        <v>1973</v>
      </c>
      <c r="I88" s="17" t="s">
        <v>1973</v>
      </c>
      <c r="J88" s="21" t="s">
        <v>1973</v>
      </c>
    </row>
    <row r="89" ht="81" spans="1:10">
      <c r="A89" s="19"/>
      <c r="B89" s="19"/>
      <c r="C89" s="15" t="s">
        <v>1973</v>
      </c>
      <c r="D89" s="15" t="s">
        <v>1973</v>
      </c>
      <c r="E89" s="15" t="s">
        <v>2082</v>
      </c>
      <c r="F89" s="17" t="s">
        <v>1997</v>
      </c>
      <c r="G89" s="15" t="s">
        <v>2069</v>
      </c>
      <c r="H89" s="17" t="s">
        <v>1982</v>
      </c>
      <c r="I89" s="17" t="s">
        <v>1983</v>
      </c>
      <c r="J89" s="21" t="s">
        <v>2070</v>
      </c>
    </row>
    <row r="90" ht="13.5" spans="1:10">
      <c r="A90" s="19"/>
      <c r="B90" s="19"/>
      <c r="C90" s="15" t="s">
        <v>1989</v>
      </c>
      <c r="D90" s="15" t="s">
        <v>1973</v>
      </c>
      <c r="E90" s="15" t="s">
        <v>1973</v>
      </c>
      <c r="F90" s="17" t="s">
        <v>1973</v>
      </c>
      <c r="G90" s="15" t="s">
        <v>1973</v>
      </c>
      <c r="H90" s="17" t="s">
        <v>1973</v>
      </c>
      <c r="I90" s="17" t="s">
        <v>1973</v>
      </c>
      <c r="J90" s="21" t="s">
        <v>1973</v>
      </c>
    </row>
    <row r="91" ht="13.5" spans="1:10">
      <c r="A91" s="19"/>
      <c r="B91" s="19"/>
      <c r="C91" s="15" t="s">
        <v>1973</v>
      </c>
      <c r="D91" s="15" t="s">
        <v>2023</v>
      </c>
      <c r="E91" s="15" t="s">
        <v>1973</v>
      </c>
      <c r="F91" s="17" t="s">
        <v>1973</v>
      </c>
      <c r="G91" s="15" t="s">
        <v>1973</v>
      </c>
      <c r="H91" s="17" t="s">
        <v>1973</v>
      </c>
      <c r="I91" s="17" t="s">
        <v>1973</v>
      </c>
      <c r="J91" s="21" t="s">
        <v>1973</v>
      </c>
    </row>
    <row r="92" ht="40.5" spans="1:10">
      <c r="A92" s="19"/>
      <c r="B92" s="19"/>
      <c r="C92" s="15" t="s">
        <v>1973</v>
      </c>
      <c r="D92" s="15" t="s">
        <v>1973</v>
      </c>
      <c r="E92" s="15" t="s">
        <v>2083</v>
      </c>
      <c r="F92" s="17" t="s">
        <v>1997</v>
      </c>
      <c r="G92" s="15" t="s">
        <v>2072</v>
      </c>
      <c r="H92" s="17" t="s">
        <v>1982</v>
      </c>
      <c r="I92" s="17" t="s">
        <v>1983</v>
      </c>
      <c r="J92" s="21" t="s">
        <v>2073</v>
      </c>
    </row>
    <row r="93" ht="13.5" spans="1:10">
      <c r="A93" s="19"/>
      <c r="B93" s="19"/>
      <c r="C93" s="15" t="s">
        <v>1973</v>
      </c>
      <c r="D93" s="15" t="s">
        <v>1995</v>
      </c>
      <c r="E93" s="15" t="s">
        <v>1973</v>
      </c>
      <c r="F93" s="17" t="s">
        <v>1973</v>
      </c>
      <c r="G93" s="15" t="s">
        <v>1973</v>
      </c>
      <c r="H93" s="17" t="s">
        <v>1973</v>
      </c>
      <c r="I93" s="17" t="s">
        <v>1973</v>
      </c>
      <c r="J93" s="21" t="s">
        <v>1973</v>
      </c>
    </row>
    <row r="94" ht="27" spans="1:10">
      <c r="A94" s="19"/>
      <c r="B94" s="19"/>
      <c r="C94" s="15" t="s">
        <v>1973</v>
      </c>
      <c r="D94" s="15" t="s">
        <v>1973</v>
      </c>
      <c r="E94" s="15" t="s">
        <v>2074</v>
      </c>
      <c r="F94" s="17" t="s">
        <v>1997</v>
      </c>
      <c r="G94" s="15" t="s">
        <v>2069</v>
      </c>
      <c r="H94" s="17" t="s">
        <v>1982</v>
      </c>
      <c r="I94" s="17" t="s">
        <v>1983</v>
      </c>
      <c r="J94" s="21" t="s">
        <v>2075</v>
      </c>
    </row>
    <row r="95" ht="13.5" spans="1:10">
      <c r="A95" s="19"/>
      <c r="B95" s="19"/>
      <c r="C95" s="15" t="s">
        <v>2001</v>
      </c>
      <c r="D95" s="15" t="s">
        <v>1973</v>
      </c>
      <c r="E95" s="15" t="s">
        <v>1973</v>
      </c>
      <c r="F95" s="17" t="s">
        <v>1973</v>
      </c>
      <c r="G95" s="15" t="s">
        <v>1973</v>
      </c>
      <c r="H95" s="17" t="s">
        <v>1973</v>
      </c>
      <c r="I95" s="17" t="s">
        <v>1973</v>
      </c>
      <c r="J95" s="21" t="s">
        <v>1973</v>
      </c>
    </row>
    <row r="96" ht="13.5" spans="1:10">
      <c r="A96" s="19"/>
      <c r="B96" s="19"/>
      <c r="C96" s="15" t="s">
        <v>1973</v>
      </c>
      <c r="D96" s="15" t="s">
        <v>2002</v>
      </c>
      <c r="E96" s="15" t="s">
        <v>1973</v>
      </c>
      <c r="F96" s="17" t="s">
        <v>1973</v>
      </c>
      <c r="G96" s="15" t="s">
        <v>1973</v>
      </c>
      <c r="H96" s="17" t="s">
        <v>1973</v>
      </c>
      <c r="I96" s="17" t="s">
        <v>1973</v>
      </c>
      <c r="J96" s="21" t="s">
        <v>1973</v>
      </c>
    </row>
    <row r="97" ht="40.5" spans="1:10">
      <c r="A97" s="19"/>
      <c r="B97" s="19"/>
      <c r="C97" s="15" t="s">
        <v>1973</v>
      </c>
      <c r="D97" s="15" t="s">
        <v>1973</v>
      </c>
      <c r="E97" s="15" t="s">
        <v>2076</v>
      </c>
      <c r="F97" s="17" t="s">
        <v>1997</v>
      </c>
      <c r="G97" s="15" t="s">
        <v>2069</v>
      </c>
      <c r="H97" s="17" t="s">
        <v>1982</v>
      </c>
      <c r="I97" s="17" t="s">
        <v>1983</v>
      </c>
      <c r="J97" s="21" t="s">
        <v>2077</v>
      </c>
    </row>
    <row r="98" ht="13.5" spans="1:10">
      <c r="A98" s="15" t="s">
        <v>2084</v>
      </c>
      <c r="B98" s="18" t="s">
        <v>2085</v>
      </c>
      <c r="C98" s="19"/>
      <c r="D98" s="19"/>
      <c r="E98" s="19"/>
      <c r="F98" s="20"/>
      <c r="G98" s="19"/>
      <c r="H98" s="20"/>
      <c r="I98" s="20"/>
      <c r="J98" s="22"/>
    </row>
    <row r="99" ht="13.5" spans="1:10">
      <c r="A99" s="19"/>
      <c r="B99" s="19"/>
      <c r="C99" s="15" t="s">
        <v>1977</v>
      </c>
      <c r="D99" s="15" t="s">
        <v>1973</v>
      </c>
      <c r="E99" s="15" t="s">
        <v>1973</v>
      </c>
      <c r="F99" s="17" t="s">
        <v>1973</v>
      </c>
      <c r="G99" s="15" t="s">
        <v>1973</v>
      </c>
      <c r="H99" s="17" t="s">
        <v>1973</v>
      </c>
      <c r="I99" s="17" t="s">
        <v>1973</v>
      </c>
      <c r="J99" s="21" t="s">
        <v>1973</v>
      </c>
    </row>
    <row r="100" ht="13.5" spans="1:10">
      <c r="A100" s="19"/>
      <c r="B100" s="19"/>
      <c r="C100" s="15" t="s">
        <v>1973</v>
      </c>
      <c r="D100" s="15" t="s">
        <v>1978</v>
      </c>
      <c r="E100" s="15" t="s">
        <v>1973</v>
      </c>
      <c r="F100" s="17" t="s">
        <v>1973</v>
      </c>
      <c r="G100" s="15" t="s">
        <v>1973</v>
      </c>
      <c r="H100" s="17" t="s">
        <v>1973</v>
      </c>
      <c r="I100" s="17" t="s">
        <v>1973</v>
      </c>
      <c r="J100" s="21" t="s">
        <v>1973</v>
      </c>
    </row>
    <row r="101" ht="27" spans="1:10">
      <c r="A101" s="19"/>
      <c r="B101" s="19"/>
      <c r="C101" s="15" t="s">
        <v>1973</v>
      </c>
      <c r="D101" s="15" t="s">
        <v>1973</v>
      </c>
      <c r="E101" s="15" t="s">
        <v>2086</v>
      </c>
      <c r="F101" s="17" t="s">
        <v>1997</v>
      </c>
      <c r="G101" s="15" t="s">
        <v>2005</v>
      </c>
      <c r="H101" s="17" t="s">
        <v>1982</v>
      </c>
      <c r="I101" s="17" t="s">
        <v>1983</v>
      </c>
      <c r="J101" s="21" t="s">
        <v>2087</v>
      </c>
    </row>
    <row r="102" ht="13.5" spans="1:10">
      <c r="A102" s="19"/>
      <c r="B102" s="19"/>
      <c r="C102" s="15" t="s">
        <v>1973</v>
      </c>
      <c r="D102" s="15" t="s">
        <v>1985</v>
      </c>
      <c r="E102" s="15" t="s">
        <v>1973</v>
      </c>
      <c r="F102" s="17" t="s">
        <v>1973</v>
      </c>
      <c r="G102" s="15" t="s">
        <v>1973</v>
      </c>
      <c r="H102" s="17" t="s">
        <v>1973</v>
      </c>
      <c r="I102" s="17" t="s">
        <v>1973</v>
      </c>
      <c r="J102" s="21" t="s">
        <v>1973</v>
      </c>
    </row>
    <row r="103" ht="27" spans="1:10">
      <c r="A103" s="19"/>
      <c r="B103" s="19"/>
      <c r="C103" s="15" t="s">
        <v>1973</v>
      </c>
      <c r="D103" s="15" t="s">
        <v>1973</v>
      </c>
      <c r="E103" s="15" t="s">
        <v>2088</v>
      </c>
      <c r="F103" s="17" t="s">
        <v>1997</v>
      </c>
      <c r="G103" s="15" t="s">
        <v>2005</v>
      </c>
      <c r="H103" s="17" t="s">
        <v>1982</v>
      </c>
      <c r="I103" s="17" t="s">
        <v>1983</v>
      </c>
      <c r="J103" s="21" t="s">
        <v>2089</v>
      </c>
    </row>
    <row r="104" ht="13.5" spans="1:10">
      <c r="A104" s="19"/>
      <c r="B104" s="19"/>
      <c r="C104" s="15" t="s">
        <v>1989</v>
      </c>
      <c r="D104" s="15" t="s">
        <v>1973</v>
      </c>
      <c r="E104" s="15" t="s">
        <v>1973</v>
      </c>
      <c r="F104" s="17" t="s">
        <v>1973</v>
      </c>
      <c r="G104" s="15" t="s">
        <v>1973</v>
      </c>
      <c r="H104" s="17" t="s">
        <v>1973</v>
      </c>
      <c r="I104" s="17" t="s">
        <v>1973</v>
      </c>
      <c r="J104" s="21" t="s">
        <v>1973</v>
      </c>
    </row>
    <row r="105" ht="13.5" spans="1:10">
      <c r="A105" s="19"/>
      <c r="B105" s="19"/>
      <c r="C105" s="15" t="s">
        <v>1973</v>
      </c>
      <c r="D105" s="15" t="s">
        <v>2023</v>
      </c>
      <c r="E105" s="15" t="s">
        <v>1973</v>
      </c>
      <c r="F105" s="17" t="s">
        <v>1973</v>
      </c>
      <c r="G105" s="15" t="s">
        <v>1973</v>
      </c>
      <c r="H105" s="17" t="s">
        <v>1973</v>
      </c>
      <c r="I105" s="17" t="s">
        <v>1973</v>
      </c>
      <c r="J105" s="21" t="s">
        <v>1973</v>
      </c>
    </row>
    <row r="106" ht="13.5" spans="1:10">
      <c r="A106" s="19"/>
      <c r="B106" s="19"/>
      <c r="C106" s="15" t="s">
        <v>1973</v>
      </c>
      <c r="D106" s="15" t="s">
        <v>1973</v>
      </c>
      <c r="E106" s="15" t="s">
        <v>2085</v>
      </c>
      <c r="F106" s="17" t="s">
        <v>1997</v>
      </c>
      <c r="G106" s="15" t="s">
        <v>2005</v>
      </c>
      <c r="H106" s="17" t="s">
        <v>1982</v>
      </c>
      <c r="I106" s="17" t="s">
        <v>1983</v>
      </c>
      <c r="J106" s="21" t="s">
        <v>2090</v>
      </c>
    </row>
    <row r="107" ht="13.5" spans="1:10">
      <c r="A107" s="19"/>
      <c r="B107" s="19"/>
      <c r="C107" s="15" t="s">
        <v>1973</v>
      </c>
      <c r="D107" s="15" t="s">
        <v>1995</v>
      </c>
      <c r="E107" s="15" t="s">
        <v>1973</v>
      </c>
      <c r="F107" s="17" t="s">
        <v>1973</v>
      </c>
      <c r="G107" s="15" t="s">
        <v>1973</v>
      </c>
      <c r="H107" s="17" t="s">
        <v>1973</v>
      </c>
      <c r="I107" s="17" t="s">
        <v>1973</v>
      </c>
      <c r="J107" s="21" t="s">
        <v>1973</v>
      </c>
    </row>
    <row r="108" ht="27" spans="1:10">
      <c r="A108" s="19"/>
      <c r="B108" s="19"/>
      <c r="C108" s="15" t="s">
        <v>1973</v>
      </c>
      <c r="D108" s="15" t="s">
        <v>1973</v>
      </c>
      <c r="E108" s="15" t="s">
        <v>2091</v>
      </c>
      <c r="F108" s="17" t="s">
        <v>1997</v>
      </c>
      <c r="G108" s="15" t="s">
        <v>2005</v>
      </c>
      <c r="H108" s="17" t="s">
        <v>1982</v>
      </c>
      <c r="I108" s="17" t="s">
        <v>1983</v>
      </c>
      <c r="J108" s="21" t="s">
        <v>2092</v>
      </c>
    </row>
    <row r="109" ht="13.5" spans="1:10">
      <c r="A109" s="19"/>
      <c r="B109" s="19"/>
      <c r="C109" s="15" t="s">
        <v>2001</v>
      </c>
      <c r="D109" s="15" t="s">
        <v>1973</v>
      </c>
      <c r="E109" s="15" t="s">
        <v>1973</v>
      </c>
      <c r="F109" s="17" t="s">
        <v>1973</v>
      </c>
      <c r="G109" s="15" t="s">
        <v>1973</v>
      </c>
      <c r="H109" s="17" t="s">
        <v>1973</v>
      </c>
      <c r="I109" s="17" t="s">
        <v>1973</v>
      </c>
      <c r="J109" s="21" t="s">
        <v>1973</v>
      </c>
    </row>
    <row r="110" ht="13.5" spans="1:10">
      <c r="A110" s="19"/>
      <c r="B110" s="19"/>
      <c r="C110" s="15" t="s">
        <v>1973</v>
      </c>
      <c r="D110" s="15" t="s">
        <v>2002</v>
      </c>
      <c r="E110" s="15" t="s">
        <v>1973</v>
      </c>
      <c r="F110" s="17" t="s">
        <v>1973</v>
      </c>
      <c r="G110" s="15" t="s">
        <v>1973</v>
      </c>
      <c r="H110" s="17" t="s">
        <v>1973</v>
      </c>
      <c r="I110" s="17" t="s">
        <v>1973</v>
      </c>
      <c r="J110" s="21" t="s">
        <v>1973</v>
      </c>
    </row>
    <row r="111" ht="13.5" spans="1:10">
      <c r="A111" s="19"/>
      <c r="B111" s="19"/>
      <c r="C111" s="15" t="s">
        <v>1973</v>
      </c>
      <c r="D111" s="15" t="s">
        <v>1973</v>
      </c>
      <c r="E111" s="15" t="s">
        <v>2093</v>
      </c>
      <c r="F111" s="17" t="s">
        <v>1997</v>
      </c>
      <c r="G111" s="15" t="s">
        <v>2069</v>
      </c>
      <c r="H111" s="17" t="s">
        <v>1982</v>
      </c>
      <c r="I111" s="17" t="s">
        <v>1983</v>
      </c>
      <c r="J111" s="21" t="s">
        <v>2093</v>
      </c>
    </row>
    <row r="112" ht="13.5" spans="1:10">
      <c r="A112" s="15" t="s">
        <v>2094</v>
      </c>
      <c r="B112" s="18" t="s">
        <v>2095</v>
      </c>
      <c r="C112" s="19"/>
      <c r="D112" s="19"/>
      <c r="E112" s="19"/>
      <c r="F112" s="20"/>
      <c r="G112" s="19"/>
      <c r="H112" s="20"/>
      <c r="I112" s="20"/>
      <c r="J112" s="22"/>
    </row>
    <row r="113" ht="13.5" spans="1:10">
      <c r="A113" s="19"/>
      <c r="B113" s="19"/>
      <c r="C113" s="15" t="s">
        <v>1977</v>
      </c>
      <c r="D113" s="15" t="s">
        <v>1973</v>
      </c>
      <c r="E113" s="15" t="s">
        <v>1973</v>
      </c>
      <c r="F113" s="17" t="s">
        <v>1973</v>
      </c>
      <c r="G113" s="15" t="s">
        <v>1973</v>
      </c>
      <c r="H113" s="17" t="s">
        <v>1973</v>
      </c>
      <c r="I113" s="17" t="s">
        <v>1973</v>
      </c>
      <c r="J113" s="21" t="s">
        <v>1973</v>
      </c>
    </row>
    <row r="114" ht="13.5" spans="1:10">
      <c r="A114" s="19"/>
      <c r="B114" s="19"/>
      <c r="C114" s="15" t="s">
        <v>1973</v>
      </c>
      <c r="D114" s="15" t="s">
        <v>1985</v>
      </c>
      <c r="E114" s="15" t="s">
        <v>1973</v>
      </c>
      <c r="F114" s="17" t="s">
        <v>1973</v>
      </c>
      <c r="G114" s="15" t="s">
        <v>1973</v>
      </c>
      <c r="H114" s="17" t="s">
        <v>1973</v>
      </c>
      <c r="I114" s="17" t="s">
        <v>1973</v>
      </c>
      <c r="J114" s="21" t="s">
        <v>1973</v>
      </c>
    </row>
    <row r="115" ht="13.5" spans="1:10">
      <c r="A115" s="19"/>
      <c r="B115" s="19"/>
      <c r="C115" s="15" t="s">
        <v>1973</v>
      </c>
      <c r="D115" s="15" t="s">
        <v>1973</v>
      </c>
      <c r="E115" s="15" t="s">
        <v>2096</v>
      </c>
      <c r="F115" s="17" t="s">
        <v>1997</v>
      </c>
      <c r="G115" s="15" t="s">
        <v>2097</v>
      </c>
      <c r="H115" s="17" t="s">
        <v>1982</v>
      </c>
      <c r="I115" s="17" t="s">
        <v>1983</v>
      </c>
      <c r="J115" s="21" t="s">
        <v>2098</v>
      </c>
    </row>
    <row r="116" ht="13.5" spans="1:10">
      <c r="A116" s="19"/>
      <c r="B116" s="19"/>
      <c r="C116" s="15" t="s">
        <v>1973</v>
      </c>
      <c r="D116" s="15" t="s">
        <v>2013</v>
      </c>
      <c r="E116" s="15" t="s">
        <v>1973</v>
      </c>
      <c r="F116" s="17" t="s">
        <v>1973</v>
      </c>
      <c r="G116" s="15" t="s">
        <v>1973</v>
      </c>
      <c r="H116" s="17" t="s">
        <v>1973</v>
      </c>
      <c r="I116" s="17" t="s">
        <v>1973</v>
      </c>
      <c r="J116" s="21" t="s">
        <v>1973</v>
      </c>
    </row>
    <row r="117" ht="13.5" spans="1:10">
      <c r="A117" s="19"/>
      <c r="B117" s="19"/>
      <c r="C117" s="15" t="s">
        <v>1973</v>
      </c>
      <c r="D117" s="15" t="s">
        <v>1973</v>
      </c>
      <c r="E117" s="15" t="s">
        <v>2056</v>
      </c>
      <c r="F117" s="17" t="s">
        <v>1997</v>
      </c>
      <c r="G117" s="15" t="s">
        <v>2097</v>
      </c>
      <c r="H117" s="17" t="s">
        <v>1982</v>
      </c>
      <c r="I117" s="17" t="s">
        <v>1983</v>
      </c>
      <c r="J117" s="21" t="s">
        <v>2098</v>
      </c>
    </row>
    <row r="118" ht="13.5" spans="1:10">
      <c r="A118" s="19"/>
      <c r="B118" s="19"/>
      <c r="C118" s="15" t="s">
        <v>1989</v>
      </c>
      <c r="D118" s="15" t="s">
        <v>1973</v>
      </c>
      <c r="E118" s="15" t="s">
        <v>1973</v>
      </c>
      <c r="F118" s="17" t="s">
        <v>1973</v>
      </c>
      <c r="G118" s="15" t="s">
        <v>1973</v>
      </c>
      <c r="H118" s="17" t="s">
        <v>1973</v>
      </c>
      <c r="I118" s="17" t="s">
        <v>1973</v>
      </c>
      <c r="J118" s="21" t="s">
        <v>1973</v>
      </c>
    </row>
    <row r="119" ht="13.5" spans="1:10">
      <c r="A119" s="19"/>
      <c r="B119" s="19"/>
      <c r="C119" s="15" t="s">
        <v>1973</v>
      </c>
      <c r="D119" s="15" t="s">
        <v>2023</v>
      </c>
      <c r="E119" s="15" t="s">
        <v>1973</v>
      </c>
      <c r="F119" s="17" t="s">
        <v>1973</v>
      </c>
      <c r="G119" s="15" t="s">
        <v>1973</v>
      </c>
      <c r="H119" s="17" t="s">
        <v>1973</v>
      </c>
      <c r="I119" s="17" t="s">
        <v>1973</v>
      </c>
      <c r="J119" s="21" t="s">
        <v>1973</v>
      </c>
    </row>
    <row r="120" ht="13.5" spans="1:10">
      <c r="A120" s="19"/>
      <c r="B120" s="19"/>
      <c r="C120" s="15" t="s">
        <v>1973</v>
      </c>
      <c r="D120" s="15" t="s">
        <v>1973</v>
      </c>
      <c r="E120" s="15" t="s">
        <v>2099</v>
      </c>
      <c r="F120" s="17" t="s">
        <v>1980</v>
      </c>
      <c r="G120" s="15" t="s">
        <v>1981</v>
      </c>
      <c r="H120" s="17" t="s">
        <v>1982</v>
      </c>
      <c r="I120" s="17" t="s">
        <v>1987</v>
      </c>
      <c r="J120" s="21" t="s">
        <v>2098</v>
      </c>
    </row>
    <row r="121" ht="13.5" spans="1:10">
      <c r="A121" s="19"/>
      <c r="B121" s="19"/>
      <c r="C121" s="15" t="s">
        <v>1973</v>
      </c>
      <c r="D121" s="15" t="s">
        <v>1995</v>
      </c>
      <c r="E121" s="15" t="s">
        <v>1973</v>
      </c>
      <c r="F121" s="17" t="s">
        <v>1973</v>
      </c>
      <c r="G121" s="15" t="s">
        <v>1973</v>
      </c>
      <c r="H121" s="17" t="s">
        <v>1973</v>
      </c>
      <c r="I121" s="17" t="s">
        <v>1973</v>
      </c>
      <c r="J121" s="21" t="s">
        <v>1973</v>
      </c>
    </row>
    <row r="122" ht="13.5" spans="1:10">
      <c r="A122" s="19"/>
      <c r="B122" s="19"/>
      <c r="C122" s="15" t="s">
        <v>1973</v>
      </c>
      <c r="D122" s="15" t="s">
        <v>1973</v>
      </c>
      <c r="E122" s="15" t="s">
        <v>2100</v>
      </c>
      <c r="F122" s="17" t="s">
        <v>1980</v>
      </c>
      <c r="G122" s="15" t="s">
        <v>1981</v>
      </c>
      <c r="H122" s="17" t="s">
        <v>1982</v>
      </c>
      <c r="I122" s="17" t="s">
        <v>1987</v>
      </c>
      <c r="J122" s="21" t="s">
        <v>2098</v>
      </c>
    </row>
    <row r="123" ht="13.5" spans="1:10">
      <c r="A123" s="19"/>
      <c r="B123" s="19"/>
      <c r="C123" s="15" t="s">
        <v>2001</v>
      </c>
      <c r="D123" s="15" t="s">
        <v>1973</v>
      </c>
      <c r="E123" s="15" t="s">
        <v>1973</v>
      </c>
      <c r="F123" s="17" t="s">
        <v>1973</v>
      </c>
      <c r="G123" s="15" t="s">
        <v>1973</v>
      </c>
      <c r="H123" s="17" t="s">
        <v>1973</v>
      </c>
      <c r="I123" s="17" t="s">
        <v>1973</v>
      </c>
      <c r="J123" s="21" t="s">
        <v>1973</v>
      </c>
    </row>
    <row r="124" ht="13.5" spans="1:10">
      <c r="A124" s="19"/>
      <c r="B124" s="19"/>
      <c r="C124" s="15" t="s">
        <v>1973</v>
      </c>
      <c r="D124" s="15" t="s">
        <v>2002</v>
      </c>
      <c r="E124" s="15" t="s">
        <v>1973</v>
      </c>
      <c r="F124" s="17" t="s">
        <v>1973</v>
      </c>
      <c r="G124" s="15" t="s">
        <v>1973</v>
      </c>
      <c r="H124" s="17" t="s">
        <v>1973</v>
      </c>
      <c r="I124" s="17" t="s">
        <v>1973</v>
      </c>
      <c r="J124" s="21" t="s">
        <v>1973</v>
      </c>
    </row>
    <row r="125" ht="13.5" spans="1:10">
      <c r="A125" s="19"/>
      <c r="B125" s="19"/>
      <c r="C125" s="15" t="s">
        <v>1973</v>
      </c>
      <c r="D125" s="15" t="s">
        <v>1973</v>
      </c>
      <c r="E125" s="15" t="s">
        <v>2061</v>
      </c>
      <c r="F125" s="17" t="s">
        <v>1997</v>
      </c>
      <c r="G125" s="15" t="s">
        <v>2069</v>
      </c>
      <c r="H125" s="17" t="s">
        <v>1982</v>
      </c>
      <c r="I125" s="17" t="s">
        <v>1983</v>
      </c>
      <c r="J125" s="21" t="s">
        <v>2098</v>
      </c>
    </row>
    <row r="126" ht="13.5" spans="1:10">
      <c r="A126" s="15" t="s">
        <v>2101</v>
      </c>
      <c r="B126" s="19"/>
      <c r="C126" s="19"/>
      <c r="D126" s="19"/>
      <c r="E126" s="19"/>
      <c r="F126" s="20"/>
      <c r="G126" s="19"/>
      <c r="H126" s="20"/>
      <c r="I126" s="20"/>
      <c r="J126" s="22"/>
    </row>
    <row r="127" ht="13.5" spans="1:10">
      <c r="A127" s="15" t="s">
        <v>2102</v>
      </c>
      <c r="B127" s="19"/>
      <c r="C127" s="19"/>
      <c r="D127" s="19"/>
      <c r="E127" s="19"/>
      <c r="F127" s="20"/>
      <c r="G127" s="19"/>
      <c r="H127" s="20"/>
      <c r="I127" s="20"/>
      <c r="J127" s="22"/>
    </row>
    <row r="128" ht="27" spans="1:10">
      <c r="A128" s="15" t="s">
        <v>2103</v>
      </c>
      <c r="B128" s="18" t="s">
        <v>2104</v>
      </c>
      <c r="C128" s="19"/>
      <c r="D128" s="19"/>
      <c r="E128" s="19"/>
      <c r="F128" s="20"/>
      <c r="G128" s="19"/>
      <c r="H128" s="20"/>
      <c r="I128" s="20"/>
      <c r="J128" s="22"/>
    </row>
    <row r="129" ht="13.5" spans="1:10">
      <c r="A129" s="19"/>
      <c r="B129" s="19"/>
      <c r="C129" s="15" t="s">
        <v>1977</v>
      </c>
      <c r="D129" s="15" t="s">
        <v>1973</v>
      </c>
      <c r="E129" s="15" t="s">
        <v>1973</v>
      </c>
      <c r="F129" s="17" t="s">
        <v>1973</v>
      </c>
      <c r="G129" s="15" t="s">
        <v>1973</v>
      </c>
      <c r="H129" s="17" t="s">
        <v>1973</v>
      </c>
      <c r="I129" s="17" t="s">
        <v>1973</v>
      </c>
      <c r="J129" s="21" t="s">
        <v>1973</v>
      </c>
    </row>
    <row r="130" ht="13.5" spans="1:10">
      <c r="A130" s="19"/>
      <c r="B130" s="19"/>
      <c r="C130" s="15" t="s">
        <v>1973</v>
      </c>
      <c r="D130" s="15" t="s">
        <v>1978</v>
      </c>
      <c r="E130" s="15" t="s">
        <v>1973</v>
      </c>
      <c r="F130" s="17" t="s">
        <v>1973</v>
      </c>
      <c r="G130" s="15" t="s">
        <v>1973</v>
      </c>
      <c r="H130" s="17" t="s">
        <v>1973</v>
      </c>
      <c r="I130" s="17" t="s">
        <v>1973</v>
      </c>
      <c r="J130" s="21" t="s">
        <v>1973</v>
      </c>
    </row>
    <row r="131" ht="27" spans="1:10">
      <c r="A131" s="19"/>
      <c r="B131" s="19"/>
      <c r="C131" s="15" t="s">
        <v>1973</v>
      </c>
      <c r="D131" s="15" t="s">
        <v>1973</v>
      </c>
      <c r="E131" s="15" t="s">
        <v>2105</v>
      </c>
      <c r="F131" s="17" t="s">
        <v>1997</v>
      </c>
      <c r="G131" s="15" t="s">
        <v>2072</v>
      </c>
      <c r="H131" s="17" t="s">
        <v>1982</v>
      </c>
      <c r="I131" s="17" t="s">
        <v>1983</v>
      </c>
      <c r="J131" s="21" t="s">
        <v>2105</v>
      </c>
    </row>
    <row r="132" ht="13.5" spans="1:10">
      <c r="A132" s="19"/>
      <c r="B132" s="19"/>
      <c r="C132" s="15" t="s">
        <v>1973</v>
      </c>
      <c r="D132" s="15" t="s">
        <v>1985</v>
      </c>
      <c r="E132" s="15" t="s">
        <v>1973</v>
      </c>
      <c r="F132" s="17" t="s">
        <v>1973</v>
      </c>
      <c r="G132" s="15" t="s">
        <v>1973</v>
      </c>
      <c r="H132" s="17" t="s">
        <v>1973</v>
      </c>
      <c r="I132" s="17" t="s">
        <v>1973</v>
      </c>
      <c r="J132" s="21" t="s">
        <v>1973</v>
      </c>
    </row>
    <row r="133" ht="27" spans="1:10">
      <c r="A133" s="19"/>
      <c r="B133" s="19"/>
      <c r="C133" s="15" t="s">
        <v>1973</v>
      </c>
      <c r="D133" s="15" t="s">
        <v>1973</v>
      </c>
      <c r="E133" s="15" t="s">
        <v>2106</v>
      </c>
      <c r="F133" s="17" t="s">
        <v>1997</v>
      </c>
      <c r="G133" s="15" t="s">
        <v>2072</v>
      </c>
      <c r="H133" s="17" t="s">
        <v>1982</v>
      </c>
      <c r="I133" s="17" t="s">
        <v>1983</v>
      </c>
      <c r="J133" s="21" t="s">
        <v>2107</v>
      </c>
    </row>
    <row r="134" ht="13.5" spans="1:10">
      <c r="A134" s="19"/>
      <c r="B134" s="19"/>
      <c r="C134" s="15" t="s">
        <v>1989</v>
      </c>
      <c r="D134" s="15" t="s">
        <v>1973</v>
      </c>
      <c r="E134" s="15" t="s">
        <v>1973</v>
      </c>
      <c r="F134" s="17" t="s">
        <v>1973</v>
      </c>
      <c r="G134" s="15" t="s">
        <v>1973</v>
      </c>
      <c r="H134" s="17" t="s">
        <v>1973</v>
      </c>
      <c r="I134" s="17" t="s">
        <v>1973</v>
      </c>
      <c r="J134" s="21" t="s">
        <v>1973</v>
      </c>
    </row>
    <row r="135" ht="13.5" spans="1:10">
      <c r="A135" s="19"/>
      <c r="B135" s="19"/>
      <c r="C135" s="15" t="s">
        <v>1973</v>
      </c>
      <c r="D135" s="15" t="s">
        <v>1990</v>
      </c>
      <c r="E135" s="15" t="s">
        <v>1973</v>
      </c>
      <c r="F135" s="17" t="s">
        <v>1973</v>
      </c>
      <c r="G135" s="15" t="s">
        <v>1973</v>
      </c>
      <c r="H135" s="17" t="s">
        <v>1973</v>
      </c>
      <c r="I135" s="17" t="s">
        <v>1973</v>
      </c>
      <c r="J135" s="21" t="s">
        <v>1973</v>
      </c>
    </row>
    <row r="136" ht="27" spans="1:10">
      <c r="A136" s="19"/>
      <c r="B136" s="19"/>
      <c r="C136" s="15" t="s">
        <v>1973</v>
      </c>
      <c r="D136" s="15" t="s">
        <v>1973</v>
      </c>
      <c r="E136" s="15" t="s">
        <v>2108</v>
      </c>
      <c r="F136" s="17" t="s">
        <v>1997</v>
      </c>
      <c r="G136" s="15" t="s">
        <v>2072</v>
      </c>
      <c r="H136" s="17" t="s">
        <v>1982</v>
      </c>
      <c r="I136" s="17" t="s">
        <v>1983</v>
      </c>
      <c r="J136" s="21" t="s">
        <v>2108</v>
      </c>
    </row>
    <row r="137" ht="13.5" spans="1:10">
      <c r="A137" s="19"/>
      <c r="B137" s="19"/>
      <c r="C137" s="15" t="s">
        <v>1973</v>
      </c>
      <c r="D137" s="15" t="s">
        <v>1995</v>
      </c>
      <c r="E137" s="15" t="s">
        <v>1973</v>
      </c>
      <c r="F137" s="17" t="s">
        <v>1973</v>
      </c>
      <c r="G137" s="15" t="s">
        <v>1973</v>
      </c>
      <c r="H137" s="17" t="s">
        <v>1973</v>
      </c>
      <c r="I137" s="17" t="s">
        <v>1973</v>
      </c>
      <c r="J137" s="21" t="s">
        <v>1973</v>
      </c>
    </row>
    <row r="138" ht="13.5" spans="1:10">
      <c r="A138" s="19"/>
      <c r="B138" s="19"/>
      <c r="C138" s="15" t="s">
        <v>1973</v>
      </c>
      <c r="D138" s="15" t="s">
        <v>1973</v>
      </c>
      <c r="E138" s="15" t="s">
        <v>2109</v>
      </c>
      <c r="F138" s="17" t="s">
        <v>1997</v>
      </c>
      <c r="G138" s="15" t="s">
        <v>2072</v>
      </c>
      <c r="H138" s="17" t="s">
        <v>1982</v>
      </c>
      <c r="I138" s="17" t="s">
        <v>1983</v>
      </c>
      <c r="J138" s="21" t="s">
        <v>2110</v>
      </c>
    </row>
    <row r="139" ht="13.5" spans="1:10">
      <c r="A139" s="19"/>
      <c r="B139" s="19"/>
      <c r="C139" s="15" t="s">
        <v>2001</v>
      </c>
      <c r="D139" s="15" t="s">
        <v>1973</v>
      </c>
      <c r="E139" s="15" t="s">
        <v>1973</v>
      </c>
      <c r="F139" s="17" t="s">
        <v>1973</v>
      </c>
      <c r="G139" s="15" t="s">
        <v>1973</v>
      </c>
      <c r="H139" s="17" t="s">
        <v>1973</v>
      </c>
      <c r="I139" s="17" t="s">
        <v>1973</v>
      </c>
      <c r="J139" s="21" t="s">
        <v>1973</v>
      </c>
    </row>
    <row r="140" ht="13.5" spans="1:10">
      <c r="A140" s="19"/>
      <c r="B140" s="19"/>
      <c r="C140" s="15" t="s">
        <v>1973</v>
      </c>
      <c r="D140" s="15" t="s">
        <v>2002</v>
      </c>
      <c r="E140" s="15" t="s">
        <v>1973</v>
      </c>
      <c r="F140" s="17" t="s">
        <v>1973</v>
      </c>
      <c r="G140" s="15" t="s">
        <v>1973</v>
      </c>
      <c r="H140" s="17" t="s">
        <v>1973</v>
      </c>
      <c r="I140" s="17" t="s">
        <v>1973</v>
      </c>
      <c r="J140" s="21" t="s">
        <v>1973</v>
      </c>
    </row>
    <row r="141" ht="13.5" spans="1:10">
      <c r="A141" s="19"/>
      <c r="B141" s="19"/>
      <c r="C141" s="15" t="s">
        <v>1973</v>
      </c>
      <c r="D141" s="15" t="s">
        <v>1973</v>
      </c>
      <c r="E141" s="15" t="s">
        <v>2111</v>
      </c>
      <c r="F141" s="17" t="s">
        <v>1997</v>
      </c>
      <c r="G141" s="15" t="s">
        <v>2072</v>
      </c>
      <c r="H141" s="17" t="s">
        <v>1982</v>
      </c>
      <c r="I141" s="17" t="s">
        <v>1983</v>
      </c>
      <c r="J141" s="21" t="s">
        <v>2112</v>
      </c>
    </row>
    <row r="142" ht="13.5" spans="1:10">
      <c r="A142" s="15" t="s">
        <v>2113</v>
      </c>
      <c r="B142" s="18" t="s">
        <v>2114</v>
      </c>
      <c r="C142" s="19"/>
      <c r="D142" s="19"/>
      <c r="E142" s="19"/>
      <c r="F142" s="20"/>
      <c r="G142" s="19"/>
      <c r="H142" s="20"/>
      <c r="I142" s="20"/>
      <c r="J142" s="22"/>
    </row>
    <row r="143" ht="13.5" spans="1:10">
      <c r="A143" s="19"/>
      <c r="B143" s="19"/>
      <c r="C143" s="15" t="s">
        <v>1977</v>
      </c>
      <c r="D143" s="15" t="s">
        <v>1973</v>
      </c>
      <c r="E143" s="15" t="s">
        <v>1973</v>
      </c>
      <c r="F143" s="17" t="s">
        <v>1973</v>
      </c>
      <c r="G143" s="15" t="s">
        <v>1973</v>
      </c>
      <c r="H143" s="17" t="s">
        <v>1973</v>
      </c>
      <c r="I143" s="17" t="s">
        <v>1973</v>
      </c>
      <c r="J143" s="21" t="s">
        <v>1973</v>
      </c>
    </row>
    <row r="144" ht="13.5" spans="1:10">
      <c r="A144" s="19"/>
      <c r="B144" s="19"/>
      <c r="C144" s="15" t="s">
        <v>1973</v>
      </c>
      <c r="D144" s="15" t="s">
        <v>1978</v>
      </c>
      <c r="E144" s="15" t="s">
        <v>1973</v>
      </c>
      <c r="F144" s="17" t="s">
        <v>1973</v>
      </c>
      <c r="G144" s="15" t="s">
        <v>1973</v>
      </c>
      <c r="H144" s="17" t="s">
        <v>1973</v>
      </c>
      <c r="I144" s="17" t="s">
        <v>1973</v>
      </c>
      <c r="J144" s="21" t="s">
        <v>1973</v>
      </c>
    </row>
    <row r="145" ht="13.5" spans="1:10">
      <c r="A145" s="19"/>
      <c r="B145" s="19"/>
      <c r="C145" s="15" t="s">
        <v>1973</v>
      </c>
      <c r="D145" s="15" t="s">
        <v>1985</v>
      </c>
      <c r="E145" s="15" t="s">
        <v>1973</v>
      </c>
      <c r="F145" s="17" t="s">
        <v>1973</v>
      </c>
      <c r="G145" s="15" t="s">
        <v>1973</v>
      </c>
      <c r="H145" s="17" t="s">
        <v>1973</v>
      </c>
      <c r="I145" s="17" t="s">
        <v>1973</v>
      </c>
      <c r="J145" s="21" t="s">
        <v>1973</v>
      </c>
    </row>
    <row r="146" ht="27" spans="1:10">
      <c r="A146" s="19"/>
      <c r="B146" s="19"/>
      <c r="C146" s="15" t="s">
        <v>1973</v>
      </c>
      <c r="D146" s="15" t="s">
        <v>1973</v>
      </c>
      <c r="E146" s="15" t="s">
        <v>2114</v>
      </c>
      <c r="F146" s="17" t="s">
        <v>1980</v>
      </c>
      <c r="G146" s="15" t="s">
        <v>1981</v>
      </c>
      <c r="H146" s="17" t="s">
        <v>1982</v>
      </c>
      <c r="I146" s="17" t="s">
        <v>1987</v>
      </c>
      <c r="J146" s="21" t="s">
        <v>2114</v>
      </c>
    </row>
    <row r="147" ht="13.5" spans="1:10">
      <c r="A147" s="19"/>
      <c r="B147" s="19"/>
      <c r="C147" s="15" t="s">
        <v>1989</v>
      </c>
      <c r="D147" s="15" t="s">
        <v>1973</v>
      </c>
      <c r="E147" s="15" t="s">
        <v>1973</v>
      </c>
      <c r="F147" s="17" t="s">
        <v>1973</v>
      </c>
      <c r="G147" s="15" t="s">
        <v>1973</v>
      </c>
      <c r="H147" s="17" t="s">
        <v>1973</v>
      </c>
      <c r="I147" s="17" t="s">
        <v>1973</v>
      </c>
      <c r="J147" s="21" t="s">
        <v>1973</v>
      </c>
    </row>
    <row r="148" ht="13.5" spans="1:10">
      <c r="A148" s="19"/>
      <c r="B148" s="19"/>
      <c r="C148" s="15" t="s">
        <v>1973</v>
      </c>
      <c r="D148" s="15" t="s">
        <v>1990</v>
      </c>
      <c r="E148" s="15" t="s">
        <v>1973</v>
      </c>
      <c r="F148" s="17" t="s">
        <v>1973</v>
      </c>
      <c r="G148" s="15" t="s">
        <v>1973</v>
      </c>
      <c r="H148" s="17" t="s">
        <v>1973</v>
      </c>
      <c r="I148" s="17" t="s">
        <v>1973</v>
      </c>
      <c r="J148" s="21" t="s">
        <v>1973</v>
      </c>
    </row>
    <row r="149" ht="13.5" spans="1:10">
      <c r="A149" s="19"/>
      <c r="B149" s="19"/>
      <c r="C149" s="15" t="s">
        <v>1973</v>
      </c>
      <c r="D149" s="15" t="s">
        <v>2023</v>
      </c>
      <c r="E149" s="15" t="s">
        <v>1973</v>
      </c>
      <c r="F149" s="17" t="s">
        <v>1973</v>
      </c>
      <c r="G149" s="15" t="s">
        <v>1973</v>
      </c>
      <c r="H149" s="17" t="s">
        <v>1973</v>
      </c>
      <c r="I149" s="17" t="s">
        <v>1973</v>
      </c>
      <c r="J149" s="21" t="s">
        <v>1973</v>
      </c>
    </row>
    <row r="150" ht="27" spans="1:10">
      <c r="A150" s="19"/>
      <c r="B150" s="19"/>
      <c r="C150" s="15" t="s">
        <v>1973</v>
      </c>
      <c r="D150" s="15" t="s">
        <v>1973</v>
      </c>
      <c r="E150" s="15" t="s">
        <v>2114</v>
      </c>
      <c r="F150" s="17" t="s">
        <v>1980</v>
      </c>
      <c r="G150" s="15" t="s">
        <v>1981</v>
      </c>
      <c r="H150" s="17" t="s">
        <v>1982</v>
      </c>
      <c r="I150" s="17" t="s">
        <v>1987</v>
      </c>
      <c r="J150" s="21" t="s">
        <v>2114</v>
      </c>
    </row>
    <row r="151" ht="13.5" spans="1:10">
      <c r="A151" s="19"/>
      <c r="B151" s="19"/>
      <c r="C151" s="15" t="s">
        <v>1973</v>
      </c>
      <c r="D151" s="15" t="s">
        <v>1995</v>
      </c>
      <c r="E151" s="15" t="s">
        <v>1973</v>
      </c>
      <c r="F151" s="17" t="s">
        <v>1973</v>
      </c>
      <c r="G151" s="15" t="s">
        <v>1973</v>
      </c>
      <c r="H151" s="17" t="s">
        <v>1973</v>
      </c>
      <c r="I151" s="17" t="s">
        <v>1973</v>
      </c>
      <c r="J151" s="21" t="s">
        <v>1973</v>
      </c>
    </row>
    <row r="152" ht="27" spans="1:10">
      <c r="A152" s="19"/>
      <c r="B152" s="19"/>
      <c r="C152" s="15" t="s">
        <v>1973</v>
      </c>
      <c r="D152" s="15" t="s">
        <v>1973</v>
      </c>
      <c r="E152" s="15" t="s">
        <v>2114</v>
      </c>
      <c r="F152" s="17" t="s">
        <v>1980</v>
      </c>
      <c r="G152" s="15" t="s">
        <v>1981</v>
      </c>
      <c r="H152" s="17" t="s">
        <v>1982</v>
      </c>
      <c r="I152" s="17" t="s">
        <v>1987</v>
      </c>
      <c r="J152" s="21" t="s">
        <v>2114</v>
      </c>
    </row>
    <row r="153" ht="13.5" spans="1:10">
      <c r="A153" s="19"/>
      <c r="B153" s="19"/>
      <c r="C153" s="15" t="s">
        <v>2001</v>
      </c>
      <c r="D153" s="15" t="s">
        <v>1973</v>
      </c>
      <c r="E153" s="15" t="s">
        <v>1973</v>
      </c>
      <c r="F153" s="17" t="s">
        <v>1973</v>
      </c>
      <c r="G153" s="15" t="s">
        <v>1973</v>
      </c>
      <c r="H153" s="17" t="s">
        <v>1973</v>
      </c>
      <c r="I153" s="17" t="s">
        <v>1973</v>
      </c>
      <c r="J153" s="21" t="s">
        <v>1973</v>
      </c>
    </row>
    <row r="154" ht="13.5" spans="1:10">
      <c r="A154" s="19"/>
      <c r="B154" s="19"/>
      <c r="C154" s="15" t="s">
        <v>1973</v>
      </c>
      <c r="D154" s="15" t="s">
        <v>2002</v>
      </c>
      <c r="E154" s="15" t="s">
        <v>1973</v>
      </c>
      <c r="F154" s="17" t="s">
        <v>1973</v>
      </c>
      <c r="G154" s="15" t="s">
        <v>1973</v>
      </c>
      <c r="H154" s="17" t="s">
        <v>1973</v>
      </c>
      <c r="I154" s="17" t="s">
        <v>1973</v>
      </c>
      <c r="J154" s="21" t="s">
        <v>1973</v>
      </c>
    </row>
    <row r="155" ht="27" spans="1:10">
      <c r="A155" s="19"/>
      <c r="B155" s="19"/>
      <c r="C155" s="15" t="s">
        <v>1973</v>
      </c>
      <c r="D155" s="15" t="s">
        <v>1973</v>
      </c>
      <c r="E155" s="15" t="s">
        <v>2115</v>
      </c>
      <c r="F155" s="17" t="s">
        <v>1980</v>
      </c>
      <c r="G155" s="15" t="s">
        <v>1981</v>
      </c>
      <c r="H155" s="17" t="s">
        <v>1982</v>
      </c>
      <c r="I155" s="17" t="s">
        <v>1987</v>
      </c>
      <c r="J155" s="21" t="s">
        <v>2114</v>
      </c>
    </row>
    <row r="156" ht="27" spans="1:10">
      <c r="A156" s="19"/>
      <c r="B156" s="19"/>
      <c r="C156" s="15" t="s">
        <v>1973</v>
      </c>
      <c r="D156" s="15" t="s">
        <v>1973</v>
      </c>
      <c r="E156" s="15" t="s">
        <v>2114</v>
      </c>
      <c r="F156" s="17" t="s">
        <v>1980</v>
      </c>
      <c r="G156" s="15" t="s">
        <v>1981</v>
      </c>
      <c r="H156" s="17" t="s">
        <v>1982</v>
      </c>
      <c r="I156" s="17" t="s">
        <v>1987</v>
      </c>
      <c r="J156" s="21" t="s">
        <v>2114</v>
      </c>
    </row>
    <row r="157" ht="27" spans="1:10">
      <c r="A157" s="15" t="s">
        <v>2116</v>
      </c>
      <c r="B157" s="18" t="s">
        <v>2117</v>
      </c>
      <c r="C157" s="19"/>
      <c r="D157" s="19"/>
      <c r="E157" s="19"/>
      <c r="F157" s="20"/>
      <c r="G157" s="19"/>
      <c r="H157" s="20"/>
      <c r="I157" s="20"/>
      <c r="J157" s="22"/>
    </row>
    <row r="158" ht="13.5" spans="1:10">
      <c r="A158" s="19"/>
      <c r="B158" s="19"/>
      <c r="C158" s="15" t="s">
        <v>1977</v>
      </c>
      <c r="D158" s="15" t="s">
        <v>1973</v>
      </c>
      <c r="E158" s="15" t="s">
        <v>1973</v>
      </c>
      <c r="F158" s="17" t="s">
        <v>1973</v>
      </c>
      <c r="G158" s="15" t="s">
        <v>1973</v>
      </c>
      <c r="H158" s="17" t="s">
        <v>1973</v>
      </c>
      <c r="I158" s="17" t="s">
        <v>1973</v>
      </c>
      <c r="J158" s="21" t="s">
        <v>1973</v>
      </c>
    </row>
    <row r="159" ht="13.5" spans="1:10">
      <c r="A159" s="19"/>
      <c r="B159" s="19"/>
      <c r="C159" s="15" t="s">
        <v>1973</v>
      </c>
      <c r="D159" s="15" t="s">
        <v>1985</v>
      </c>
      <c r="E159" s="15" t="s">
        <v>1973</v>
      </c>
      <c r="F159" s="17" t="s">
        <v>1973</v>
      </c>
      <c r="G159" s="15" t="s">
        <v>1973</v>
      </c>
      <c r="H159" s="17" t="s">
        <v>1973</v>
      </c>
      <c r="I159" s="17" t="s">
        <v>1973</v>
      </c>
      <c r="J159" s="21" t="s">
        <v>1973</v>
      </c>
    </row>
    <row r="160" ht="40.5" spans="1:10">
      <c r="A160" s="19"/>
      <c r="B160" s="19"/>
      <c r="C160" s="15" t="s">
        <v>1973</v>
      </c>
      <c r="D160" s="15" t="s">
        <v>1973</v>
      </c>
      <c r="E160" s="15" t="s">
        <v>2117</v>
      </c>
      <c r="F160" s="17" t="s">
        <v>1980</v>
      </c>
      <c r="G160" s="15" t="s">
        <v>2072</v>
      </c>
      <c r="H160" s="17" t="s">
        <v>1982</v>
      </c>
      <c r="I160" s="17" t="s">
        <v>1987</v>
      </c>
      <c r="J160" s="21" t="s">
        <v>2117</v>
      </c>
    </row>
    <row r="161" ht="13.5" spans="1:10">
      <c r="A161" s="19"/>
      <c r="B161" s="19"/>
      <c r="C161" s="15" t="s">
        <v>1989</v>
      </c>
      <c r="D161" s="15" t="s">
        <v>1973</v>
      </c>
      <c r="E161" s="15" t="s">
        <v>1973</v>
      </c>
      <c r="F161" s="17" t="s">
        <v>1973</v>
      </c>
      <c r="G161" s="15" t="s">
        <v>1973</v>
      </c>
      <c r="H161" s="17" t="s">
        <v>1973</v>
      </c>
      <c r="I161" s="17" t="s">
        <v>1973</v>
      </c>
      <c r="J161" s="21" t="s">
        <v>1973</v>
      </c>
    </row>
    <row r="162" ht="13.5" spans="1:10">
      <c r="A162" s="19"/>
      <c r="B162" s="19"/>
      <c r="C162" s="15" t="s">
        <v>1973</v>
      </c>
      <c r="D162" s="15" t="s">
        <v>2023</v>
      </c>
      <c r="E162" s="15" t="s">
        <v>1973</v>
      </c>
      <c r="F162" s="17" t="s">
        <v>1973</v>
      </c>
      <c r="G162" s="15" t="s">
        <v>1973</v>
      </c>
      <c r="H162" s="17" t="s">
        <v>1973</v>
      </c>
      <c r="I162" s="17" t="s">
        <v>1973</v>
      </c>
      <c r="J162" s="21" t="s">
        <v>1973</v>
      </c>
    </row>
    <row r="163" ht="40.5" spans="1:10">
      <c r="A163" s="19"/>
      <c r="B163" s="19"/>
      <c r="C163" s="15" t="s">
        <v>1973</v>
      </c>
      <c r="D163" s="15" t="s">
        <v>1973</v>
      </c>
      <c r="E163" s="15" t="s">
        <v>2117</v>
      </c>
      <c r="F163" s="17" t="s">
        <v>1980</v>
      </c>
      <c r="G163" s="15" t="s">
        <v>2072</v>
      </c>
      <c r="H163" s="17" t="s">
        <v>1982</v>
      </c>
      <c r="I163" s="17" t="s">
        <v>1987</v>
      </c>
      <c r="J163" s="21" t="s">
        <v>2117</v>
      </c>
    </row>
    <row r="164" ht="13.5" spans="1:10">
      <c r="A164" s="19"/>
      <c r="B164" s="19"/>
      <c r="C164" s="15" t="s">
        <v>2001</v>
      </c>
      <c r="D164" s="15" t="s">
        <v>1973</v>
      </c>
      <c r="E164" s="15" t="s">
        <v>1973</v>
      </c>
      <c r="F164" s="17" t="s">
        <v>1973</v>
      </c>
      <c r="G164" s="15" t="s">
        <v>1973</v>
      </c>
      <c r="H164" s="17" t="s">
        <v>1973</v>
      </c>
      <c r="I164" s="17" t="s">
        <v>1973</v>
      </c>
      <c r="J164" s="21" t="s">
        <v>1973</v>
      </c>
    </row>
    <row r="165" ht="13.5" spans="1:10">
      <c r="A165" s="19"/>
      <c r="B165" s="19"/>
      <c r="C165" s="15" t="s">
        <v>1973</v>
      </c>
      <c r="D165" s="15" t="s">
        <v>2002</v>
      </c>
      <c r="E165" s="15" t="s">
        <v>1973</v>
      </c>
      <c r="F165" s="17" t="s">
        <v>1973</v>
      </c>
      <c r="G165" s="15" t="s">
        <v>1973</v>
      </c>
      <c r="H165" s="17" t="s">
        <v>1973</v>
      </c>
      <c r="I165" s="17" t="s">
        <v>1973</v>
      </c>
      <c r="J165" s="21" t="s">
        <v>1973</v>
      </c>
    </row>
    <row r="166" ht="40.5" spans="1:10">
      <c r="A166" s="19"/>
      <c r="B166" s="19"/>
      <c r="C166" s="15" t="s">
        <v>1973</v>
      </c>
      <c r="D166" s="15" t="s">
        <v>1973</v>
      </c>
      <c r="E166" s="15" t="s">
        <v>2117</v>
      </c>
      <c r="F166" s="17" t="s">
        <v>1997</v>
      </c>
      <c r="G166" s="15" t="s">
        <v>2072</v>
      </c>
      <c r="H166" s="17" t="s">
        <v>1982</v>
      </c>
      <c r="I166" s="17" t="s">
        <v>1987</v>
      </c>
      <c r="J166" s="21" t="s">
        <v>2117</v>
      </c>
    </row>
    <row r="167" ht="40.5" spans="1:10">
      <c r="A167" s="19"/>
      <c r="B167" s="19"/>
      <c r="C167" s="15" t="s">
        <v>1973</v>
      </c>
      <c r="D167" s="15" t="s">
        <v>1973</v>
      </c>
      <c r="E167" s="15" t="s">
        <v>2117</v>
      </c>
      <c r="F167" s="17" t="s">
        <v>1997</v>
      </c>
      <c r="G167" s="15" t="s">
        <v>2072</v>
      </c>
      <c r="H167" s="17" t="s">
        <v>1982</v>
      </c>
      <c r="I167" s="17" t="s">
        <v>1987</v>
      </c>
      <c r="J167" s="21" t="s">
        <v>2117</v>
      </c>
    </row>
    <row r="168" ht="40.5" spans="1:10">
      <c r="A168" s="19"/>
      <c r="B168" s="19"/>
      <c r="C168" s="15" t="s">
        <v>1973</v>
      </c>
      <c r="D168" s="15" t="s">
        <v>1973</v>
      </c>
      <c r="E168" s="15" t="s">
        <v>2117</v>
      </c>
      <c r="F168" s="17" t="s">
        <v>1997</v>
      </c>
      <c r="G168" s="15" t="s">
        <v>2072</v>
      </c>
      <c r="H168" s="17" t="s">
        <v>1982</v>
      </c>
      <c r="I168" s="17" t="s">
        <v>1987</v>
      </c>
      <c r="J168" s="21" t="s">
        <v>2117</v>
      </c>
    </row>
    <row r="169" ht="13.5" spans="1:10">
      <c r="A169" s="15" t="s">
        <v>2118</v>
      </c>
      <c r="B169" s="18" t="s">
        <v>2119</v>
      </c>
      <c r="C169" s="19"/>
      <c r="D169" s="19"/>
      <c r="E169" s="19"/>
      <c r="F169" s="20"/>
      <c r="G169" s="19"/>
      <c r="H169" s="20"/>
      <c r="I169" s="20"/>
      <c r="J169" s="22"/>
    </row>
    <row r="170" ht="13.5" spans="1:10">
      <c r="A170" s="19"/>
      <c r="B170" s="19"/>
      <c r="C170" s="15" t="s">
        <v>1977</v>
      </c>
      <c r="D170" s="15" t="s">
        <v>1973</v>
      </c>
      <c r="E170" s="15" t="s">
        <v>1973</v>
      </c>
      <c r="F170" s="17" t="s">
        <v>1973</v>
      </c>
      <c r="G170" s="15" t="s">
        <v>1973</v>
      </c>
      <c r="H170" s="17" t="s">
        <v>1973</v>
      </c>
      <c r="I170" s="17" t="s">
        <v>1973</v>
      </c>
      <c r="J170" s="21" t="s">
        <v>1973</v>
      </c>
    </row>
    <row r="171" ht="13.5" spans="1:10">
      <c r="A171" s="19"/>
      <c r="B171" s="19"/>
      <c r="C171" s="15" t="s">
        <v>1973</v>
      </c>
      <c r="D171" s="15" t="s">
        <v>1978</v>
      </c>
      <c r="E171" s="15" t="s">
        <v>1973</v>
      </c>
      <c r="F171" s="17" t="s">
        <v>1973</v>
      </c>
      <c r="G171" s="15" t="s">
        <v>1973</v>
      </c>
      <c r="H171" s="17" t="s">
        <v>1973</v>
      </c>
      <c r="I171" s="17" t="s">
        <v>1973</v>
      </c>
      <c r="J171" s="21" t="s">
        <v>1973</v>
      </c>
    </row>
    <row r="172" ht="27" spans="1:10">
      <c r="A172" s="19"/>
      <c r="B172" s="19"/>
      <c r="C172" s="15" t="s">
        <v>1973</v>
      </c>
      <c r="D172" s="15" t="s">
        <v>1973</v>
      </c>
      <c r="E172" s="15" t="s">
        <v>2119</v>
      </c>
      <c r="F172" s="17" t="s">
        <v>1997</v>
      </c>
      <c r="G172" s="15" t="s">
        <v>2120</v>
      </c>
      <c r="H172" s="17" t="s">
        <v>2081</v>
      </c>
      <c r="I172" s="17" t="s">
        <v>1983</v>
      </c>
      <c r="J172" s="21" t="s">
        <v>2119</v>
      </c>
    </row>
    <row r="173" ht="13.5" spans="1:10">
      <c r="A173" s="19"/>
      <c r="B173" s="19"/>
      <c r="C173" s="15" t="s">
        <v>1973</v>
      </c>
      <c r="D173" s="15" t="s">
        <v>1985</v>
      </c>
      <c r="E173" s="15" t="s">
        <v>1973</v>
      </c>
      <c r="F173" s="17" t="s">
        <v>1973</v>
      </c>
      <c r="G173" s="15" t="s">
        <v>1973</v>
      </c>
      <c r="H173" s="17" t="s">
        <v>1973</v>
      </c>
      <c r="I173" s="17" t="s">
        <v>1973</v>
      </c>
      <c r="J173" s="21" t="s">
        <v>1973</v>
      </c>
    </row>
    <row r="174" ht="27" spans="1:10">
      <c r="A174" s="19"/>
      <c r="B174" s="19"/>
      <c r="C174" s="15" t="s">
        <v>1973</v>
      </c>
      <c r="D174" s="15" t="s">
        <v>1973</v>
      </c>
      <c r="E174" s="15" t="s">
        <v>2119</v>
      </c>
      <c r="F174" s="17" t="s">
        <v>1997</v>
      </c>
      <c r="G174" s="15" t="s">
        <v>2120</v>
      </c>
      <c r="H174" s="17" t="s">
        <v>2081</v>
      </c>
      <c r="I174" s="17" t="s">
        <v>1983</v>
      </c>
      <c r="J174" s="21" t="s">
        <v>2119</v>
      </c>
    </row>
    <row r="175" ht="13.5" spans="1:10">
      <c r="A175" s="19"/>
      <c r="B175" s="19"/>
      <c r="C175" s="15" t="s">
        <v>1989</v>
      </c>
      <c r="D175" s="15" t="s">
        <v>1973</v>
      </c>
      <c r="E175" s="15" t="s">
        <v>1973</v>
      </c>
      <c r="F175" s="17" t="s">
        <v>1973</v>
      </c>
      <c r="G175" s="15" t="s">
        <v>1973</v>
      </c>
      <c r="H175" s="17" t="s">
        <v>1973</v>
      </c>
      <c r="I175" s="17" t="s">
        <v>1973</v>
      </c>
      <c r="J175" s="21" t="s">
        <v>1973</v>
      </c>
    </row>
    <row r="176" ht="13.5" spans="1:10">
      <c r="A176" s="19"/>
      <c r="B176" s="19"/>
      <c r="C176" s="15" t="s">
        <v>1973</v>
      </c>
      <c r="D176" s="15" t="s">
        <v>1990</v>
      </c>
      <c r="E176" s="15" t="s">
        <v>1973</v>
      </c>
      <c r="F176" s="17" t="s">
        <v>1973</v>
      </c>
      <c r="G176" s="15" t="s">
        <v>1973</v>
      </c>
      <c r="H176" s="17" t="s">
        <v>1973</v>
      </c>
      <c r="I176" s="17" t="s">
        <v>1973</v>
      </c>
      <c r="J176" s="21" t="s">
        <v>1973</v>
      </c>
    </row>
    <row r="177" ht="27" spans="1:10">
      <c r="A177" s="19"/>
      <c r="B177" s="19"/>
      <c r="C177" s="15" t="s">
        <v>1973</v>
      </c>
      <c r="D177" s="15" t="s">
        <v>1973</v>
      </c>
      <c r="E177" s="15" t="s">
        <v>2119</v>
      </c>
      <c r="F177" s="17" t="s">
        <v>1997</v>
      </c>
      <c r="G177" s="15" t="s">
        <v>2120</v>
      </c>
      <c r="H177" s="17" t="s">
        <v>2081</v>
      </c>
      <c r="I177" s="17" t="s">
        <v>1983</v>
      </c>
      <c r="J177" s="21" t="s">
        <v>2119</v>
      </c>
    </row>
    <row r="178" ht="13.5" spans="1:10">
      <c r="A178" s="19"/>
      <c r="B178" s="19"/>
      <c r="C178" s="15" t="s">
        <v>1973</v>
      </c>
      <c r="D178" s="15" t="s">
        <v>2023</v>
      </c>
      <c r="E178" s="15" t="s">
        <v>1973</v>
      </c>
      <c r="F178" s="17" t="s">
        <v>1973</v>
      </c>
      <c r="G178" s="15" t="s">
        <v>1973</v>
      </c>
      <c r="H178" s="17" t="s">
        <v>1973</v>
      </c>
      <c r="I178" s="17" t="s">
        <v>1973</v>
      </c>
      <c r="J178" s="21" t="s">
        <v>1973</v>
      </c>
    </row>
    <row r="179" ht="27" spans="1:10">
      <c r="A179" s="19"/>
      <c r="B179" s="19"/>
      <c r="C179" s="15" t="s">
        <v>1973</v>
      </c>
      <c r="D179" s="15" t="s">
        <v>1973</v>
      </c>
      <c r="E179" s="15" t="s">
        <v>2119</v>
      </c>
      <c r="F179" s="17" t="s">
        <v>1997</v>
      </c>
      <c r="G179" s="15" t="s">
        <v>2120</v>
      </c>
      <c r="H179" s="17" t="s">
        <v>2081</v>
      </c>
      <c r="I179" s="17" t="s">
        <v>1983</v>
      </c>
      <c r="J179" s="21" t="s">
        <v>2119</v>
      </c>
    </row>
    <row r="180" ht="13.5" spans="1:10">
      <c r="A180" s="19"/>
      <c r="B180" s="19"/>
      <c r="C180" s="15" t="s">
        <v>2001</v>
      </c>
      <c r="D180" s="15" t="s">
        <v>1973</v>
      </c>
      <c r="E180" s="15" t="s">
        <v>1973</v>
      </c>
      <c r="F180" s="17" t="s">
        <v>1973</v>
      </c>
      <c r="G180" s="15" t="s">
        <v>1973</v>
      </c>
      <c r="H180" s="17" t="s">
        <v>1973</v>
      </c>
      <c r="I180" s="17" t="s">
        <v>1973</v>
      </c>
      <c r="J180" s="21" t="s">
        <v>1973</v>
      </c>
    </row>
    <row r="181" ht="13.5" spans="1:10">
      <c r="A181" s="19"/>
      <c r="B181" s="19"/>
      <c r="C181" s="15" t="s">
        <v>1973</v>
      </c>
      <c r="D181" s="15" t="s">
        <v>2002</v>
      </c>
      <c r="E181" s="15" t="s">
        <v>1973</v>
      </c>
      <c r="F181" s="17" t="s">
        <v>1973</v>
      </c>
      <c r="G181" s="15" t="s">
        <v>1973</v>
      </c>
      <c r="H181" s="17" t="s">
        <v>1973</v>
      </c>
      <c r="I181" s="17" t="s">
        <v>1973</v>
      </c>
      <c r="J181" s="21" t="s">
        <v>1973</v>
      </c>
    </row>
    <row r="182" ht="27" spans="1:10">
      <c r="A182" s="19"/>
      <c r="B182" s="19"/>
      <c r="C182" s="15" t="s">
        <v>1973</v>
      </c>
      <c r="D182" s="15" t="s">
        <v>1973</v>
      </c>
      <c r="E182" s="15" t="s">
        <v>2119</v>
      </c>
      <c r="F182" s="17" t="s">
        <v>1997</v>
      </c>
      <c r="G182" s="15" t="s">
        <v>2120</v>
      </c>
      <c r="H182" s="17" t="s">
        <v>2081</v>
      </c>
      <c r="I182" s="17" t="s">
        <v>1983</v>
      </c>
      <c r="J182" s="21" t="s">
        <v>2119</v>
      </c>
    </row>
    <row r="183" ht="27" spans="1:10">
      <c r="A183" s="15" t="s">
        <v>2121</v>
      </c>
      <c r="B183" s="18" t="s">
        <v>2122</v>
      </c>
      <c r="C183" s="19"/>
      <c r="D183" s="19"/>
      <c r="E183" s="19"/>
      <c r="F183" s="20"/>
      <c r="G183" s="19"/>
      <c r="H183" s="20"/>
      <c r="I183" s="20"/>
      <c r="J183" s="22"/>
    </row>
    <row r="184" ht="13.5" spans="1:10">
      <c r="A184" s="19"/>
      <c r="B184" s="19"/>
      <c r="C184" s="15" t="s">
        <v>1977</v>
      </c>
      <c r="D184" s="15" t="s">
        <v>1973</v>
      </c>
      <c r="E184" s="15" t="s">
        <v>1973</v>
      </c>
      <c r="F184" s="17" t="s">
        <v>1973</v>
      </c>
      <c r="G184" s="15" t="s">
        <v>1973</v>
      </c>
      <c r="H184" s="17" t="s">
        <v>1973</v>
      </c>
      <c r="I184" s="17" t="s">
        <v>1973</v>
      </c>
      <c r="J184" s="21" t="s">
        <v>1973</v>
      </c>
    </row>
    <row r="185" ht="13.5" spans="1:10">
      <c r="A185" s="19"/>
      <c r="B185" s="19"/>
      <c r="C185" s="15" t="s">
        <v>1973</v>
      </c>
      <c r="D185" s="15" t="s">
        <v>1978</v>
      </c>
      <c r="E185" s="15" t="s">
        <v>1973</v>
      </c>
      <c r="F185" s="17" t="s">
        <v>1973</v>
      </c>
      <c r="G185" s="15" t="s">
        <v>1973</v>
      </c>
      <c r="H185" s="17" t="s">
        <v>1973</v>
      </c>
      <c r="I185" s="17" t="s">
        <v>1973</v>
      </c>
      <c r="J185" s="21" t="s">
        <v>1973</v>
      </c>
    </row>
    <row r="186" ht="27" spans="1:10">
      <c r="A186" s="19"/>
      <c r="B186" s="19"/>
      <c r="C186" s="15" t="s">
        <v>1973</v>
      </c>
      <c r="D186" s="15" t="s">
        <v>1973</v>
      </c>
      <c r="E186" s="15" t="s">
        <v>2122</v>
      </c>
      <c r="F186" s="17" t="s">
        <v>1997</v>
      </c>
      <c r="G186" s="15" t="s">
        <v>2123</v>
      </c>
      <c r="H186" s="17" t="s">
        <v>2081</v>
      </c>
      <c r="I186" s="17" t="s">
        <v>1983</v>
      </c>
      <c r="J186" s="21" t="s">
        <v>2124</v>
      </c>
    </row>
    <row r="187" ht="13.5" spans="1:10">
      <c r="A187" s="19"/>
      <c r="B187" s="19"/>
      <c r="C187" s="15" t="s">
        <v>1973</v>
      </c>
      <c r="D187" s="15" t="s">
        <v>1985</v>
      </c>
      <c r="E187" s="15" t="s">
        <v>1973</v>
      </c>
      <c r="F187" s="17" t="s">
        <v>1973</v>
      </c>
      <c r="G187" s="15" t="s">
        <v>1973</v>
      </c>
      <c r="H187" s="17" t="s">
        <v>1973</v>
      </c>
      <c r="I187" s="17" t="s">
        <v>1973</v>
      </c>
      <c r="J187" s="21" t="s">
        <v>1973</v>
      </c>
    </row>
    <row r="188" ht="27" spans="1:10">
      <c r="A188" s="19"/>
      <c r="B188" s="19"/>
      <c r="C188" s="15" t="s">
        <v>1973</v>
      </c>
      <c r="D188" s="15" t="s">
        <v>1973</v>
      </c>
      <c r="E188" s="15" t="s">
        <v>2122</v>
      </c>
      <c r="F188" s="17" t="s">
        <v>1997</v>
      </c>
      <c r="G188" s="15" t="s">
        <v>2123</v>
      </c>
      <c r="H188" s="17" t="s">
        <v>2081</v>
      </c>
      <c r="I188" s="17" t="s">
        <v>1983</v>
      </c>
      <c r="J188" s="21" t="s">
        <v>2124</v>
      </c>
    </row>
    <row r="189" ht="13.5" spans="1:10">
      <c r="A189" s="19"/>
      <c r="B189" s="19"/>
      <c r="C189" s="15" t="s">
        <v>1989</v>
      </c>
      <c r="D189" s="15" t="s">
        <v>1973</v>
      </c>
      <c r="E189" s="15" t="s">
        <v>1973</v>
      </c>
      <c r="F189" s="17" t="s">
        <v>1973</v>
      </c>
      <c r="G189" s="15" t="s">
        <v>1973</v>
      </c>
      <c r="H189" s="17" t="s">
        <v>1973</v>
      </c>
      <c r="I189" s="17" t="s">
        <v>1973</v>
      </c>
      <c r="J189" s="21" t="s">
        <v>1973</v>
      </c>
    </row>
    <row r="190" ht="13.5" spans="1:10">
      <c r="A190" s="19"/>
      <c r="B190" s="19"/>
      <c r="C190" s="15" t="s">
        <v>1973</v>
      </c>
      <c r="D190" s="15" t="s">
        <v>1990</v>
      </c>
      <c r="E190" s="15" t="s">
        <v>1973</v>
      </c>
      <c r="F190" s="17" t="s">
        <v>1973</v>
      </c>
      <c r="G190" s="15" t="s">
        <v>1973</v>
      </c>
      <c r="H190" s="17" t="s">
        <v>1973</v>
      </c>
      <c r="I190" s="17" t="s">
        <v>1973</v>
      </c>
      <c r="J190" s="21" t="s">
        <v>1973</v>
      </c>
    </row>
    <row r="191" ht="27" spans="1:10">
      <c r="A191" s="19"/>
      <c r="B191" s="19"/>
      <c r="C191" s="15" t="s">
        <v>1973</v>
      </c>
      <c r="D191" s="15" t="s">
        <v>1973</v>
      </c>
      <c r="E191" s="15" t="s">
        <v>2122</v>
      </c>
      <c r="F191" s="17" t="s">
        <v>1997</v>
      </c>
      <c r="G191" s="15" t="s">
        <v>2123</v>
      </c>
      <c r="H191" s="17" t="s">
        <v>2081</v>
      </c>
      <c r="I191" s="17" t="s">
        <v>1983</v>
      </c>
      <c r="J191" s="21" t="s">
        <v>2124</v>
      </c>
    </row>
    <row r="192" ht="13.5" spans="1:10">
      <c r="A192" s="19"/>
      <c r="B192" s="19"/>
      <c r="C192" s="15" t="s">
        <v>1973</v>
      </c>
      <c r="D192" s="15" t="s">
        <v>2023</v>
      </c>
      <c r="E192" s="15" t="s">
        <v>1973</v>
      </c>
      <c r="F192" s="17" t="s">
        <v>1973</v>
      </c>
      <c r="G192" s="15" t="s">
        <v>1973</v>
      </c>
      <c r="H192" s="17" t="s">
        <v>1973</v>
      </c>
      <c r="I192" s="17" t="s">
        <v>1973</v>
      </c>
      <c r="J192" s="21" t="s">
        <v>1973</v>
      </c>
    </row>
    <row r="193" ht="27" spans="1:10">
      <c r="A193" s="19"/>
      <c r="B193" s="19"/>
      <c r="C193" s="15" t="s">
        <v>1973</v>
      </c>
      <c r="D193" s="15" t="s">
        <v>1973</v>
      </c>
      <c r="E193" s="15" t="s">
        <v>2122</v>
      </c>
      <c r="F193" s="17" t="s">
        <v>1997</v>
      </c>
      <c r="G193" s="15" t="s">
        <v>2123</v>
      </c>
      <c r="H193" s="17" t="s">
        <v>2081</v>
      </c>
      <c r="I193" s="17" t="s">
        <v>1983</v>
      </c>
      <c r="J193" s="21" t="s">
        <v>2124</v>
      </c>
    </row>
    <row r="194" ht="13.5" spans="1:10">
      <c r="A194" s="19"/>
      <c r="B194" s="19"/>
      <c r="C194" s="15" t="s">
        <v>2001</v>
      </c>
      <c r="D194" s="15" t="s">
        <v>1973</v>
      </c>
      <c r="E194" s="15" t="s">
        <v>1973</v>
      </c>
      <c r="F194" s="17" t="s">
        <v>1973</v>
      </c>
      <c r="G194" s="15" t="s">
        <v>1973</v>
      </c>
      <c r="H194" s="17" t="s">
        <v>1973</v>
      </c>
      <c r="I194" s="17" t="s">
        <v>1973</v>
      </c>
      <c r="J194" s="21" t="s">
        <v>1973</v>
      </c>
    </row>
    <row r="195" ht="13.5" spans="1:10">
      <c r="A195" s="19"/>
      <c r="B195" s="19"/>
      <c r="C195" s="15" t="s">
        <v>1973</v>
      </c>
      <c r="D195" s="15" t="s">
        <v>2002</v>
      </c>
      <c r="E195" s="15" t="s">
        <v>1973</v>
      </c>
      <c r="F195" s="17" t="s">
        <v>1973</v>
      </c>
      <c r="G195" s="15" t="s">
        <v>1973</v>
      </c>
      <c r="H195" s="17" t="s">
        <v>1973</v>
      </c>
      <c r="I195" s="17" t="s">
        <v>1973</v>
      </c>
      <c r="J195" s="21" t="s">
        <v>1973</v>
      </c>
    </row>
    <row r="196" ht="27" spans="1:10">
      <c r="A196" s="19"/>
      <c r="B196" s="19"/>
      <c r="C196" s="15" t="s">
        <v>1973</v>
      </c>
      <c r="D196" s="15" t="s">
        <v>1973</v>
      </c>
      <c r="E196" s="15" t="s">
        <v>2122</v>
      </c>
      <c r="F196" s="17" t="s">
        <v>1997</v>
      </c>
      <c r="G196" s="15" t="s">
        <v>2123</v>
      </c>
      <c r="H196" s="17" t="s">
        <v>2081</v>
      </c>
      <c r="I196" s="17" t="s">
        <v>1983</v>
      </c>
      <c r="J196" s="21" t="s">
        <v>2124</v>
      </c>
    </row>
    <row r="197" ht="13.5" spans="1:10">
      <c r="A197" s="15" t="s">
        <v>2125</v>
      </c>
      <c r="B197" s="18" t="s">
        <v>2126</v>
      </c>
      <c r="C197" s="19"/>
      <c r="D197" s="19"/>
      <c r="E197" s="19"/>
      <c r="F197" s="20"/>
      <c r="G197" s="19"/>
      <c r="H197" s="20"/>
      <c r="I197" s="20"/>
      <c r="J197" s="22"/>
    </row>
    <row r="198" ht="13.5" spans="1:10">
      <c r="A198" s="19"/>
      <c r="B198" s="19"/>
      <c r="C198" s="15" t="s">
        <v>1977</v>
      </c>
      <c r="D198" s="15" t="s">
        <v>1973</v>
      </c>
      <c r="E198" s="15" t="s">
        <v>1973</v>
      </c>
      <c r="F198" s="17" t="s">
        <v>1973</v>
      </c>
      <c r="G198" s="15" t="s">
        <v>1973</v>
      </c>
      <c r="H198" s="17" t="s">
        <v>1973</v>
      </c>
      <c r="I198" s="17" t="s">
        <v>1973</v>
      </c>
      <c r="J198" s="21" t="s">
        <v>1973</v>
      </c>
    </row>
    <row r="199" ht="13.5" spans="1:10">
      <c r="A199" s="19"/>
      <c r="B199" s="19"/>
      <c r="C199" s="15" t="s">
        <v>1973</v>
      </c>
      <c r="D199" s="15" t="s">
        <v>1985</v>
      </c>
      <c r="E199" s="15" t="s">
        <v>1973</v>
      </c>
      <c r="F199" s="17" t="s">
        <v>1973</v>
      </c>
      <c r="G199" s="15" t="s">
        <v>1973</v>
      </c>
      <c r="H199" s="17" t="s">
        <v>1973</v>
      </c>
      <c r="I199" s="17" t="s">
        <v>1973</v>
      </c>
      <c r="J199" s="21" t="s">
        <v>1973</v>
      </c>
    </row>
    <row r="200" ht="27" spans="1:10">
      <c r="A200" s="19"/>
      <c r="B200" s="19"/>
      <c r="C200" s="15" t="s">
        <v>1973</v>
      </c>
      <c r="D200" s="15" t="s">
        <v>1973</v>
      </c>
      <c r="E200" s="15" t="s">
        <v>2127</v>
      </c>
      <c r="F200" s="17" t="s">
        <v>1997</v>
      </c>
      <c r="G200" s="15" t="s">
        <v>2072</v>
      </c>
      <c r="H200" s="17" t="s">
        <v>1982</v>
      </c>
      <c r="I200" s="17" t="s">
        <v>1987</v>
      </c>
      <c r="J200" s="21" t="s">
        <v>2127</v>
      </c>
    </row>
    <row r="201" ht="13.5" spans="1:10">
      <c r="A201" s="19"/>
      <c r="B201" s="19"/>
      <c r="C201" s="15" t="s">
        <v>1989</v>
      </c>
      <c r="D201" s="15" t="s">
        <v>1973</v>
      </c>
      <c r="E201" s="15" t="s">
        <v>1973</v>
      </c>
      <c r="F201" s="17" t="s">
        <v>1973</v>
      </c>
      <c r="G201" s="15" t="s">
        <v>1973</v>
      </c>
      <c r="H201" s="17" t="s">
        <v>1973</v>
      </c>
      <c r="I201" s="17" t="s">
        <v>1973</v>
      </c>
      <c r="J201" s="21" t="s">
        <v>1973</v>
      </c>
    </row>
    <row r="202" ht="13.5" spans="1:10">
      <c r="A202" s="19"/>
      <c r="B202" s="19"/>
      <c r="C202" s="15" t="s">
        <v>1973</v>
      </c>
      <c r="D202" s="15" t="s">
        <v>1990</v>
      </c>
      <c r="E202" s="15" t="s">
        <v>1973</v>
      </c>
      <c r="F202" s="17" t="s">
        <v>1973</v>
      </c>
      <c r="G202" s="15" t="s">
        <v>1973</v>
      </c>
      <c r="H202" s="17" t="s">
        <v>1973</v>
      </c>
      <c r="I202" s="17" t="s">
        <v>1973</v>
      </c>
      <c r="J202" s="21" t="s">
        <v>1973</v>
      </c>
    </row>
    <row r="203" ht="27" spans="1:10">
      <c r="A203" s="19"/>
      <c r="B203" s="19"/>
      <c r="C203" s="15" t="s">
        <v>1973</v>
      </c>
      <c r="D203" s="15" t="s">
        <v>1973</v>
      </c>
      <c r="E203" s="15" t="s">
        <v>2127</v>
      </c>
      <c r="F203" s="17" t="s">
        <v>1997</v>
      </c>
      <c r="G203" s="15" t="s">
        <v>2072</v>
      </c>
      <c r="H203" s="17" t="s">
        <v>1982</v>
      </c>
      <c r="I203" s="17" t="s">
        <v>1987</v>
      </c>
      <c r="J203" s="21" t="s">
        <v>2127</v>
      </c>
    </row>
    <row r="204" ht="13.5" spans="1:10">
      <c r="A204" s="19"/>
      <c r="B204" s="19"/>
      <c r="C204" s="15" t="s">
        <v>2001</v>
      </c>
      <c r="D204" s="15" t="s">
        <v>1973</v>
      </c>
      <c r="E204" s="15" t="s">
        <v>1973</v>
      </c>
      <c r="F204" s="17" t="s">
        <v>1973</v>
      </c>
      <c r="G204" s="15" t="s">
        <v>1973</v>
      </c>
      <c r="H204" s="17" t="s">
        <v>1973</v>
      </c>
      <c r="I204" s="17" t="s">
        <v>1973</v>
      </c>
      <c r="J204" s="21" t="s">
        <v>1973</v>
      </c>
    </row>
    <row r="205" ht="13.5" spans="1:10">
      <c r="A205" s="19"/>
      <c r="B205" s="19"/>
      <c r="C205" s="15" t="s">
        <v>1973</v>
      </c>
      <c r="D205" s="15" t="s">
        <v>2002</v>
      </c>
      <c r="E205" s="15" t="s">
        <v>1973</v>
      </c>
      <c r="F205" s="17" t="s">
        <v>1973</v>
      </c>
      <c r="G205" s="15" t="s">
        <v>1973</v>
      </c>
      <c r="H205" s="17" t="s">
        <v>1973</v>
      </c>
      <c r="I205" s="17" t="s">
        <v>1973</v>
      </c>
      <c r="J205" s="21" t="s">
        <v>1973</v>
      </c>
    </row>
    <row r="206" ht="27" spans="1:10">
      <c r="A206" s="19"/>
      <c r="B206" s="19"/>
      <c r="C206" s="15" t="s">
        <v>1973</v>
      </c>
      <c r="D206" s="15" t="s">
        <v>1973</v>
      </c>
      <c r="E206" s="15" t="s">
        <v>2127</v>
      </c>
      <c r="F206" s="17" t="s">
        <v>1980</v>
      </c>
      <c r="G206" s="15" t="s">
        <v>2072</v>
      </c>
      <c r="H206" s="17" t="s">
        <v>1982</v>
      </c>
      <c r="I206" s="17" t="s">
        <v>1987</v>
      </c>
      <c r="J206" s="21" t="s">
        <v>2127</v>
      </c>
    </row>
    <row r="207" ht="27" spans="1:10">
      <c r="A207" s="19"/>
      <c r="B207" s="19"/>
      <c r="C207" s="15" t="s">
        <v>1973</v>
      </c>
      <c r="D207" s="15" t="s">
        <v>1973</v>
      </c>
      <c r="E207" s="15" t="s">
        <v>2127</v>
      </c>
      <c r="F207" s="17" t="s">
        <v>1997</v>
      </c>
      <c r="G207" s="15" t="s">
        <v>2072</v>
      </c>
      <c r="H207" s="17" t="s">
        <v>1982</v>
      </c>
      <c r="I207" s="17" t="s">
        <v>1987</v>
      </c>
      <c r="J207" s="21" t="s">
        <v>2127</v>
      </c>
    </row>
    <row r="208" ht="27" spans="1:10">
      <c r="A208" s="15" t="s">
        <v>2128</v>
      </c>
      <c r="B208" s="18" t="s">
        <v>2129</v>
      </c>
      <c r="C208" s="19"/>
      <c r="D208" s="19"/>
      <c r="E208" s="19"/>
      <c r="F208" s="20"/>
      <c r="G208" s="19"/>
      <c r="H208" s="20"/>
      <c r="I208" s="20"/>
      <c r="J208" s="22"/>
    </row>
    <row r="209" ht="13.5" spans="1:10">
      <c r="A209" s="19"/>
      <c r="B209" s="19"/>
      <c r="C209" s="15" t="s">
        <v>1977</v>
      </c>
      <c r="D209" s="15" t="s">
        <v>1973</v>
      </c>
      <c r="E209" s="15" t="s">
        <v>1973</v>
      </c>
      <c r="F209" s="17" t="s">
        <v>1973</v>
      </c>
      <c r="G209" s="15" t="s">
        <v>1973</v>
      </c>
      <c r="H209" s="17" t="s">
        <v>1973</v>
      </c>
      <c r="I209" s="17" t="s">
        <v>1973</v>
      </c>
      <c r="J209" s="21" t="s">
        <v>1973</v>
      </c>
    </row>
    <row r="210" ht="13.5" spans="1:10">
      <c r="A210" s="19"/>
      <c r="B210" s="19"/>
      <c r="C210" s="15" t="s">
        <v>1973</v>
      </c>
      <c r="D210" s="15" t="s">
        <v>1985</v>
      </c>
      <c r="E210" s="15" t="s">
        <v>1973</v>
      </c>
      <c r="F210" s="17" t="s">
        <v>1973</v>
      </c>
      <c r="G210" s="15" t="s">
        <v>1973</v>
      </c>
      <c r="H210" s="17" t="s">
        <v>1973</v>
      </c>
      <c r="I210" s="17" t="s">
        <v>1973</v>
      </c>
      <c r="J210" s="21" t="s">
        <v>1973</v>
      </c>
    </row>
    <row r="211" ht="40.5" spans="1:10">
      <c r="A211" s="19"/>
      <c r="B211" s="19"/>
      <c r="C211" s="15" t="s">
        <v>1973</v>
      </c>
      <c r="D211" s="15" t="s">
        <v>1973</v>
      </c>
      <c r="E211" s="15" t="s">
        <v>2129</v>
      </c>
      <c r="F211" s="17" t="s">
        <v>1997</v>
      </c>
      <c r="G211" s="15" t="s">
        <v>2069</v>
      </c>
      <c r="H211" s="17" t="s">
        <v>1982</v>
      </c>
      <c r="I211" s="17" t="s">
        <v>1987</v>
      </c>
      <c r="J211" s="21" t="s">
        <v>2129</v>
      </c>
    </row>
    <row r="212" ht="13.5" spans="1:10">
      <c r="A212" s="19"/>
      <c r="B212" s="19"/>
      <c r="C212" s="15" t="s">
        <v>1989</v>
      </c>
      <c r="D212" s="15" t="s">
        <v>1973</v>
      </c>
      <c r="E212" s="15" t="s">
        <v>1973</v>
      </c>
      <c r="F212" s="17" t="s">
        <v>1973</v>
      </c>
      <c r="G212" s="15" t="s">
        <v>1973</v>
      </c>
      <c r="H212" s="17" t="s">
        <v>1973</v>
      </c>
      <c r="I212" s="17" t="s">
        <v>1973</v>
      </c>
      <c r="J212" s="21" t="s">
        <v>1973</v>
      </c>
    </row>
    <row r="213" ht="13.5" spans="1:10">
      <c r="A213" s="19"/>
      <c r="B213" s="19"/>
      <c r="C213" s="15" t="s">
        <v>1973</v>
      </c>
      <c r="D213" s="15" t="s">
        <v>2023</v>
      </c>
      <c r="E213" s="15" t="s">
        <v>1973</v>
      </c>
      <c r="F213" s="17" t="s">
        <v>1973</v>
      </c>
      <c r="G213" s="15" t="s">
        <v>1973</v>
      </c>
      <c r="H213" s="17" t="s">
        <v>1973</v>
      </c>
      <c r="I213" s="17" t="s">
        <v>1973</v>
      </c>
      <c r="J213" s="21" t="s">
        <v>1973</v>
      </c>
    </row>
    <row r="214" ht="40.5" spans="1:10">
      <c r="A214" s="19"/>
      <c r="B214" s="19"/>
      <c r="C214" s="15" t="s">
        <v>1973</v>
      </c>
      <c r="D214" s="15" t="s">
        <v>1973</v>
      </c>
      <c r="E214" s="15" t="s">
        <v>2129</v>
      </c>
      <c r="F214" s="17" t="s">
        <v>1997</v>
      </c>
      <c r="G214" s="15" t="s">
        <v>2069</v>
      </c>
      <c r="H214" s="17" t="s">
        <v>1982</v>
      </c>
      <c r="I214" s="17" t="s">
        <v>1987</v>
      </c>
      <c r="J214" s="21" t="s">
        <v>2129</v>
      </c>
    </row>
    <row r="215" ht="13.5" spans="1:10">
      <c r="A215" s="19"/>
      <c r="B215" s="19"/>
      <c r="C215" s="15" t="s">
        <v>2001</v>
      </c>
      <c r="D215" s="15" t="s">
        <v>1973</v>
      </c>
      <c r="E215" s="15" t="s">
        <v>1973</v>
      </c>
      <c r="F215" s="17" t="s">
        <v>1973</v>
      </c>
      <c r="G215" s="15" t="s">
        <v>1973</v>
      </c>
      <c r="H215" s="17" t="s">
        <v>1973</v>
      </c>
      <c r="I215" s="17" t="s">
        <v>1973</v>
      </c>
      <c r="J215" s="21" t="s">
        <v>1973</v>
      </c>
    </row>
    <row r="216" ht="13.5" spans="1:10">
      <c r="A216" s="19"/>
      <c r="B216" s="19"/>
      <c r="C216" s="15" t="s">
        <v>1973</v>
      </c>
      <c r="D216" s="15" t="s">
        <v>2002</v>
      </c>
      <c r="E216" s="15" t="s">
        <v>1973</v>
      </c>
      <c r="F216" s="17" t="s">
        <v>1973</v>
      </c>
      <c r="G216" s="15" t="s">
        <v>1973</v>
      </c>
      <c r="H216" s="17" t="s">
        <v>1973</v>
      </c>
      <c r="I216" s="17" t="s">
        <v>1973</v>
      </c>
      <c r="J216" s="21" t="s">
        <v>1973</v>
      </c>
    </row>
    <row r="217" ht="40.5" spans="1:10">
      <c r="A217" s="19"/>
      <c r="B217" s="19"/>
      <c r="C217" s="15" t="s">
        <v>1973</v>
      </c>
      <c r="D217" s="15" t="s">
        <v>1973</v>
      </c>
      <c r="E217" s="15" t="s">
        <v>2076</v>
      </c>
      <c r="F217" s="17" t="s">
        <v>1980</v>
      </c>
      <c r="G217" s="15" t="s">
        <v>2069</v>
      </c>
      <c r="H217" s="17" t="s">
        <v>1982</v>
      </c>
      <c r="I217" s="17" t="s">
        <v>1987</v>
      </c>
      <c r="J217" s="21" t="s">
        <v>2129</v>
      </c>
    </row>
    <row r="218" ht="40.5" spans="1:10">
      <c r="A218" s="19"/>
      <c r="B218" s="19"/>
      <c r="C218" s="15" t="s">
        <v>1973</v>
      </c>
      <c r="D218" s="15" t="s">
        <v>1973</v>
      </c>
      <c r="E218" s="15" t="s">
        <v>2129</v>
      </c>
      <c r="F218" s="17" t="s">
        <v>1997</v>
      </c>
      <c r="G218" s="15" t="s">
        <v>2069</v>
      </c>
      <c r="H218" s="17" t="s">
        <v>1982</v>
      </c>
      <c r="I218" s="17" t="s">
        <v>1987</v>
      </c>
      <c r="J218" s="21" t="s">
        <v>2129</v>
      </c>
    </row>
    <row r="219" ht="27" spans="1:10">
      <c r="A219" s="15" t="s">
        <v>2130</v>
      </c>
      <c r="B219" s="18" t="s">
        <v>2131</v>
      </c>
      <c r="C219" s="19"/>
      <c r="D219" s="19"/>
      <c r="E219" s="19"/>
      <c r="F219" s="20"/>
      <c r="G219" s="19"/>
      <c r="H219" s="20"/>
      <c r="I219" s="20"/>
      <c r="J219" s="22"/>
    </row>
    <row r="220" ht="13.5" spans="1:10">
      <c r="A220" s="19"/>
      <c r="B220" s="19"/>
      <c r="C220" s="15" t="s">
        <v>1977</v>
      </c>
      <c r="D220" s="15" t="s">
        <v>1973</v>
      </c>
      <c r="E220" s="15" t="s">
        <v>1973</v>
      </c>
      <c r="F220" s="17" t="s">
        <v>1973</v>
      </c>
      <c r="G220" s="15" t="s">
        <v>1973</v>
      </c>
      <c r="H220" s="17" t="s">
        <v>1973</v>
      </c>
      <c r="I220" s="17" t="s">
        <v>1973</v>
      </c>
      <c r="J220" s="21" t="s">
        <v>1973</v>
      </c>
    </row>
    <row r="221" ht="13.5" spans="1:10">
      <c r="A221" s="19"/>
      <c r="B221" s="19"/>
      <c r="C221" s="15" t="s">
        <v>1973</v>
      </c>
      <c r="D221" s="15" t="s">
        <v>1985</v>
      </c>
      <c r="E221" s="15" t="s">
        <v>1973</v>
      </c>
      <c r="F221" s="17" t="s">
        <v>1973</v>
      </c>
      <c r="G221" s="15" t="s">
        <v>1973</v>
      </c>
      <c r="H221" s="17" t="s">
        <v>1973</v>
      </c>
      <c r="I221" s="17" t="s">
        <v>1973</v>
      </c>
      <c r="J221" s="21" t="s">
        <v>1973</v>
      </c>
    </row>
    <row r="222" ht="40.5" spans="1:10">
      <c r="A222" s="19"/>
      <c r="B222" s="19"/>
      <c r="C222" s="15" t="s">
        <v>1973</v>
      </c>
      <c r="D222" s="15" t="s">
        <v>1973</v>
      </c>
      <c r="E222" s="15" t="s">
        <v>2131</v>
      </c>
      <c r="F222" s="17" t="s">
        <v>1980</v>
      </c>
      <c r="G222" s="15" t="s">
        <v>2072</v>
      </c>
      <c r="H222" s="17" t="s">
        <v>1982</v>
      </c>
      <c r="I222" s="17" t="s">
        <v>1987</v>
      </c>
      <c r="J222" s="21" t="s">
        <v>2131</v>
      </c>
    </row>
    <row r="223" ht="13.5" spans="1:10">
      <c r="A223" s="19"/>
      <c r="B223" s="19"/>
      <c r="C223" s="15" t="s">
        <v>1989</v>
      </c>
      <c r="D223" s="15" t="s">
        <v>1973</v>
      </c>
      <c r="E223" s="15" t="s">
        <v>1973</v>
      </c>
      <c r="F223" s="17" t="s">
        <v>1973</v>
      </c>
      <c r="G223" s="15" t="s">
        <v>1973</v>
      </c>
      <c r="H223" s="17" t="s">
        <v>1973</v>
      </c>
      <c r="I223" s="17" t="s">
        <v>1973</v>
      </c>
      <c r="J223" s="21" t="s">
        <v>1973</v>
      </c>
    </row>
    <row r="224" ht="13.5" spans="1:10">
      <c r="A224" s="19"/>
      <c r="B224" s="19"/>
      <c r="C224" s="15" t="s">
        <v>1973</v>
      </c>
      <c r="D224" s="15" t="s">
        <v>1990</v>
      </c>
      <c r="E224" s="15" t="s">
        <v>1973</v>
      </c>
      <c r="F224" s="17" t="s">
        <v>1973</v>
      </c>
      <c r="G224" s="15" t="s">
        <v>1973</v>
      </c>
      <c r="H224" s="17" t="s">
        <v>1973</v>
      </c>
      <c r="I224" s="17" t="s">
        <v>1973</v>
      </c>
      <c r="J224" s="21" t="s">
        <v>1973</v>
      </c>
    </row>
    <row r="225" ht="40.5" spans="1:10">
      <c r="A225" s="19"/>
      <c r="B225" s="19"/>
      <c r="C225" s="15" t="s">
        <v>1973</v>
      </c>
      <c r="D225" s="15" t="s">
        <v>1973</v>
      </c>
      <c r="E225" s="15" t="s">
        <v>2131</v>
      </c>
      <c r="F225" s="17" t="s">
        <v>1980</v>
      </c>
      <c r="G225" s="15" t="s">
        <v>2072</v>
      </c>
      <c r="H225" s="17" t="s">
        <v>1982</v>
      </c>
      <c r="I225" s="17" t="s">
        <v>1987</v>
      </c>
      <c r="J225" s="21" t="s">
        <v>2131</v>
      </c>
    </row>
    <row r="226" ht="13.5" spans="1:10">
      <c r="A226" s="19"/>
      <c r="B226" s="19"/>
      <c r="C226" s="15" t="s">
        <v>2001</v>
      </c>
      <c r="D226" s="15" t="s">
        <v>1973</v>
      </c>
      <c r="E226" s="15" t="s">
        <v>1973</v>
      </c>
      <c r="F226" s="17" t="s">
        <v>1973</v>
      </c>
      <c r="G226" s="15" t="s">
        <v>1973</v>
      </c>
      <c r="H226" s="17" t="s">
        <v>1973</v>
      </c>
      <c r="I226" s="17" t="s">
        <v>1973</v>
      </c>
      <c r="J226" s="21" t="s">
        <v>1973</v>
      </c>
    </row>
    <row r="227" ht="13.5" spans="1:10">
      <c r="A227" s="19"/>
      <c r="B227" s="19"/>
      <c r="C227" s="15" t="s">
        <v>1973</v>
      </c>
      <c r="D227" s="15" t="s">
        <v>2002</v>
      </c>
      <c r="E227" s="15" t="s">
        <v>1973</v>
      </c>
      <c r="F227" s="17" t="s">
        <v>1973</v>
      </c>
      <c r="G227" s="15" t="s">
        <v>1973</v>
      </c>
      <c r="H227" s="17" t="s">
        <v>1973</v>
      </c>
      <c r="I227" s="17" t="s">
        <v>1973</v>
      </c>
      <c r="J227" s="21" t="s">
        <v>1973</v>
      </c>
    </row>
    <row r="228" ht="40.5" spans="1:10">
      <c r="A228" s="19"/>
      <c r="B228" s="19"/>
      <c r="C228" s="15" t="s">
        <v>1973</v>
      </c>
      <c r="D228" s="15" t="s">
        <v>1973</v>
      </c>
      <c r="E228" s="15" t="s">
        <v>2131</v>
      </c>
      <c r="F228" s="17" t="s">
        <v>1980</v>
      </c>
      <c r="G228" s="15" t="s">
        <v>2072</v>
      </c>
      <c r="H228" s="17" t="s">
        <v>1982</v>
      </c>
      <c r="I228" s="17" t="s">
        <v>1987</v>
      </c>
      <c r="J228" s="21" t="s">
        <v>2131</v>
      </c>
    </row>
    <row r="229" ht="40.5" spans="1:10">
      <c r="A229" s="19"/>
      <c r="B229" s="19"/>
      <c r="C229" s="15" t="s">
        <v>1973</v>
      </c>
      <c r="D229" s="15" t="s">
        <v>1973</v>
      </c>
      <c r="E229" s="15" t="s">
        <v>2131</v>
      </c>
      <c r="F229" s="17" t="s">
        <v>1980</v>
      </c>
      <c r="G229" s="15" t="s">
        <v>2072</v>
      </c>
      <c r="H229" s="17" t="s">
        <v>1982</v>
      </c>
      <c r="I229" s="17" t="s">
        <v>1987</v>
      </c>
      <c r="J229" s="21" t="s">
        <v>2131</v>
      </c>
    </row>
    <row r="230" ht="27" spans="1:10">
      <c r="A230" s="15" t="s">
        <v>2132</v>
      </c>
      <c r="B230" s="18" t="s">
        <v>2133</v>
      </c>
      <c r="C230" s="19"/>
      <c r="D230" s="19"/>
      <c r="E230" s="19"/>
      <c r="F230" s="20"/>
      <c r="G230" s="19"/>
      <c r="H230" s="20"/>
      <c r="I230" s="20"/>
      <c r="J230" s="22"/>
    </row>
    <row r="231" ht="13.5" spans="1:10">
      <c r="A231" s="19"/>
      <c r="B231" s="19"/>
      <c r="C231" s="15" t="s">
        <v>1977</v>
      </c>
      <c r="D231" s="15" t="s">
        <v>1973</v>
      </c>
      <c r="E231" s="15" t="s">
        <v>1973</v>
      </c>
      <c r="F231" s="17" t="s">
        <v>1973</v>
      </c>
      <c r="G231" s="15" t="s">
        <v>1973</v>
      </c>
      <c r="H231" s="17" t="s">
        <v>1973</v>
      </c>
      <c r="I231" s="17" t="s">
        <v>1973</v>
      </c>
      <c r="J231" s="21" t="s">
        <v>1973</v>
      </c>
    </row>
    <row r="232" ht="13.5" spans="1:10">
      <c r="A232" s="19"/>
      <c r="B232" s="19"/>
      <c r="C232" s="15" t="s">
        <v>1973</v>
      </c>
      <c r="D232" s="15" t="s">
        <v>1985</v>
      </c>
      <c r="E232" s="15" t="s">
        <v>1973</v>
      </c>
      <c r="F232" s="17" t="s">
        <v>1973</v>
      </c>
      <c r="G232" s="15" t="s">
        <v>1973</v>
      </c>
      <c r="H232" s="17" t="s">
        <v>1973</v>
      </c>
      <c r="I232" s="17" t="s">
        <v>1973</v>
      </c>
      <c r="J232" s="21" t="s">
        <v>1973</v>
      </c>
    </row>
    <row r="233" ht="27" spans="1:10">
      <c r="A233" s="19"/>
      <c r="B233" s="19"/>
      <c r="C233" s="15" t="s">
        <v>1973</v>
      </c>
      <c r="D233" s="15" t="s">
        <v>1973</v>
      </c>
      <c r="E233" s="15" t="s">
        <v>2133</v>
      </c>
      <c r="F233" s="17" t="s">
        <v>1997</v>
      </c>
      <c r="G233" s="15" t="s">
        <v>2072</v>
      </c>
      <c r="H233" s="17" t="s">
        <v>1982</v>
      </c>
      <c r="I233" s="17" t="s">
        <v>1987</v>
      </c>
      <c r="J233" s="21" t="s">
        <v>2134</v>
      </c>
    </row>
    <row r="234" ht="13.5" spans="1:10">
      <c r="A234" s="19"/>
      <c r="B234" s="19"/>
      <c r="C234" s="15" t="s">
        <v>1989</v>
      </c>
      <c r="D234" s="15" t="s">
        <v>1973</v>
      </c>
      <c r="E234" s="15" t="s">
        <v>1973</v>
      </c>
      <c r="F234" s="17" t="s">
        <v>1973</v>
      </c>
      <c r="G234" s="15" t="s">
        <v>1973</v>
      </c>
      <c r="H234" s="17" t="s">
        <v>1973</v>
      </c>
      <c r="I234" s="17" t="s">
        <v>1973</v>
      </c>
      <c r="J234" s="21" t="s">
        <v>1973</v>
      </c>
    </row>
    <row r="235" ht="13.5" spans="1:10">
      <c r="A235" s="19"/>
      <c r="B235" s="19"/>
      <c r="C235" s="15" t="s">
        <v>1973</v>
      </c>
      <c r="D235" s="15" t="s">
        <v>1990</v>
      </c>
      <c r="E235" s="15" t="s">
        <v>1973</v>
      </c>
      <c r="F235" s="17" t="s">
        <v>1973</v>
      </c>
      <c r="G235" s="15" t="s">
        <v>1973</v>
      </c>
      <c r="H235" s="17" t="s">
        <v>1973</v>
      </c>
      <c r="I235" s="17" t="s">
        <v>1973</v>
      </c>
      <c r="J235" s="21" t="s">
        <v>1973</v>
      </c>
    </row>
    <row r="236" ht="27" spans="1:10">
      <c r="A236" s="19"/>
      <c r="B236" s="19"/>
      <c r="C236" s="15" t="s">
        <v>1973</v>
      </c>
      <c r="D236" s="15" t="s">
        <v>1973</v>
      </c>
      <c r="E236" s="15" t="s">
        <v>2133</v>
      </c>
      <c r="F236" s="17" t="s">
        <v>1997</v>
      </c>
      <c r="G236" s="15" t="s">
        <v>2072</v>
      </c>
      <c r="H236" s="17" t="s">
        <v>1982</v>
      </c>
      <c r="I236" s="17" t="s">
        <v>1987</v>
      </c>
      <c r="J236" s="21" t="s">
        <v>2134</v>
      </c>
    </row>
    <row r="237" ht="13.5" spans="1:10">
      <c r="A237" s="19"/>
      <c r="B237" s="19"/>
      <c r="C237" s="15" t="s">
        <v>2001</v>
      </c>
      <c r="D237" s="15" t="s">
        <v>1973</v>
      </c>
      <c r="E237" s="15" t="s">
        <v>1973</v>
      </c>
      <c r="F237" s="17" t="s">
        <v>1973</v>
      </c>
      <c r="G237" s="15" t="s">
        <v>1973</v>
      </c>
      <c r="H237" s="17" t="s">
        <v>1973</v>
      </c>
      <c r="I237" s="17" t="s">
        <v>1973</v>
      </c>
      <c r="J237" s="21" t="s">
        <v>1973</v>
      </c>
    </row>
    <row r="238" ht="13.5" spans="1:10">
      <c r="A238" s="19"/>
      <c r="B238" s="19"/>
      <c r="C238" s="15" t="s">
        <v>1973</v>
      </c>
      <c r="D238" s="15" t="s">
        <v>2002</v>
      </c>
      <c r="E238" s="15" t="s">
        <v>1973</v>
      </c>
      <c r="F238" s="17" t="s">
        <v>1973</v>
      </c>
      <c r="G238" s="15" t="s">
        <v>1973</v>
      </c>
      <c r="H238" s="17" t="s">
        <v>1973</v>
      </c>
      <c r="I238" s="17" t="s">
        <v>1973</v>
      </c>
      <c r="J238" s="21" t="s">
        <v>1973</v>
      </c>
    </row>
    <row r="239" ht="27" spans="1:10">
      <c r="A239" s="19"/>
      <c r="B239" s="19"/>
      <c r="C239" s="15" t="s">
        <v>1973</v>
      </c>
      <c r="D239" s="15" t="s">
        <v>1973</v>
      </c>
      <c r="E239" s="15" t="s">
        <v>2133</v>
      </c>
      <c r="F239" s="17" t="s">
        <v>1997</v>
      </c>
      <c r="G239" s="15" t="s">
        <v>2072</v>
      </c>
      <c r="H239" s="17" t="s">
        <v>1982</v>
      </c>
      <c r="I239" s="17" t="s">
        <v>1987</v>
      </c>
      <c r="J239" s="21" t="s">
        <v>2133</v>
      </c>
    </row>
    <row r="240" ht="27" spans="1:10">
      <c r="A240" s="19"/>
      <c r="B240" s="19"/>
      <c r="C240" s="15" t="s">
        <v>1973</v>
      </c>
      <c r="D240" s="15" t="s">
        <v>1973</v>
      </c>
      <c r="E240" s="15" t="s">
        <v>2133</v>
      </c>
      <c r="F240" s="17" t="s">
        <v>1997</v>
      </c>
      <c r="G240" s="15" t="s">
        <v>2072</v>
      </c>
      <c r="H240" s="17" t="s">
        <v>1982</v>
      </c>
      <c r="I240" s="17" t="s">
        <v>1987</v>
      </c>
      <c r="J240" s="21" t="s">
        <v>2133</v>
      </c>
    </row>
    <row r="241" ht="310.5" spans="1:10">
      <c r="A241" s="15" t="s">
        <v>2135</v>
      </c>
      <c r="B241" s="18" t="s">
        <v>2136</v>
      </c>
      <c r="C241" s="19"/>
      <c r="D241" s="19"/>
      <c r="E241" s="19"/>
      <c r="F241" s="20"/>
      <c r="G241" s="19"/>
      <c r="H241" s="20"/>
      <c r="I241" s="20"/>
      <c r="J241" s="22"/>
    </row>
    <row r="242" ht="13.5" spans="1:10">
      <c r="A242" s="19"/>
      <c r="B242" s="19"/>
      <c r="C242" s="15" t="s">
        <v>1977</v>
      </c>
      <c r="D242" s="15" t="s">
        <v>1973</v>
      </c>
      <c r="E242" s="15" t="s">
        <v>1973</v>
      </c>
      <c r="F242" s="17" t="s">
        <v>1973</v>
      </c>
      <c r="G242" s="15" t="s">
        <v>1973</v>
      </c>
      <c r="H242" s="17" t="s">
        <v>1973</v>
      </c>
      <c r="I242" s="17" t="s">
        <v>1973</v>
      </c>
      <c r="J242" s="21" t="s">
        <v>1973</v>
      </c>
    </row>
    <row r="243" ht="13.5" spans="1:10">
      <c r="A243" s="19"/>
      <c r="B243" s="19"/>
      <c r="C243" s="15" t="s">
        <v>1973</v>
      </c>
      <c r="D243" s="15" t="s">
        <v>1978</v>
      </c>
      <c r="E243" s="15" t="s">
        <v>1973</v>
      </c>
      <c r="F243" s="17" t="s">
        <v>1973</v>
      </c>
      <c r="G243" s="15" t="s">
        <v>1973</v>
      </c>
      <c r="H243" s="17" t="s">
        <v>1973</v>
      </c>
      <c r="I243" s="17" t="s">
        <v>1973</v>
      </c>
      <c r="J243" s="21" t="s">
        <v>1973</v>
      </c>
    </row>
    <row r="244" ht="40.5" spans="1:10">
      <c r="A244" s="19"/>
      <c r="B244" s="19"/>
      <c r="C244" s="15" t="s">
        <v>1973</v>
      </c>
      <c r="D244" s="15" t="s">
        <v>1973</v>
      </c>
      <c r="E244" s="15" t="s">
        <v>2137</v>
      </c>
      <c r="F244" s="17" t="s">
        <v>1997</v>
      </c>
      <c r="G244" s="15" t="s">
        <v>2138</v>
      </c>
      <c r="H244" s="17" t="s">
        <v>2043</v>
      </c>
      <c r="I244" s="17" t="s">
        <v>1983</v>
      </c>
      <c r="J244" s="21" t="s">
        <v>2139</v>
      </c>
    </row>
    <row r="245" ht="13.5" spans="1:10">
      <c r="A245" s="19"/>
      <c r="B245" s="19"/>
      <c r="C245" s="15" t="s">
        <v>1973</v>
      </c>
      <c r="D245" s="15" t="s">
        <v>1985</v>
      </c>
      <c r="E245" s="15" t="s">
        <v>1973</v>
      </c>
      <c r="F245" s="17" t="s">
        <v>1973</v>
      </c>
      <c r="G245" s="15" t="s">
        <v>1973</v>
      </c>
      <c r="H245" s="17" t="s">
        <v>1973</v>
      </c>
      <c r="I245" s="17" t="s">
        <v>1973</v>
      </c>
      <c r="J245" s="21" t="s">
        <v>1973</v>
      </c>
    </row>
    <row r="246" ht="40.5" spans="1:10">
      <c r="A246" s="19"/>
      <c r="B246" s="19"/>
      <c r="C246" s="15" t="s">
        <v>1973</v>
      </c>
      <c r="D246" s="15" t="s">
        <v>1973</v>
      </c>
      <c r="E246" s="15" t="s">
        <v>2140</v>
      </c>
      <c r="F246" s="17" t="s">
        <v>1980</v>
      </c>
      <c r="G246" s="15" t="s">
        <v>2005</v>
      </c>
      <c r="H246" s="17" t="s">
        <v>1982</v>
      </c>
      <c r="I246" s="17" t="s">
        <v>1983</v>
      </c>
      <c r="J246" s="21" t="s">
        <v>2139</v>
      </c>
    </row>
    <row r="247" ht="13.5" spans="1:10">
      <c r="A247" s="19"/>
      <c r="B247" s="19"/>
      <c r="C247" s="15" t="s">
        <v>1973</v>
      </c>
      <c r="D247" s="15" t="s">
        <v>2013</v>
      </c>
      <c r="E247" s="15" t="s">
        <v>1973</v>
      </c>
      <c r="F247" s="17" t="s">
        <v>1973</v>
      </c>
      <c r="G247" s="15" t="s">
        <v>1973</v>
      </c>
      <c r="H247" s="17" t="s">
        <v>1973</v>
      </c>
      <c r="I247" s="17" t="s">
        <v>1973</v>
      </c>
      <c r="J247" s="21" t="s">
        <v>1973</v>
      </c>
    </row>
    <row r="248" ht="40.5" spans="1:10">
      <c r="A248" s="19"/>
      <c r="B248" s="19"/>
      <c r="C248" s="15" t="s">
        <v>1973</v>
      </c>
      <c r="D248" s="15" t="s">
        <v>1973</v>
      </c>
      <c r="E248" s="15" t="s">
        <v>2141</v>
      </c>
      <c r="F248" s="17" t="s">
        <v>1980</v>
      </c>
      <c r="G248" s="15" t="s">
        <v>1981</v>
      </c>
      <c r="H248" s="17" t="s">
        <v>1982</v>
      </c>
      <c r="I248" s="17" t="s">
        <v>1983</v>
      </c>
      <c r="J248" s="21" t="s">
        <v>2139</v>
      </c>
    </row>
    <row r="249" ht="13.5" spans="1:10">
      <c r="A249" s="19"/>
      <c r="B249" s="19"/>
      <c r="C249" s="15" t="s">
        <v>1989</v>
      </c>
      <c r="D249" s="15" t="s">
        <v>1973</v>
      </c>
      <c r="E249" s="15" t="s">
        <v>1973</v>
      </c>
      <c r="F249" s="17" t="s">
        <v>1973</v>
      </c>
      <c r="G249" s="15" t="s">
        <v>1973</v>
      </c>
      <c r="H249" s="17" t="s">
        <v>1973</v>
      </c>
      <c r="I249" s="17" t="s">
        <v>1973</v>
      </c>
      <c r="J249" s="21" t="s">
        <v>1973</v>
      </c>
    </row>
    <row r="250" ht="13.5" spans="1:10">
      <c r="A250" s="19"/>
      <c r="B250" s="19"/>
      <c r="C250" s="15" t="s">
        <v>1973</v>
      </c>
      <c r="D250" s="15" t="s">
        <v>2023</v>
      </c>
      <c r="E250" s="15" t="s">
        <v>1973</v>
      </c>
      <c r="F250" s="17" t="s">
        <v>1973</v>
      </c>
      <c r="G250" s="15" t="s">
        <v>1973</v>
      </c>
      <c r="H250" s="17" t="s">
        <v>1973</v>
      </c>
      <c r="I250" s="17" t="s">
        <v>1973</v>
      </c>
      <c r="J250" s="21" t="s">
        <v>1973</v>
      </c>
    </row>
    <row r="251" ht="40.5" spans="1:10">
      <c r="A251" s="19"/>
      <c r="B251" s="19"/>
      <c r="C251" s="15" t="s">
        <v>1973</v>
      </c>
      <c r="D251" s="15" t="s">
        <v>1973</v>
      </c>
      <c r="E251" s="15" t="s">
        <v>2142</v>
      </c>
      <c r="F251" s="17" t="s">
        <v>1980</v>
      </c>
      <c r="G251" s="15" t="s">
        <v>2143</v>
      </c>
      <c r="H251" s="17" t="s">
        <v>1973</v>
      </c>
      <c r="I251" s="17" t="s">
        <v>1987</v>
      </c>
      <c r="J251" s="21" t="s">
        <v>2139</v>
      </c>
    </row>
    <row r="252" ht="13.5" spans="1:10">
      <c r="A252" s="19"/>
      <c r="B252" s="19"/>
      <c r="C252" s="15" t="s">
        <v>2001</v>
      </c>
      <c r="D252" s="15" t="s">
        <v>1973</v>
      </c>
      <c r="E252" s="15" t="s">
        <v>1973</v>
      </c>
      <c r="F252" s="17" t="s">
        <v>1973</v>
      </c>
      <c r="G252" s="15" t="s">
        <v>1973</v>
      </c>
      <c r="H252" s="17" t="s">
        <v>1973</v>
      </c>
      <c r="I252" s="17" t="s">
        <v>1973</v>
      </c>
      <c r="J252" s="21" t="s">
        <v>1973</v>
      </c>
    </row>
    <row r="253" ht="13.5" spans="1:10">
      <c r="A253" s="19"/>
      <c r="B253" s="19"/>
      <c r="C253" s="15" t="s">
        <v>1973</v>
      </c>
      <c r="D253" s="15" t="s">
        <v>2002</v>
      </c>
      <c r="E253" s="15" t="s">
        <v>1973</v>
      </c>
      <c r="F253" s="17" t="s">
        <v>1973</v>
      </c>
      <c r="G253" s="15" t="s">
        <v>1973</v>
      </c>
      <c r="H253" s="17" t="s">
        <v>1973</v>
      </c>
      <c r="I253" s="17" t="s">
        <v>1973</v>
      </c>
      <c r="J253" s="21" t="s">
        <v>1973</v>
      </c>
    </row>
    <row r="254" ht="40.5" spans="1:10">
      <c r="A254" s="19"/>
      <c r="B254" s="19"/>
      <c r="C254" s="15" t="s">
        <v>1973</v>
      </c>
      <c r="D254" s="15" t="s">
        <v>1973</v>
      </c>
      <c r="E254" s="15" t="s">
        <v>2144</v>
      </c>
      <c r="F254" s="17" t="s">
        <v>1997</v>
      </c>
      <c r="G254" s="15" t="s">
        <v>2005</v>
      </c>
      <c r="H254" s="17" t="s">
        <v>1982</v>
      </c>
      <c r="I254" s="17" t="s">
        <v>1983</v>
      </c>
      <c r="J254" s="21" t="s">
        <v>2139</v>
      </c>
    </row>
    <row r="255" ht="310.5" spans="1:10">
      <c r="A255" s="15" t="s">
        <v>2145</v>
      </c>
      <c r="B255" s="18" t="s">
        <v>2136</v>
      </c>
      <c r="C255" s="19"/>
      <c r="D255" s="19"/>
      <c r="E255" s="19"/>
      <c r="F255" s="20"/>
      <c r="G255" s="19"/>
      <c r="H255" s="20"/>
      <c r="I255" s="20"/>
      <c r="J255" s="22"/>
    </row>
    <row r="256" ht="13.5" spans="1:10">
      <c r="A256" s="19"/>
      <c r="B256" s="19"/>
      <c r="C256" s="15" t="s">
        <v>1977</v>
      </c>
      <c r="D256" s="15" t="s">
        <v>1973</v>
      </c>
      <c r="E256" s="15" t="s">
        <v>1973</v>
      </c>
      <c r="F256" s="17" t="s">
        <v>1973</v>
      </c>
      <c r="G256" s="15" t="s">
        <v>1973</v>
      </c>
      <c r="H256" s="17" t="s">
        <v>1973</v>
      </c>
      <c r="I256" s="17" t="s">
        <v>1973</v>
      </c>
      <c r="J256" s="21" t="s">
        <v>1973</v>
      </c>
    </row>
    <row r="257" ht="13.5" spans="1:10">
      <c r="A257" s="19"/>
      <c r="B257" s="19"/>
      <c r="C257" s="15" t="s">
        <v>1973</v>
      </c>
      <c r="D257" s="15" t="s">
        <v>1978</v>
      </c>
      <c r="E257" s="15" t="s">
        <v>1973</v>
      </c>
      <c r="F257" s="17" t="s">
        <v>1973</v>
      </c>
      <c r="G257" s="15" t="s">
        <v>1973</v>
      </c>
      <c r="H257" s="17" t="s">
        <v>1973</v>
      </c>
      <c r="I257" s="17" t="s">
        <v>1973</v>
      </c>
      <c r="J257" s="21" t="s">
        <v>1973</v>
      </c>
    </row>
    <row r="258" ht="40.5" spans="1:10">
      <c r="A258" s="19"/>
      <c r="B258" s="19"/>
      <c r="C258" s="15" t="s">
        <v>1973</v>
      </c>
      <c r="D258" s="15" t="s">
        <v>1973</v>
      </c>
      <c r="E258" s="15" t="s">
        <v>2137</v>
      </c>
      <c r="F258" s="17" t="s">
        <v>1997</v>
      </c>
      <c r="G258" s="15" t="s">
        <v>2138</v>
      </c>
      <c r="H258" s="17" t="s">
        <v>2043</v>
      </c>
      <c r="I258" s="17" t="s">
        <v>1983</v>
      </c>
      <c r="J258" s="21" t="s">
        <v>2139</v>
      </c>
    </row>
    <row r="259" ht="13.5" spans="1:10">
      <c r="A259" s="19"/>
      <c r="B259" s="19"/>
      <c r="C259" s="15" t="s">
        <v>1973</v>
      </c>
      <c r="D259" s="15" t="s">
        <v>1985</v>
      </c>
      <c r="E259" s="15" t="s">
        <v>1973</v>
      </c>
      <c r="F259" s="17" t="s">
        <v>1973</v>
      </c>
      <c r="G259" s="15" t="s">
        <v>1973</v>
      </c>
      <c r="H259" s="17" t="s">
        <v>1973</v>
      </c>
      <c r="I259" s="17" t="s">
        <v>1973</v>
      </c>
      <c r="J259" s="21" t="s">
        <v>1973</v>
      </c>
    </row>
    <row r="260" ht="40.5" spans="1:10">
      <c r="A260" s="19"/>
      <c r="B260" s="19"/>
      <c r="C260" s="15" t="s">
        <v>1973</v>
      </c>
      <c r="D260" s="15" t="s">
        <v>1973</v>
      </c>
      <c r="E260" s="15" t="s">
        <v>2140</v>
      </c>
      <c r="F260" s="17" t="s">
        <v>1980</v>
      </c>
      <c r="G260" s="15" t="s">
        <v>2005</v>
      </c>
      <c r="H260" s="17" t="s">
        <v>1982</v>
      </c>
      <c r="I260" s="17" t="s">
        <v>1983</v>
      </c>
      <c r="J260" s="21" t="s">
        <v>2139</v>
      </c>
    </row>
    <row r="261" ht="13.5" spans="1:10">
      <c r="A261" s="19"/>
      <c r="B261" s="19"/>
      <c r="C261" s="15" t="s">
        <v>1973</v>
      </c>
      <c r="D261" s="15" t="s">
        <v>2013</v>
      </c>
      <c r="E261" s="15" t="s">
        <v>1973</v>
      </c>
      <c r="F261" s="17" t="s">
        <v>1973</v>
      </c>
      <c r="G261" s="15" t="s">
        <v>1973</v>
      </c>
      <c r="H261" s="17" t="s">
        <v>1973</v>
      </c>
      <c r="I261" s="17" t="s">
        <v>1973</v>
      </c>
      <c r="J261" s="21" t="s">
        <v>1973</v>
      </c>
    </row>
    <row r="262" ht="40.5" spans="1:10">
      <c r="A262" s="19"/>
      <c r="B262" s="19"/>
      <c r="C262" s="15" t="s">
        <v>1973</v>
      </c>
      <c r="D262" s="15" t="s">
        <v>1973</v>
      </c>
      <c r="E262" s="15" t="s">
        <v>2141</v>
      </c>
      <c r="F262" s="17" t="s">
        <v>1980</v>
      </c>
      <c r="G262" s="15" t="s">
        <v>1981</v>
      </c>
      <c r="H262" s="17" t="s">
        <v>1982</v>
      </c>
      <c r="I262" s="17" t="s">
        <v>1983</v>
      </c>
      <c r="J262" s="21" t="s">
        <v>2139</v>
      </c>
    </row>
    <row r="263" ht="13.5" spans="1:10">
      <c r="A263" s="19"/>
      <c r="B263" s="19"/>
      <c r="C263" s="15" t="s">
        <v>1989</v>
      </c>
      <c r="D263" s="15" t="s">
        <v>1973</v>
      </c>
      <c r="E263" s="15" t="s">
        <v>1973</v>
      </c>
      <c r="F263" s="17" t="s">
        <v>1973</v>
      </c>
      <c r="G263" s="15" t="s">
        <v>1973</v>
      </c>
      <c r="H263" s="17" t="s">
        <v>1973</v>
      </c>
      <c r="I263" s="17" t="s">
        <v>1973</v>
      </c>
      <c r="J263" s="21" t="s">
        <v>1973</v>
      </c>
    </row>
    <row r="264" ht="13.5" spans="1:10">
      <c r="A264" s="19"/>
      <c r="B264" s="19"/>
      <c r="C264" s="15" t="s">
        <v>1973</v>
      </c>
      <c r="D264" s="15" t="s">
        <v>2023</v>
      </c>
      <c r="E264" s="15" t="s">
        <v>1973</v>
      </c>
      <c r="F264" s="17" t="s">
        <v>1973</v>
      </c>
      <c r="G264" s="15" t="s">
        <v>1973</v>
      </c>
      <c r="H264" s="17" t="s">
        <v>1973</v>
      </c>
      <c r="I264" s="17" t="s">
        <v>1973</v>
      </c>
      <c r="J264" s="21" t="s">
        <v>1973</v>
      </c>
    </row>
    <row r="265" ht="40.5" spans="1:10">
      <c r="A265" s="19"/>
      <c r="B265" s="19"/>
      <c r="C265" s="15" t="s">
        <v>1973</v>
      </c>
      <c r="D265" s="15" t="s">
        <v>1973</v>
      </c>
      <c r="E265" s="15" t="s">
        <v>2142</v>
      </c>
      <c r="F265" s="17" t="s">
        <v>1980</v>
      </c>
      <c r="G265" s="15" t="s">
        <v>2143</v>
      </c>
      <c r="H265" s="17" t="s">
        <v>1973</v>
      </c>
      <c r="I265" s="17" t="s">
        <v>1987</v>
      </c>
      <c r="J265" s="21" t="s">
        <v>2139</v>
      </c>
    </row>
    <row r="266" ht="13.5" spans="1:10">
      <c r="A266" s="19"/>
      <c r="B266" s="19"/>
      <c r="C266" s="15" t="s">
        <v>2001</v>
      </c>
      <c r="D266" s="15" t="s">
        <v>1973</v>
      </c>
      <c r="E266" s="15" t="s">
        <v>1973</v>
      </c>
      <c r="F266" s="17" t="s">
        <v>1973</v>
      </c>
      <c r="G266" s="15" t="s">
        <v>1973</v>
      </c>
      <c r="H266" s="17" t="s">
        <v>1973</v>
      </c>
      <c r="I266" s="17" t="s">
        <v>1973</v>
      </c>
      <c r="J266" s="21" t="s">
        <v>1973</v>
      </c>
    </row>
    <row r="267" ht="13.5" spans="1:10">
      <c r="A267" s="19"/>
      <c r="B267" s="19"/>
      <c r="C267" s="15" t="s">
        <v>1973</v>
      </c>
      <c r="D267" s="15" t="s">
        <v>2002</v>
      </c>
      <c r="E267" s="15" t="s">
        <v>1973</v>
      </c>
      <c r="F267" s="17" t="s">
        <v>1973</v>
      </c>
      <c r="G267" s="15" t="s">
        <v>1973</v>
      </c>
      <c r="H267" s="17" t="s">
        <v>1973</v>
      </c>
      <c r="I267" s="17" t="s">
        <v>1973</v>
      </c>
      <c r="J267" s="21" t="s">
        <v>1973</v>
      </c>
    </row>
    <row r="268" ht="40.5" spans="1:10">
      <c r="A268" s="19"/>
      <c r="B268" s="19"/>
      <c r="C268" s="15" t="s">
        <v>1973</v>
      </c>
      <c r="D268" s="15" t="s">
        <v>1973</v>
      </c>
      <c r="E268" s="15" t="s">
        <v>2144</v>
      </c>
      <c r="F268" s="17" t="s">
        <v>1997</v>
      </c>
      <c r="G268" s="15" t="s">
        <v>2005</v>
      </c>
      <c r="H268" s="17" t="s">
        <v>1982</v>
      </c>
      <c r="I268" s="17" t="s">
        <v>1983</v>
      </c>
      <c r="J268" s="21" t="s">
        <v>2139</v>
      </c>
    </row>
    <row r="269" ht="13.5" spans="1:10">
      <c r="A269" s="15" t="s">
        <v>2146</v>
      </c>
      <c r="B269" s="19"/>
      <c r="C269" s="19"/>
      <c r="D269" s="19"/>
      <c r="E269" s="19"/>
      <c r="F269" s="20"/>
      <c r="G269" s="19"/>
      <c r="H269" s="20"/>
      <c r="I269" s="20"/>
      <c r="J269" s="22"/>
    </row>
    <row r="270" ht="13.5" spans="1:10">
      <c r="A270" s="15" t="s">
        <v>2147</v>
      </c>
      <c r="B270" s="19"/>
      <c r="C270" s="19"/>
      <c r="D270" s="19"/>
      <c r="E270" s="19"/>
      <c r="F270" s="20"/>
      <c r="G270" s="19"/>
      <c r="H270" s="20"/>
      <c r="I270" s="20"/>
      <c r="J270" s="22"/>
    </row>
    <row r="271" ht="13.5" spans="1:10">
      <c r="A271" s="15" t="s">
        <v>2148</v>
      </c>
      <c r="B271" s="19"/>
      <c r="C271" s="19"/>
      <c r="D271" s="19"/>
      <c r="E271" s="19"/>
      <c r="F271" s="20"/>
      <c r="G271" s="19"/>
      <c r="H271" s="20"/>
      <c r="I271" s="20"/>
      <c r="J271" s="22"/>
    </row>
    <row r="272" ht="310.5" spans="1:10">
      <c r="A272" s="15" t="s">
        <v>2149</v>
      </c>
      <c r="B272" s="18" t="s">
        <v>2150</v>
      </c>
      <c r="C272" s="19"/>
      <c r="D272" s="19"/>
      <c r="E272" s="19"/>
      <c r="F272" s="20"/>
      <c r="G272" s="19"/>
      <c r="H272" s="20"/>
      <c r="I272" s="20"/>
      <c r="J272" s="22"/>
    </row>
    <row r="273" ht="13.5" spans="1:10">
      <c r="A273" s="19"/>
      <c r="B273" s="19"/>
      <c r="C273" s="15" t="s">
        <v>1977</v>
      </c>
      <c r="D273" s="15" t="s">
        <v>1973</v>
      </c>
      <c r="E273" s="15" t="s">
        <v>1973</v>
      </c>
      <c r="F273" s="17" t="s">
        <v>1973</v>
      </c>
      <c r="G273" s="15" t="s">
        <v>1973</v>
      </c>
      <c r="H273" s="17" t="s">
        <v>1973</v>
      </c>
      <c r="I273" s="17" t="s">
        <v>1973</v>
      </c>
      <c r="J273" s="21" t="s">
        <v>1973</v>
      </c>
    </row>
    <row r="274" ht="13.5" spans="1:10">
      <c r="A274" s="19"/>
      <c r="B274" s="19"/>
      <c r="C274" s="15" t="s">
        <v>1973</v>
      </c>
      <c r="D274" s="15" t="s">
        <v>1978</v>
      </c>
      <c r="E274" s="15" t="s">
        <v>1973</v>
      </c>
      <c r="F274" s="17" t="s">
        <v>1973</v>
      </c>
      <c r="G274" s="15" t="s">
        <v>1973</v>
      </c>
      <c r="H274" s="17" t="s">
        <v>1973</v>
      </c>
      <c r="I274" s="17" t="s">
        <v>1973</v>
      </c>
      <c r="J274" s="21" t="s">
        <v>1973</v>
      </c>
    </row>
    <row r="275" ht="27" spans="1:10">
      <c r="A275" s="19"/>
      <c r="B275" s="19"/>
      <c r="C275" s="15" t="s">
        <v>1973</v>
      </c>
      <c r="D275" s="15" t="s">
        <v>1973</v>
      </c>
      <c r="E275" s="15" t="s">
        <v>2151</v>
      </c>
      <c r="F275" s="17" t="s">
        <v>1997</v>
      </c>
      <c r="G275" s="15" t="s">
        <v>2152</v>
      </c>
      <c r="H275" s="17" t="s">
        <v>2153</v>
      </c>
      <c r="I275" s="17" t="s">
        <v>1983</v>
      </c>
      <c r="J275" s="21" t="s">
        <v>2154</v>
      </c>
    </row>
    <row r="276" ht="40.5" spans="1:10">
      <c r="A276" s="19"/>
      <c r="B276" s="19"/>
      <c r="C276" s="15" t="s">
        <v>1973</v>
      </c>
      <c r="D276" s="15" t="s">
        <v>1973</v>
      </c>
      <c r="E276" s="15" t="s">
        <v>2155</v>
      </c>
      <c r="F276" s="17" t="s">
        <v>1997</v>
      </c>
      <c r="G276" s="15" t="s">
        <v>2156</v>
      </c>
      <c r="H276" s="17" t="s">
        <v>2011</v>
      </c>
      <c r="I276" s="17" t="s">
        <v>1983</v>
      </c>
      <c r="J276" s="21" t="s">
        <v>2157</v>
      </c>
    </row>
    <row r="277" ht="13.5" spans="1:10">
      <c r="A277" s="19"/>
      <c r="B277" s="19"/>
      <c r="C277" s="15" t="s">
        <v>1973</v>
      </c>
      <c r="D277" s="15" t="s">
        <v>1985</v>
      </c>
      <c r="E277" s="15" t="s">
        <v>1973</v>
      </c>
      <c r="F277" s="17" t="s">
        <v>1973</v>
      </c>
      <c r="G277" s="15" t="s">
        <v>1973</v>
      </c>
      <c r="H277" s="17" t="s">
        <v>1973</v>
      </c>
      <c r="I277" s="17" t="s">
        <v>1973</v>
      </c>
      <c r="J277" s="21" t="s">
        <v>1973</v>
      </c>
    </row>
    <row r="278" ht="40.5" spans="1:10">
      <c r="A278" s="19"/>
      <c r="B278" s="19"/>
      <c r="C278" s="15" t="s">
        <v>1973</v>
      </c>
      <c r="D278" s="15" t="s">
        <v>1973</v>
      </c>
      <c r="E278" s="15" t="s">
        <v>2158</v>
      </c>
      <c r="F278" s="17" t="s">
        <v>1997</v>
      </c>
      <c r="G278" s="15" t="s">
        <v>2005</v>
      </c>
      <c r="H278" s="17" t="s">
        <v>1982</v>
      </c>
      <c r="I278" s="17" t="s">
        <v>1983</v>
      </c>
      <c r="J278" s="21" t="s">
        <v>2159</v>
      </c>
    </row>
    <row r="279" ht="13.5" spans="1:10">
      <c r="A279" s="19"/>
      <c r="B279" s="19"/>
      <c r="C279" s="15" t="s">
        <v>1989</v>
      </c>
      <c r="D279" s="15" t="s">
        <v>1973</v>
      </c>
      <c r="E279" s="15" t="s">
        <v>1973</v>
      </c>
      <c r="F279" s="17" t="s">
        <v>1973</v>
      </c>
      <c r="G279" s="15" t="s">
        <v>1973</v>
      </c>
      <c r="H279" s="17" t="s">
        <v>1973</v>
      </c>
      <c r="I279" s="17" t="s">
        <v>1973</v>
      </c>
      <c r="J279" s="21" t="s">
        <v>1973</v>
      </c>
    </row>
    <row r="280" ht="13.5" spans="1:10">
      <c r="A280" s="19"/>
      <c r="B280" s="19"/>
      <c r="C280" s="15" t="s">
        <v>1973</v>
      </c>
      <c r="D280" s="15" t="s">
        <v>2023</v>
      </c>
      <c r="E280" s="15" t="s">
        <v>1973</v>
      </c>
      <c r="F280" s="17" t="s">
        <v>1973</v>
      </c>
      <c r="G280" s="15" t="s">
        <v>1973</v>
      </c>
      <c r="H280" s="17" t="s">
        <v>1973</v>
      </c>
      <c r="I280" s="17" t="s">
        <v>1973</v>
      </c>
      <c r="J280" s="21" t="s">
        <v>1973</v>
      </c>
    </row>
    <row r="281" ht="40.5" spans="1:10">
      <c r="A281" s="19"/>
      <c r="B281" s="19"/>
      <c r="C281" s="15" t="s">
        <v>1973</v>
      </c>
      <c r="D281" s="15" t="s">
        <v>1973</v>
      </c>
      <c r="E281" s="15" t="s">
        <v>2160</v>
      </c>
      <c r="F281" s="17" t="s">
        <v>1997</v>
      </c>
      <c r="G281" s="15" t="s">
        <v>2161</v>
      </c>
      <c r="H281" s="17" t="s">
        <v>2153</v>
      </c>
      <c r="I281" s="17" t="s">
        <v>1983</v>
      </c>
      <c r="J281" s="21" t="s">
        <v>2162</v>
      </c>
    </row>
    <row r="282" ht="13.5" spans="1:10">
      <c r="A282" s="19"/>
      <c r="B282" s="19"/>
      <c r="C282" s="15" t="s">
        <v>2001</v>
      </c>
      <c r="D282" s="15" t="s">
        <v>1973</v>
      </c>
      <c r="E282" s="15" t="s">
        <v>1973</v>
      </c>
      <c r="F282" s="17" t="s">
        <v>1973</v>
      </c>
      <c r="G282" s="15" t="s">
        <v>1973</v>
      </c>
      <c r="H282" s="17" t="s">
        <v>1973</v>
      </c>
      <c r="I282" s="17" t="s">
        <v>1973</v>
      </c>
      <c r="J282" s="21" t="s">
        <v>1973</v>
      </c>
    </row>
    <row r="283" ht="13.5" spans="1:10">
      <c r="A283" s="19"/>
      <c r="B283" s="19"/>
      <c r="C283" s="15" t="s">
        <v>1973</v>
      </c>
      <c r="D283" s="15" t="s">
        <v>2002</v>
      </c>
      <c r="E283" s="15" t="s">
        <v>1973</v>
      </c>
      <c r="F283" s="17" t="s">
        <v>1973</v>
      </c>
      <c r="G283" s="15" t="s">
        <v>1973</v>
      </c>
      <c r="H283" s="17" t="s">
        <v>1973</v>
      </c>
      <c r="I283" s="17" t="s">
        <v>1973</v>
      </c>
      <c r="J283" s="21" t="s">
        <v>1973</v>
      </c>
    </row>
    <row r="284" ht="13.5" spans="1:10">
      <c r="A284" s="19"/>
      <c r="B284" s="19"/>
      <c r="C284" s="15" t="s">
        <v>1973</v>
      </c>
      <c r="D284" s="15" t="s">
        <v>1973</v>
      </c>
      <c r="E284" s="15" t="s">
        <v>2163</v>
      </c>
      <c r="F284" s="17" t="s">
        <v>1980</v>
      </c>
      <c r="G284" s="15" t="s">
        <v>2005</v>
      </c>
      <c r="H284" s="17" t="s">
        <v>1982</v>
      </c>
      <c r="I284" s="17" t="s">
        <v>1983</v>
      </c>
      <c r="J284" s="21" t="s">
        <v>2163</v>
      </c>
    </row>
    <row r="285" ht="256.5" spans="1:10">
      <c r="A285" s="15" t="s">
        <v>2164</v>
      </c>
      <c r="B285" s="18" t="s">
        <v>2165</v>
      </c>
      <c r="C285" s="19"/>
      <c r="D285" s="19"/>
      <c r="E285" s="19"/>
      <c r="F285" s="20"/>
      <c r="G285" s="19"/>
      <c r="H285" s="20"/>
      <c r="I285" s="20"/>
      <c r="J285" s="22"/>
    </row>
    <row r="286" ht="13.5" spans="1:10">
      <c r="A286" s="19"/>
      <c r="B286" s="19"/>
      <c r="C286" s="15" t="s">
        <v>1977</v>
      </c>
      <c r="D286" s="15" t="s">
        <v>1973</v>
      </c>
      <c r="E286" s="15" t="s">
        <v>1973</v>
      </c>
      <c r="F286" s="17" t="s">
        <v>1973</v>
      </c>
      <c r="G286" s="15" t="s">
        <v>1973</v>
      </c>
      <c r="H286" s="17" t="s">
        <v>1973</v>
      </c>
      <c r="I286" s="17" t="s">
        <v>1973</v>
      </c>
      <c r="J286" s="21" t="s">
        <v>1973</v>
      </c>
    </row>
    <row r="287" ht="13.5" spans="1:10">
      <c r="A287" s="19"/>
      <c r="B287" s="19"/>
      <c r="C287" s="15" t="s">
        <v>1973</v>
      </c>
      <c r="D287" s="15" t="s">
        <v>1978</v>
      </c>
      <c r="E287" s="15" t="s">
        <v>1973</v>
      </c>
      <c r="F287" s="17" t="s">
        <v>1973</v>
      </c>
      <c r="G287" s="15" t="s">
        <v>1973</v>
      </c>
      <c r="H287" s="17" t="s">
        <v>1973</v>
      </c>
      <c r="I287" s="17" t="s">
        <v>1973</v>
      </c>
      <c r="J287" s="21" t="s">
        <v>1973</v>
      </c>
    </row>
    <row r="288" ht="27" spans="1:10">
      <c r="A288" s="19"/>
      <c r="B288" s="19"/>
      <c r="C288" s="15" t="s">
        <v>1973</v>
      </c>
      <c r="D288" s="15" t="s">
        <v>1973</v>
      </c>
      <c r="E288" s="15" t="s">
        <v>2166</v>
      </c>
      <c r="F288" s="17" t="s">
        <v>1997</v>
      </c>
      <c r="G288" s="15" t="s">
        <v>2167</v>
      </c>
      <c r="H288" s="17" t="s">
        <v>2168</v>
      </c>
      <c r="I288" s="17" t="s">
        <v>1983</v>
      </c>
      <c r="J288" s="21" t="s">
        <v>2169</v>
      </c>
    </row>
    <row r="289" ht="27" spans="1:10">
      <c r="A289" s="19"/>
      <c r="B289" s="19"/>
      <c r="C289" s="15" t="s">
        <v>1973</v>
      </c>
      <c r="D289" s="15" t="s">
        <v>1973</v>
      </c>
      <c r="E289" s="15" t="s">
        <v>2170</v>
      </c>
      <c r="F289" s="17" t="s">
        <v>1997</v>
      </c>
      <c r="G289" s="15" t="s">
        <v>2171</v>
      </c>
      <c r="H289" s="17" t="s">
        <v>2172</v>
      </c>
      <c r="I289" s="17" t="s">
        <v>1983</v>
      </c>
      <c r="J289" s="21" t="s">
        <v>2173</v>
      </c>
    </row>
    <row r="290" ht="13.5" spans="1:10">
      <c r="A290" s="19"/>
      <c r="B290" s="19"/>
      <c r="C290" s="15" t="s">
        <v>1973</v>
      </c>
      <c r="D290" s="15" t="s">
        <v>1985</v>
      </c>
      <c r="E290" s="15" t="s">
        <v>1973</v>
      </c>
      <c r="F290" s="17" t="s">
        <v>1973</v>
      </c>
      <c r="G290" s="15" t="s">
        <v>1973</v>
      </c>
      <c r="H290" s="17" t="s">
        <v>1973</v>
      </c>
      <c r="I290" s="17" t="s">
        <v>1973</v>
      </c>
      <c r="J290" s="21" t="s">
        <v>1973</v>
      </c>
    </row>
    <row r="291" ht="27" spans="1:10">
      <c r="A291" s="19"/>
      <c r="B291" s="19"/>
      <c r="C291" s="15" t="s">
        <v>1973</v>
      </c>
      <c r="D291" s="15" t="s">
        <v>1973</v>
      </c>
      <c r="E291" s="15" t="s">
        <v>2174</v>
      </c>
      <c r="F291" s="17" t="s">
        <v>1997</v>
      </c>
      <c r="G291" s="15" t="s">
        <v>2005</v>
      </c>
      <c r="H291" s="17" t="s">
        <v>1982</v>
      </c>
      <c r="I291" s="17" t="s">
        <v>1983</v>
      </c>
      <c r="J291" s="21" t="s">
        <v>2175</v>
      </c>
    </row>
    <row r="292" ht="13.5" spans="1:10">
      <c r="A292" s="19"/>
      <c r="B292" s="19"/>
      <c r="C292" s="15" t="s">
        <v>1989</v>
      </c>
      <c r="D292" s="15" t="s">
        <v>1973</v>
      </c>
      <c r="E292" s="15" t="s">
        <v>1973</v>
      </c>
      <c r="F292" s="17" t="s">
        <v>1973</v>
      </c>
      <c r="G292" s="15" t="s">
        <v>1973</v>
      </c>
      <c r="H292" s="17" t="s">
        <v>1973</v>
      </c>
      <c r="I292" s="17" t="s">
        <v>1973</v>
      </c>
      <c r="J292" s="21" t="s">
        <v>1973</v>
      </c>
    </row>
    <row r="293" ht="13.5" spans="1:10">
      <c r="A293" s="19"/>
      <c r="B293" s="19"/>
      <c r="C293" s="15" t="s">
        <v>1973</v>
      </c>
      <c r="D293" s="15" t="s">
        <v>2023</v>
      </c>
      <c r="E293" s="15" t="s">
        <v>1973</v>
      </c>
      <c r="F293" s="17" t="s">
        <v>1973</v>
      </c>
      <c r="G293" s="15" t="s">
        <v>1973</v>
      </c>
      <c r="H293" s="17" t="s">
        <v>1973</v>
      </c>
      <c r="I293" s="17" t="s">
        <v>1973</v>
      </c>
      <c r="J293" s="21" t="s">
        <v>1973</v>
      </c>
    </row>
    <row r="294" ht="27" spans="1:10">
      <c r="A294" s="19"/>
      <c r="B294" s="19"/>
      <c r="C294" s="15" t="s">
        <v>1973</v>
      </c>
      <c r="D294" s="15" t="s">
        <v>1973</v>
      </c>
      <c r="E294" s="15" t="s">
        <v>2176</v>
      </c>
      <c r="F294" s="17" t="s">
        <v>2020</v>
      </c>
      <c r="G294" s="15" t="s">
        <v>2177</v>
      </c>
      <c r="H294" s="17" t="s">
        <v>1982</v>
      </c>
      <c r="I294" s="17" t="s">
        <v>1983</v>
      </c>
      <c r="J294" s="21" t="s">
        <v>2176</v>
      </c>
    </row>
    <row r="295" ht="13.5" spans="1:10">
      <c r="A295" s="19"/>
      <c r="B295" s="19"/>
      <c r="C295" s="15" t="s">
        <v>2001</v>
      </c>
      <c r="D295" s="15" t="s">
        <v>1973</v>
      </c>
      <c r="E295" s="15" t="s">
        <v>1973</v>
      </c>
      <c r="F295" s="17" t="s">
        <v>1973</v>
      </c>
      <c r="G295" s="15" t="s">
        <v>1973</v>
      </c>
      <c r="H295" s="17" t="s">
        <v>1973</v>
      </c>
      <c r="I295" s="17" t="s">
        <v>1973</v>
      </c>
      <c r="J295" s="21" t="s">
        <v>1973</v>
      </c>
    </row>
    <row r="296" ht="13.5" spans="1:10">
      <c r="A296" s="19"/>
      <c r="B296" s="19"/>
      <c r="C296" s="15" t="s">
        <v>1973</v>
      </c>
      <c r="D296" s="15" t="s">
        <v>2002</v>
      </c>
      <c r="E296" s="15" t="s">
        <v>1973</v>
      </c>
      <c r="F296" s="17" t="s">
        <v>1973</v>
      </c>
      <c r="G296" s="15" t="s">
        <v>1973</v>
      </c>
      <c r="H296" s="17" t="s">
        <v>1973</v>
      </c>
      <c r="I296" s="17" t="s">
        <v>1973</v>
      </c>
      <c r="J296" s="21" t="s">
        <v>1973</v>
      </c>
    </row>
    <row r="297" ht="13.5" spans="1:10">
      <c r="A297" s="19"/>
      <c r="B297" s="19"/>
      <c r="C297" s="15" t="s">
        <v>1973</v>
      </c>
      <c r="D297" s="15" t="s">
        <v>1973</v>
      </c>
      <c r="E297" s="15" t="s">
        <v>2178</v>
      </c>
      <c r="F297" s="17" t="s">
        <v>1997</v>
      </c>
      <c r="G297" s="15" t="s">
        <v>2005</v>
      </c>
      <c r="H297" s="17" t="s">
        <v>1982</v>
      </c>
      <c r="I297" s="17" t="s">
        <v>1983</v>
      </c>
      <c r="J297" s="21" t="s">
        <v>2178</v>
      </c>
    </row>
    <row r="298" ht="13.5" spans="1:10">
      <c r="A298" s="15" t="s">
        <v>2179</v>
      </c>
      <c r="B298" s="19"/>
      <c r="C298" s="19"/>
      <c r="D298" s="19"/>
      <c r="E298" s="19"/>
      <c r="F298" s="20"/>
      <c r="G298" s="19"/>
      <c r="H298" s="20"/>
      <c r="I298" s="20"/>
      <c r="J298" s="22"/>
    </row>
    <row r="299" ht="13.5" spans="1:10">
      <c r="A299" s="15" t="s">
        <v>2180</v>
      </c>
      <c r="B299" s="19"/>
      <c r="C299" s="19"/>
      <c r="D299" s="19"/>
      <c r="E299" s="19"/>
      <c r="F299" s="20"/>
      <c r="G299" s="19"/>
      <c r="H299" s="20"/>
      <c r="I299" s="20"/>
      <c r="J299" s="22"/>
    </row>
    <row r="300" ht="54" spans="1:10">
      <c r="A300" s="15" t="s">
        <v>2181</v>
      </c>
      <c r="B300" s="18" t="s">
        <v>2182</v>
      </c>
      <c r="C300" s="19"/>
      <c r="D300" s="19"/>
      <c r="E300" s="19"/>
      <c r="F300" s="20"/>
      <c r="G300" s="19"/>
      <c r="H300" s="20"/>
      <c r="I300" s="20"/>
      <c r="J300" s="22"/>
    </row>
    <row r="301" ht="13.5" spans="1:10">
      <c r="A301" s="19"/>
      <c r="B301" s="19"/>
      <c r="C301" s="15" t="s">
        <v>1977</v>
      </c>
      <c r="D301" s="15" t="s">
        <v>1973</v>
      </c>
      <c r="E301" s="15" t="s">
        <v>1973</v>
      </c>
      <c r="F301" s="17" t="s">
        <v>1973</v>
      </c>
      <c r="G301" s="15" t="s">
        <v>1973</v>
      </c>
      <c r="H301" s="17" t="s">
        <v>1973</v>
      </c>
      <c r="I301" s="17" t="s">
        <v>1973</v>
      </c>
      <c r="J301" s="21" t="s">
        <v>1973</v>
      </c>
    </row>
    <row r="302" ht="13.5" spans="1:10">
      <c r="A302" s="19"/>
      <c r="B302" s="19"/>
      <c r="C302" s="15" t="s">
        <v>1973</v>
      </c>
      <c r="D302" s="15" t="s">
        <v>1978</v>
      </c>
      <c r="E302" s="15" t="s">
        <v>1973</v>
      </c>
      <c r="F302" s="17" t="s">
        <v>1973</v>
      </c>
      <c r="G302" s="15" t="s">
        <v>1973</v>
      </c>
      <c r="H302" s="17" t="s">
        <v>1973</v>
      </c>
      <c r="I302" s="17" t="s">
        <v>1973</v>
      </c>
      <c r="J302" s="21" t="s">
        <v>1973</v>
      </c>
    </row>
    <row r="303" ht="27" spans="1:10">
      <c r="A303" s="19"/>
      <c r="B303" s="19"/>
      <c r="C303" s="15" t="s">
        <v>1973</v>
      </c>
      <c r="D303" s="15" t="s">
        <v>1973</v>
      </c>
      <c r="E303" s="15" t="s">
        <v>2183</v>
      </c>
      <c r="F303" s="17" t="s">
        <v>1980</v>
      </c>
      <c r="G303" s="15" t="s">
        <v>1981</v>
      </c>
      <c r="H303" s="17" t="s">
        <v>1982</v>
      </c>
      <c r="I303" s="17" t="s">
        <v>1983</v>
      </c>
      <c r="J303" s="21" t="s">
        <v>2183</v>
      </c>
    </row>
    <row r="304" ht="13.5" spans="1:10">
      <c r="A304" s="19"/>
      <c r="B304" s="19"/>
      <c r="C304" s="15" t="s">
        <v>1973</v>
      </c>
      <c r="D304" s="15" t="s">
        <v>1985</v>
      </c>
      <c r="E304" s="15" t="s">
        <v>1973</v>
      </c>
      <c r="F304" s="17" t="s">
        <v>1973</v>
      </c>
      <c r="G304" s="15" t="s">
        <v>1973</v>
      </c>
      <c r="H304" s="17" t="s">
        <v>1973</v>
      </c>
      <c r="I304" s="17" t="s">
        <v>1973</v>
      </c>
      <c r="J304" s="21" t="s">
        <v>1973</v>
      </c>
    </row>
    <row r="305" ht="13.5" spans="1:10">
      <c r="A305" s="19"/>
      <c r="B305" s="19"/>
      <c r="C305" s="15" t="s">
        <v>1973</v>
      </c>
      <c r="D305" s="15" t="s">
        <v>1973</v>
      </c>
      <c r="E305" s="15" t="s">
        <v>2184</v>
      </c>
      <c r="F305" s="17" t="s">
        <v>1980</v>
      </c>
      <c r="G305" s="15" t="s">
        <v>1981</v>
      </c>
      <c r="H305" s="17" t="s">
        <v>1982</v>
      </c>
      <c r="I305" s="17" t="s">
        <v>1983</v>
      </c>
      <c r="J305" s="21" t="s">
        <v>2184</v>
      </c>
    </row>
    <row r="306" ht="13.5" spans="1:10">
      <c r="A306" s="19"/>
      <c r="B306" s="19"/>
      <c r="C306" s="15" t="s">
        <v>1989</v>
      </c>
      <c r="D306" s="15" t="s">
        <v>1973</v>
      </c>
      <c r="E306" s="15" t="s">
        <v>1973</v>
      </c>
      <c r="F306" s="17" t="s">
        <v>1973</v>
      </c>
      <c r="G306" s="15" t="s">
        <v>1973</v>
      </c>
      <c r="H306" s="17" t="s">
        <v>1973</v>
      </c>
      <c r="I306" s="17" t="s">
        <v>1973</v>
      </c>
      <c r="J306" s="21" t="s">
        <v>1973</v>
      </c>
    </row>
    <row r="307" ht="13.5" spans="1:10">
      <c r="A307" s="19"/>
      <c r="B307" s="19"/>
      <c r="C307" s="15" t="s">
        <v>1973</v>
      </c>
      <c r="D307" s="15" t="s">
        <v>2023</v>
      </c>
      <c r="E307" s="15" t="s">
        <v>1973</v>
      </c>
      <c r="F307" s="17" t="s">
        <v>1973</v>
      </c>
      <c r="G307" s="15" t="s">
        <v>1973</v>
      </c>
      <c r="H307" s="17" t="s">
        <v>1973</v>
      </c>
      <c r="I307" s="17" t="s">
        <v>1973</v>
      </c>
      <c r="J307" s="21" t="s">
        <v>1973</v>
      </c>
    </row>
    <row r="308" ht="27" spans="1:10">
      <c r="A308" s="19"/>
      <c r="B308" s="19"/>
      <c r="C308" s="15" t="s">
        <v>1973</v>
      </c>
      <c r="D308" s="15" t="s">
        <v>1973</v>
      </c>
      <c r="E308" s="15" t="s">
        <v>2185</v>
      </c>
      <c r="F308" s="17" t="s">
        <v>1997</v>
      </c>
      <c r="G308" s="15" t="s">
        <v>2097</v>
      </c>
      <c r="H308" s="17" t="s">
        <v>1982</v>
      </c>
      <c r="I308" s="17" t="s">
        <v>1983</v>
      </c>
      <c r="J308" s="21" t="s">
        <v>2185</v>
      </c>
    </row>
    <row r="309" ht="13.5" spans="1:10">
      <c r="A309" s="19"/>
      <c r="B309" s="19"/>
      <c r="C309" s="15" t="s">
        <v>2001</v>
      </c>
      <c r="D309" s="15" t="s">
        <v>1973</v>
      </c>
      <c r="E309" s="15" t="s">
        <v>1973</v>
      </c>
      <c r="F309" s="17" t="s">
        <v>1973</v>
      </c>
      <c r="G309" s="15" t="s">
        <v>1973</v>
      </c>
      <c r="H309" s="17" t="s">
        <v>1973</v>
      </c>
      <c r="I309" s="17" t="s">
        <v>1973</v>
      </c>
      <c r="J309" s="21" t="s">
        <v>1973</v>
      </c>
    </row>
    <row r="310" ht="13.5" spans="1:10">
      <c r="A310" s="19"/>
      <c r="B310" s="19"/>
      <c r="C310" s="15" t="s">
        <v>1973</v>
      </c>
      <c r="D310" s="15" t="s">
        <v>2002</v>
      </c>
      <c r="E310" s="15" t="s">
        <v>1973</v>
      </c>
      <c r="F310" s="17" t="s">
        <v>1973</v>
      </c>
      <c r="G310" s="15" t="s">
        <v>1973</v>
      </c>
      <c r="H310" s="17" t="s">
        <v>1973</v>
      </c>
      <c r="I310" s="17" t="s">
        <v>1973</v>
      </c>
      <c r="J310" s="21" t="s">
        <v>1973</v>
      </c>
    </row>
    <row r="311" ht="27" spans="1:10">
      <c r="A311" s="19"/>
      <c r="B311" s="19"/>
      <c r="C311" s="15" t="s">
        <v>1973</v>
      </c>
      <c r="D311" s="15" t="s">
        <v>1973</v>
      </c>
      <c r="E311" s="15" t="s">
        <v>2186</v>
      </c>
      <c r="F311" s="17" t="s">
        <v>1997</v>
      </c>
      <c r="G311" s="15" t="s">
        <v>2005</v>
      </c>
      <c r="H311" s="17" t="s">
        <v>1982</v>
      </c>
      <c r="I311" s="17" t="s">
        <v>1983</v>
      </c>
      <c r="J311" s="21" t="s">
        <v>2186</v>
      </c>
    </row>
    <row r="312" ht="27" spans="1:10">
      <c r="A312" s="19"/>
      <c r="B312" s="19"/>
      <c r="C312" s="15" t="s">
        <v>1973</v>
      </c>
      <c r="D312" s="15" t="s">
        <v>1973</v>
      </c>
      <c r="E312" s="15" t="s">
        <v>2187</v>
      </c>
      <c r="F312" s="17" t="s">
        <v>1997</v>
      </c>
      <c r="G312" s="15" t="s">
        <v>2005</v>
      </c>
      <c r="H312" s="17" t="s">
        <v>1982</v>
      </c>
      <c r="I312" s="17" t="s">
        <v>1983</v>
      </c>
      <c r="J312" s="21" t="s">
        <v>2187</v>
      </c>
    </row>
    <row r="313" ht="13.5" spans="1:10">
      <c r="A313" s="15" t="s">
        <v>2188</v>
      </c>
      <c r="B313" s="19"/>
      <c r="C313" s="19"/>
      <c r="D313" s="19"/>
      <c r="E313" s="19"/>
      <c r="F313" s="20"/>
      <c r="G313" s="19"/>
      <c r="H313" s="20"/>
      <c r="I313" s="20"/>
      <c r="J313" s="22"/>
    </row>
    <row r="314" ht="162" spans="1:10">
      <c r="A314" s="15" t="s">
        <v>2189</v>
      </c>
      <c r="B314" s="18" t="s">
        <v>2190</v>
      </c>
      <c r="C314" s="19"/>
      <c r="D314" s="19"/>
      <c r="E314" s="19"/>
      <c r="F314" s="20"/>
      <c r="G314" s="19"/>
      <c r="H314" s="20"/>
      <c r="I314" s="20"/>
      <c r="J314" s="22"/>
    </row>
    <row r="315" ht="13.5" spans="1:10">
      <c r="A315" s="19"/>
      <c r="B315" s="19"/>
      <c r="C315" s="15" t="s">
        <v>1977</v>
      </c>
      <c r="D315" s="15" t="s">
        <v>1973</v>
      </c>
      <c r="E315" s="15" t="s">
        <v>1973</v>
      </c>
      <c r="F315" s="17" t="s">
        <v>1973</v>
      </c>
      <c r="G315" s="15" t="s">
        <v>1973</v>
      </c>
      <c r="H315" s="17" t="s">
        <v>1973</v>
      </c>
      <c r="I315" s="17" t="s">
        <v>1973</v>
      </c>
      <c r="J315" s="21" t="s">
        <v>1973</v>
      </c>
    </row>
    <row r="316" ht="13.5" spans="1:10">
      <c r="A316" s="19"/>
      <c r="B316" s="19"/>
      <c r="C316" s="15" t="s">
        <v>1973</v>
      </c>
      <c r="D316" s="15" t="s">
        <v>1978</v>
      </c>
      <c r="E316" s="15" t="s">
        <v>1973</v>
      </c>
      <c r="F316" s="17" t="s">
        <v>1973</v>
      </c>
      <c r="G316" s="15" t="s">
        <v>1973</v>
      </c>
      <c r="H316" s="17" t="s">
        <v>1973</v>
      </c>
      <c r="I316" s="17" t="s">
        <v>1973</v>
      </c>
      <c r="J316" s="21" t="s">
        <v>1973</v>
      </c>
    </row>
    <row r="317" ht="40.5" spans="1:10">
      <c r="A317" s="19"/>
      <c r="B317" s="19"/>
      <c r="C317" s="15" t="s">
        <v>1973</v>
      </c>
      <c r="D317" s="15" t="s">
        <v>1973</v>
      </c>
      <c r="E317" s="15" t="s">
        <v>2191</v>
      </c>
      <c r="F317" s="17" t="s">
        <v>1980</v>
      </c>
      <c r="G317" s="15" t="s">
        <v>2192</v>
      </c>
      <c r="H317" s="17" t="s">
        <v>2011</v>
      </c>
      <c r="I317" s="17" t="s">
        <v>1983</v>
      </c>
      <c r="J317" s="21" t="s">
        <v>2193</v>
      </c>
    </row>
    <row r="318" ht="13.5" spans="1:10">
      <c r="A318" s="19"/>
      <c r="B318" s="19"/>
      <c r="C318" s="15" t="s">
        <v>1973</v>
      </c>
      <c r="D318" s="15" t="s">
        <v>1985</v>
      </c>
      <c r="E318" s="15" t="s">
        <v>1973</v>
      </c>
      <c r="F318" s="17" t="s">
        <v>1973</v>
      </c>
      <c r="G318" s="15" t="s">
        <v>1973</v>
      </c>
      <c r="H318" s="17" t="s">
        <v>1973</v>
      </c>
      <c r="I318" s="17" t="s">
        <v>1973</v>
      </c>
      <c r="J318" s="21" t="s">
        <v>1973</v>
      </c>
    </row>
    <row r="319" ht="81" spans="1:10">
      <c r="A319" s="19"/>
      <c r="B319" s="19"/>
      <c r="C319" s="15" t="s">
        <v>1973</v>
      </c>
      <c r="D319" s="15" t="s">
        <v>1973</v>
      </c>
      <c r="E319" s="15" t="s">
        <v>1986</v>
      </c>
      <c r="F319" s="17" t="s">
        <v>1980</v>
      </c>
      <c r="G319" s="15" t="s">
        <v>1981</v>
      </c>
      <c r="H319" s="17" t="s">
        <v>1982</v>
      </c>
      <c r="I319" s="17" t="s">
        <v>1983</v>
      </c>
      <c r="J319" s="21" t="s">
        <v>1988</v>
      </c>
    </row>
    <row r="320" ht="81" spans="1:10">
      <c r="A320" s="19"/>
      <c r="B320" s="19"/>
      <c r="C320" s="15" t="s">
        <v>1973</v>
      </c>
      <c r="D320" s="15" t="s">
        <v>1973</v>
      </c>
      <c r="E320" s="15" t="s">
        <v>2194</v>
      </c>
      <c r="F320" s="17" t="s">
        <v>1980</v>
      </c>
      <c r="G320" s="15" t="s">
        <v>1981</v>
      </c>
      <c r="H320" s="17" t="s">
        <v>1982</v>
      </c>
      <c r="I320" s="17" t="s">
        <v>1983</v>
      </c>
      <c r="J320" s="21" t="s">
        <v>2195</v>
      </c>
    </row>
    <row r="321" ht="13.5" spans="1:10">
      <c r="A321" s="19"/>
      <c r="B321" s="19"/>
      <c r="C321" s="15" t="s">
        <v>1973</v>
      </c>
      <c r="D321" s="15" t="s">
        <v>2013</v>
      </c>
      <c r="E321" s="15" t="s">
        <v>1973</v>
      </c>
      <c r="F321" s="17" t="s">
        <v>1973</v>
      </c>
      <c r="G321" s="15" t="s">
        <v>1973</v>
      </c>
      <c r="H321" s="17" t="s">
        <v>1973</v>
      </c>
      <c r="I321" s="17" t="s">
        <v>1973</v>
      </c>
      <c r="J321" s="21" t="s">
        <v>1973</v>
      </c>
    </row>
    <row r="322" ht="81" spans="1:10">
      <c r="A322" s="19"/>
      <c r="B322" s="19"/>
      <c r="C322" s="15" t="s">
        <v>1973</v>
      </c>
      <c r="D322" s="15" t="s">
        <v>1973</v>
      </c>
      <c r="E322" s="15" t="s">
        <v>2196</v>
      </c>
      <c r="F322" s="17" t="s">
        <v>1980</v>
      </c>
      <c r="G322" s="15" t="s">
        <v>1981</v>
      </c>
      <c r="H322" s="17" t="s">
        <v>1982</v>
      </c>
      <c r="I322" s="17" t="s">
        <v>1983</v>
      </c>
      <c r="J322" s="21" t="s">
        <v>2197</v>
      </c>
    </row>
    <row r="323" ht="13.5" spans="1:10">
      <c r="A323" s="19"/>
      <c r="B323" s="19"/>
      <c r="C323" s="15" t="s">
        <v>1989</v>
      </c>
      <c r="D323" s="15" t="s">
        <v>1973</v>
      </c>
      <c r="E323" s="15" t="s">
        <v>1973</v>
      </c>
      <c r="F323" s="17" t="s">
        <v>1973</v>
      </c>
      <c r="G323" s="15" t="s">
        <v>1973</v>
      </c>
      <c r="H323" s="17" t="s">
        <v>1973</v>
      </c>
      <c r="I323" s="17" t="s">
        <v>1973</v>
      </c>
      <c r="J323" s="21" t="s">
        <v>1973</v>
      </c>
    </row>
    <row r="324" ht="13.5" spans="1:10">
      <c r="A324" s="19"/>
      <c r="B324" s="19"/>
      <c r="C324" s="15" t="s">
        <v>1973</v>
      </c>
      <c r="D324" s="15" t="s">
        <v>2023</v>
      </c>
      <c r="E324" s="15" t="s">
        <v>1973</v>
      </c>
      <c r="F324" s="17" t="s">
        <v>1973</v>
      </c>
      <c r="G324" s="15" t="s">
        <v>1973</v>
      </c>
      <c r="H324" s="17" t="s">
        <v>1973</v>
      </c>
      <c r="I324" s="17" t="s">
        <v>1973</v>
      </c>
      <c r="J324" s="21" t="s">
        <v>1973</v>
      </c>
    </row>
    <row r="325" ht="27" spans="1:10">
      <c r="A325" s="19"/>
      <c r="B325" s="19"/>
      <c r="C325" s="15" t="s">
        <v>1973</v>
      </c>
      <c r="D325" s="15" t="s">
        <v>1973</v>
      </c>
      <c r="E325" s="15" t="s">
        <v>2198</v>
      </c>
      <c r="F325" s="17" t="s">
        <v>1980</v>
      </c>
      <c r="G325" s="15" t="s">
        <v>2199</v>
      </c>
      <c r="H325" s="17" t="s">
        <v>2200</v>
      </c>
      <c r="I325" s="17" t="s">
        <v>1987</v>
      </c>
      <c r="J325" s="21" t="s">
        <v>2198</v>
      </c>
    </row>
    <row r="326" ht="13.5" spans="1:10">
      <c r="A326" s="19"/>
      <c r="B326" s="19"/>
      <c r="C326" s="15" t="s">
        <v>2001</v>
      </c>
      <c r="D326" s="15" t="s">
        <v>1973</v>
      </c>
      <c r="E326" s="15" t="s">
        <v>1973</v>
      </c>
      <c r="F326" s="17" t="s">
        <v>1973</v>
      </c>
      <c r="G326" s="15" t="s">
        <v>1973</v>
      </c>
      <c r="H326" s="17" t="s">
        <v>1973</v>
      </c>
      <c r="I326" s="17" t="s">
        <v>1973</v>
      </c>
      <c r="J326" s="21" t="s">
        <v>1973</v>
      </c>
    </row>
    <row r="327" ht="13.5" spans="1:10">
      <c r="A327" s="19"/>
      <c r="B327" s="19"/>
      <c r="C327" s="15" t="s">
        <v>1973</v>
      </c>
      <c r="D327" s="15" t="s">
        <v>2002</v>
      </c>
      <c r="E327" s="15" t="s">
        <v>1973</v>
      </c>
      <c r="F327" s="17" t="s">
        <v>1973</v>
      </c>
      <c r="G327" s="15" t="s">
        <v>1973</v>
      </c>
      <c r="H327" s="17" t="s">
        <v>1973</v>
      </c>
      <c r="I327" s="17" t="s">
        <v>1973</v>
      </c>
      <c r="J327" s="21" t="s">
        <v>1973</v>
      </c>
    </row>
    <row r="328" ht="94.5" spans="1:10">
      <c r="A328" s="19"/>
      <c r="B328" s="19"/>
      <c r="C328" s="15" t="s">
        <v>1973</v>
      </c>
      <c r="D328" s="15" t="s">
        <v>1973</v>
      </c>
      <c r="E328" s="15" t="s">
        <v>2003</v>
      </c>
      <c r="F328" s="17" t="s">
        <v>1997</v>
      </c>
      <c r="G328" s="15" t="s">
        <v>2072</v>
      </c>
      <c r="H328" s="17" t="s">
        <v>1982</v>
      </c>
      <c r="I328" s="17" t="s">
        <v>1983</v>
      </c>
      <c r="J328" s="21" t="s">
        <v>2006</v>
      </c>
    </row>
    <row r="329" ht="13.5" spans="1:10">
      <c r="A329" s="15" t="s">
        <v>2201</v>
      </c>
      <c r="B329" s="19"/>
      <c r="C329" s="19"/>
      <c r="D329" s="19"/>
      <c r="E329" s="19"/>
      <c r="F329" s="20"/>
      <c r="G329" s="19"/>
      <c r="H329" s="20"/>
      <c r="I329" s="20"/>
      <c r="J329" s="22"/>
    </row>
    <row r="330" ht="13.5" spans="1:10">
      <c r="A330" s="15" t="s">
        <v>2202</v>
      </c>
      <c r="B330" s="19"/>
      <c r="C330" s="19"/>
      <c r="D330" s="19"/>
      <c r="E330" s="19"/>
      <c r="F330" s="20"/>
      <c r="G330" s="19"/>
      <c r="H330" s="20"/>
      <c r="I330" s="20"/>
      <c r="J330" s="22"/>
    </row>
    <row r="331" ht="409.5" spans="1:10">
      <c r="A331" s="15" t="s">
        <v>2203</v>
      </c>
      <c r="B331" s="18" t="s">
        <v>2204</v>
      </c>
      <c r="C331" s="19"/>
      <c r="D331" s="19"/>
      <c r="E331" s="19"/>
      <c r="F331" s="20"/>
      <c r="G331" s="19"/>
      <c r="H331" s="20"/>
      <c r="I331" s="20"/>
      <c r="J331" s="22"/>
    </row>
    <row r="332" ht="13.5" spans="1:10">
      <c r="A332" s="19"/>
      <c r="B332" s="19"/>
      <c r="C332" s="15" t="s">
        <v>1977</v>
      </c>
      <c r="D332" s="15" t="s">
        <v>1973</v>
      </c>
      <c r="E332" s="15" t="s">
        <v>1973</v>
      </c>
      <c r="F332" s="17" t="s">
        <v>1973</v>
      </c>
      <c r="G332" s="15" t="s">
        <v>1973</v>
      </c>
      <c r="H332" s="17" t="s">
        <v>1973</v>
      </c>
      <c r="I332" s="17" t="s">
        <v>1973</v>
      </c>
      <c r="J332" s="21" t="s">
        <v>1973</v>
      </c>
    </row>
    <row r="333" ht="13.5" spans="1:10">
      <c r="A333" s="19"/>
      <c r="B333" s="19"/>
      <c r="C333" s="15" t="s">
        <v>1973</v>
      </c>
      <c r="D333" s="15" t="s">
        <v>1978</v>
      </c>
      <c r="E333" s="15" t="s">
        <v>1973</v>
      </c>
      <c r="F333" s="17" t="s">
        <v>1973</v>
      </c>
      <c r="G333" s="15" t="s">
        <v>1973</v>
      </c>
      <c r="H333" s="17" t="s">
        <v>1973</v>
      </c>
      <c r="I333" s="17" t="s">
        <v>1973</v>
      </c>
      <c r="J333" s="21" t="s">
        <v>1973</v>
      </c>
    </row>
    <row r="334" ht="27" spans="1:10">
      <c r="A334" s="19"/>
      <c r="B334" s="19"/>
      <c r="C334" s="15" t="s">
        <v>1973</v>
      </c>
      <c r="D334" s="15" t="s">
        <v>1973</v>
      </c>
      <c r="E334" s="15" t="s">
        <v>2205</v>
      </c>
      <c r="F334" s="17" t="s">
        <v>1997</v>
      </c>
      <c r="G334" s="15" t="s">
        <v>2206</v>
      </c>
      <c r="H334" s="17" t="s">
        <v>2200</v>
      </c>
      <c r="I334" s="17" t="s">
        <v>1983</v>
      </c>
      <c r="J334" s="21" t="s">
        <v>2207</v>
      </c>
    </row>
    <row r="335" ht="13.5" spans="1:10">
      <c r="A335" s="19"/>
      <c r="B335" s="19"/>
      <c r="C335" s="15" t="s">
        <v>1973</v>
      </c>
      <c r="D335" s="15" t="s">
        <v>1985</v>
      </c>
      <c r="E335" s="15" t="s">
        <v>1973</v>
      </c>
      <c r="F335" s="17" t="s">
        <v>1973</v>
      </c>
      <c r="G335" s="15" t="s">
        <v>1973</v>
      </c>
      <c r="H335" s="17" t="s">
        <v>1973</v>
      </c>
      <c r="I335" s="17" t="s">
        <v>1973</v>
      </c>
      <c r="J335" s="21" t="s">
        <v>1973</v>
      </c>
    </row>
    <row r="336" ht="27" spans="1:10">
      <c r="A336" s="19"/>
      <c r="B336" s="19"/>
      <c r="C336" s="15" t="s">
        <v>1973</v>
      </c>
      <c r="D336" s="15" t="s">
        <v>1973</v>
      </c>
      <c r="E336" s="15" t="s">
        <v>2208</v>
      </c>
      <c r="F336" s="17" t="s">
        <v>1980</v>
      </c>
      <c r="G336" s="15" t="s">
        <v>2209</v>
      </c>
      <c r="H336" s="17" t="s">
        <v>2210</v>
      </c>
      <c r="I336" s="17" t="s">
        <v>1987</v>
      </c>
      <c r="J336" s="21" t="s">
        <v>2207</v>
      </c>
    </row>
    <row r="337" ht="13.5" spans="1:10">
      <c r="A337" s="19"/>
      <c r="B337" s="19"/>
      <c r="C337" s="15" t="s">
        <v>1973</v>
      </c>
      <c r="D337" s="15" t="s">
        <v>2013</v>
      </c>
      <c r="E337" s="15" t="s">
        <v>1973</v>
      </c>
      <c r="F337" s="17" t="s">
        <v>1973</v>
      </c>
      <c r="G337" s="15" t="s">
        <v>1973</v>
      </c>
      <c r="H337" s="17" t="s">
        <v>1973</v>
      </c>
      <c r="I337" s="17" t="s">
        <v>1973</v>
      </c>
      <c r="J337" s="21" t="s">
        <v>1973</v>
      </c>
    </row>
    <row r="338" ht="27" spans="1:10">
      <c r="A338" s="19"/>
      <c r="B338" s="19"/>
      <c r="C338" s="15" t="s">
        <v>1973</v>
      </c>
      <c r="D338" s="15" t="s">
        <v>1973</v>
      </c>
      <c r="E338" s="15" t="s">
        <v>2211</v>
      </c>
      <c r="F338" s="17" t="s">
        <v>1980</v>
      </c>
      <c r="G338" s="15" t="s">
        <v>2212</v>
      </c>
      <c r="H338" s="17" t="s">
        <v>2213</v>
      </c>
      <c r="I338" s="17" t="s">
        <v>1987</v>
      </c>
      <c r="J338" s="21" t="s">
        <v>2207</v>
      </c>
    </row>
    <row r="339" ht="13.5" spans="1:10">
      <c r="A339" s="19"/>
      <c r="B339" s="19"/>
      <c r="C339" s="15" t="s">
        <v>1989</v>
      </c>
      <c r="D339" s="15" t="s">
        <v>1973</v>
      </c>
      <c r="E339" s="15" t="s">
        <v>1973</v>
      </c>
      <c r="F339" s="17" t="s">
        <v>1973</v>
      </c>
      <c r="G339" s="15" t="s">
        <v>1973</v>
      </c>
      <c r="H339" s="17" t="s">
        <v>1973</v>
      </c>
      <c r="I339" s="17" t="s">
        <v>1973</v>
      </c>
      <c r="J339" s="21" t="s">
        <v>1973</v>
      </c>
    </row>
    <row r="340" ht="13.5" spans="1:10">
      <c r="A340" s="19"/>
      <c r="B340" s="19"/>
      <c r="C340" s="15" t="s">
        <v>1973</v>
      </c>
      <c r="D340" s="15" t="s">
        <v>2023</v>
      </c>
      <c r="E340" s="15" t="s">
        <v>1973</v>
      </c>
      <c r="F340" s="17" t="s">
        <v>1973</v>
      </c>
      <c r="G340" s="15" t="s">
        <v>1973</v>
      </c>
      <c r="H340" s="17" t="s">
        <v>1973</v>
      </c>
      <c r="I340" s="17" t="s">
        <v>1973</v>
      </c>
      <c r="J340" s="21" t="s">
        <v>1973</v>
      </c>
    </row>
    <row r="341" ht="27" spans="1:10">
      <c r="A341" s="19"/>
      <c r="B341" s="19"/>
      <c r="C341" s="15" t="s">
        <v>1973</v>
      </c>
      <c r="D341" s="15" t="s">
        <v>1973</v>
      </c>
      <c r="E341" s="15" t="s">
        <v>2214</v>
      </c>
      <c r="F341" s="17" t="s">
        <v>1980</v>
      </c>
      <c r="G341" s="15" t="s">
        <v>2215</v>
      </c>
      <c r="H341" s="17" t="s">
        <v>2216</v>
      </c>
      <c r="I341" s="17" t="s">
        <v>1987</v>
      </c>
      <c r="J341" s="21" t="s">
        <v>2207</v>
      </c>
    </row>
    <row r="342" ht="13.5" spans="1:10">
      <c r="A342" s="19"/>
      <c r="B342" s="19"/>
      <c r="C342" s="15" t="s">
        <v>1973</v>
      </c>
      <c r="D342" s="15" t="s">
        <v>1995</v>
      </c>
      <c r="E342" s="15" t="s">
        <v>1973</v>
      </c>
      <c r="F342" s="17" t="s">
        <v>1973</v>
      </c>
      <c r="G342" s="15" t="s">
        <v>1973</v>
      </c>
      <c r="H342" s="17" t="s">
        <v>1973</v>
      </c>
      <c r="I342" s="17" t="s">
        <v>1973</v>
      </c>
      <c r="J342" s="21" t="s">
        <v>1973</v>
      </c>
    </row>
    <row r="343" ht="13.5" spans="1:10">
      <c r="A343" s="19"/>
      <c r="B343" s="19"/>
      <c r="C343" s="15" t="s">
        <v>2001</v>
      </c>
      <c r="D343" s="15" t="s">
        <v>1973</v>
      </c>
      <c r="E343" s="15" t="s">
        <v>1973</v>
      </c>
      <c r="F343" s="17" t="s">
        <v>1973</v>
      </c>
      <c r="G343" s="15" t="s">
        <v>1973</v>
      </c>
      <c r="H343" s="17" t="s">
        <v>1973</v>
      </c>
      <c r="I343" s="17" t="s">
        <v>1973</v>
      </c>
      <c r="J343" s="21" t="s">
        <v>1973</v>
      </c>
    </row>
    <row r="344" ht="13.5" spans="1:10">
      <c r="A344" s="19"/>
      <c r="B344" s="19"/>
      <c r="C344" s="15" t="s">
        <v>1973</v>
      </c>
      <c r="D344" s="15" t="s">
        <v>2002</v>
      </c>
      <c r="E344" s="15" t="s">
        <v>1973</v>
      </c>
      <c r="F344" s="17" t="s">
        <v>1973</v>
      </c>
      <c r="G344" s="15" t="s">
        <v>1973</v>
      </c>
      <c r="H344" s="17" t="s">
        <v>1973</v>
      </c>
      <c r="I344" s="17" t="s">
        <v>1973</v>
      </c>
      <c r="J344" s="21" t="s">
        <v>1973</v>
      </c>
    </row>
    <row r="345" ht="27" spans="1:10">
      <c r="A345" s="19"/>
      <c r="B345" s="19"/>
      <c r="C345" s="15" t="s">
        <v>1973</v>
      </c>
      <c r="D345" s="15" t="s">
        <v>1973</v>
      </c>
      <c r="E345" s="15" t="s">
        <v>2217</v>
      </c>
      <c r="F345" s="17" t="s">
        <v>1997</v>
      </c>
      <c r="G345" s="15" t="s">
        <v>1981</v>
      </c>
      <c r="H345" s="17" t="s">
        <v>1982</v>
      </c>
      <c r="I345" s="17" t="s">
        <v>1983</v>
      </c>
      <c r="J345" s="21" t="s">
        <v>2218</v>
      </c>
    </row>
    <row r="346" ht="229.5" spans="1:10">
      <c r="A346" s="15" t="s">
        <v>2219</v>
      </c>
      <c r="B346" s="18" t="s">
        <v>2220</v>
      </c>
      <c r="C346" s="19"/>
      <c r="D346" s="19"/>
      <c r="E346" s="19"/>
      <c r="F346" s="20"/>
      <c r="G346" s="19"/>
      <c r="H346" s="20"/>
      <c r="I346" s="20"/>
      <c r="J346" s="22"/>
    </row>
    <row r="347" ht="13.5" spans="1:10">
      <c r="A347" s="19"/>
      <c r="B347" s="19"/>
      <c r="C347" s="15" t="s">
        <v>1977</v>
      </c>
      <c r="D347" s="15" t="s">
        <v>1973</v>
      </c>
      <c r="E347" s="15" t="s">
        <v>1973</v>
      </c>
      <c r="F347" s="17" t="s">
        <v>1973</v>
      </c>
      <c r="G347" s="15" t="s">
        <v>1973</v>
      </c>
      <c r="H347" s="17" t="s">
        <v>1973</v>
      </c>
      <c r="I347" s="17" t="s">
        <v>1973</v>
      </c>
      <c r="J347" s="21" t="s">
        <v>1973</v>
      </c>
    </row>
    <row r="348" ht="13.5" spans="1:10">
      <c r="A348" s="19"/>
      <c r="B348" s="19"/>
      <c r="C348" s="15" t="s">
        <v>1973</v>
      </c>
      <c r="D348" s="15" t="s">
        <v>1978</v>
      </c>
      <c r="E348" s="15" t="s">
        <v>1973</v>
      </c>
      <c r="F348" s="17" t="s">
        <v>1973</v>
      </c>
      <c r="G348" s="15" t="s">
        <v>1973</v>
      </c>
      <c r="H348" s="17" t="s">
        <v>1973</v>
      </c>
      <c r="I348" s="17" t="s">
        <v>1973</v>
      </c>
      <c r="J348" s="21" t="s">
        <v>1973</v>
      </c>
    </row>
    <row r="349" ht="27" spans="1:10">
      <c r="A349" s="19"/>
      <c r="B349" s="19"/>
      <c r="C349" s="15" t="s">
        <v>1973</v>
      </c>
      <c r="D349" s="15" t="s">
        <v>1973</v>
      </c>
      <c r="E349" s="15" t="s">
        <v>2221</v>
      </c>
      <c r="F349" s="17" t="s">
        <v>1980</v>
      </c>
      <c r="G349" s="15" t="s">
        <v>2222</v>
      </c>
      <c r="H349" s="17" t="s">
        <v>2153</v>
      </c>
      <c r="I349" s="17" t="s">
        <v>1983</v>
      </c>
      <c r="J349" s="21" t="s">
        <v>2223</v>
      </c>
    </row>
    <row r="350" ht="27" spans="1:10">
      <c r="A350" s="19"/>
      <c r="B350" s="19"/>
      <c r="C350" s="15" t="s">
        <v>1973</v>
      </c>
      <c r="D350" s="15" t="s">
        <v>1973</v>
      </c>
      <c r="E350" s="15" t="s">
        <v>2224</v>
      </c>
      <c r="F350" s="17" t="s">
        <v>1980</v>
      </c>
      <c r="G350" s="15" t="s">
        <v>2225</v>
      </c>
      <c r="H350" s="17" t="s">
        <v>1993</v>
      </c>
      <c r="I350" s="17" t="s">
        <v>1983</v>
      </c>
      <c r="J350" s="21" t="s">
        <v>2223</v>
      </c>
    </row>
    <row r="351" ht="13.5" spans="1:10">
      <c r="A351" s="19"/>
      <c r="B351" s="19"/>
      <c r="C351" s="15" t="s">
        <v>1973</v>
      </c>
      <c r="D351" s="15" t="s">
        <v>2013</v>
      </c>
      <c r="E351" s="15" t="s">
        <v>1973</v>
      </c>
      <c r="F351" s="17" t="s">
        <v>1973</v>
      </c>
      <c r="G351" s="15" t="s">
        <v>1973</v>
      </c>
      <c r="H351" s="17" t="s">
        <v>1973</v>
      </c>
      <c r="I351" s="17" t="s">
        <v>1973</v>
      </c>
      <c r="J351" s="21" t="s">
        <v>1973</v>
      </c>
    </row>
    <row r="352" ht="13.5" spans="1:10">
      <c r="A352" s="19"/>
      <c r="B352" s="19"/>
      <c r="C352" s="15" t="s">
        <v>1973</v>
      </c>
      <c r="D352" s="15" t="s">
        <v>1973</v>
      </c>
      <c r="E352" s="15" t="s">
        <v>2226</v>
      </c>
      <c r="F352" s="17" t="s">
        <v>1980</v>
      </c>
      <c r="G352" s="15" t="s">
        <v>2227</v>
      </c>
      <c r="H352" s="17" t="s">
        <v>2213</v>
      </c>
      <c r="I352" s="17" t="s">
        <v>1987</v>
      </c>
      <c r="J352" s="21" t="s">
        <v>2226</v>
      </c>
    </row>
    <row r="353" ht="13.5" spans="1:10">
      <c r="A353" s="19"/>
      <c r="B353" s="19"/>
      <c r="C353" s="15" t="s">
        <v>1989</v>
      </c>
      <c r="D353" s="15" t="s">
        <v>1973</v>
      </c>
      <c r="E353" s="15" t="s">
        <v>1973</v>
      </c>
      <c r="F353" s="17" t="s">
        <v>1973</v>
      </c>
      <c r="G353" s="15" t="s">
        <v>1973</v>
      </c>
      <c r="H353" s="17" t="s">
        <v>1973</v>
      </c>
      <c r="I353" s="17" t="s">
        <v>1973</v>
      </c>
      <c r="J353" s="21" t="s">
        <v>1973</v>
      </c>
    </row>
    <row r="354" ht="13.5" spans="1:10">
      <c r="A354" s="19"/>
      <c r="B354" s="19"/>
      <c r="C354" s="15" t="s">
        <v>1973</v>
      </c>
      <c r="D354" s="15" t="s">
        <v>2023</v>
      </c>
      <c r="E354" s="15" t="s">
        <v>1973</v>
      </c>
      <c r="F354" s="17" t="s">
        <v>1973</v>
      </c>
      <c r="G354" s="15" t="s">
        <v>1973</v>
      </c>
      <c r="H354" s="17" t="s">
        <v>1973</v>
      </c>
      <c r="I354" s="17" t="s">
        <v>1973</v>
      </c>
      <c r="J354" s="21" t="s">
        <v>1973</v>
      </c>
    </row>
    <row r="355" ht="54" spans="1:10">
      <c r="A355" s="19"/>
      <c r="B355" s="19"/>
      <c r="C355" s="15" t="s">
        <v>1973</v>
      </c>
      <c r="D355" s="15" t="s">
        <v>1973</v>
      </c>
      <c r="E355" s="15" t="s">
        <v>2228</v>
      </c>
      <c r="F355" s="17" t="s">
        <v>1980</v>
      </c>
      <c r="G355" s="15" t="s">
        <v>2229</v>
      </c>
      <c r="H355" s="17" t="s">
        <v>2216</v>
      </c>
      <c r="I355" s="17" t="s">
        <v>1987</v>
      </c>
      <c r="J355" s="21" t="s">
        <v>2230</v>
      </c>
    </row>
    <row r="356" ht="13.5" spans="1:10">
      <c r="A356" s="19"/>
      <c r="B356" s="19"/>
      <c r="C356" s="15" t="s">
        <v>2001</v>
      </c>
      <c r="D356" s="15" t="s">
        <v>1973</v>
      </c>
      <c r="E356" s="15" t="s">
        <v>1973</v>
      </c>
      <c r="F356" s="17" t="s">
        <v>1973</v>
      </c>
      <c r="G356" s="15" t="s">
        <v>1973</v>
      </c>
      <c r="H356" s="17" t="s">
        <v>1973</v>
      </c>
      <c r="I356" s="17" t="s">
        <v>1973</v>
      </c>
      <c r="J356" s="21" t="s">
        <v>1973</v>
      </c>
    </row>
    <row r="357" ht="13.5" spans="1:10">
      <c r="A357" s="19"/>
      <c r="B357" s="19"/>
      <c r="C357" s="15" t="s">
        <v>1973</v>
      </c>
      <c r="D357" s="15" t="s">
        <v>2002</v>
      </c>
      <c r="E357" s="15" t="s">
        <v>1973</v>
      </c>
      <c r="F357" s="17" t="s">
        <v>1973</v>
      </c>
      <c r="G357" s="15" t="s">
        <v>1973</v>
      </c>
      <c r="H357" s="17" t="s">
        <v>1973</v>
      </c>
      <c r="I357" s="17" t="s">
        <v>1973</v>
      </c>
      <c r="J357" s="21" t="s">
        <v>1973</v>
      </c>
    </row>
    <row r="358" ht="13.5" spans="1:10">
      <c r="A358" s="19"/>
      <c r="B358" s="19"/>
      <c r="C358" s="15" t="s">
        <v>1973</v>
      </c>
      <c r="D358" s="15" t="s">
        <v>1973</v>
      </c>
      <c r="E358" s="15" t="s">
        <v>2231</v>
      </c>
      <c r="F358" s="17" t="s">
        <v>1980</v>
      </c>
      <c r="G358" s="15" t="s">
        <v>1981</v>
      </c>
      <c r="H358" s="17" t="s">
        <v>1982</v>
      </c>
      <c r="I358" s="17" t="s">
        <v>1983</v>
      </c>
      <c r="J358" s="21" t="s">
        <v>2231</v>
      </c>
    </row>
    <row r="359" ht="94.5" spans="1:10">
      <c r="A359" s="15" t="s">
        <v>2232</v>
      </c>
      <c r="B359" s="18" t="s">
        <v>2233</v>
      </c>
      <c r="C359" s="19"/>
      <c r="D359" s="19"/>
      <c r="E359" s="19"/>
      <c r="F359" s="20"/>
      <c r="G359" s="19"/>
      <c r="H359" s="20"/>
      <c r="I359" s="20"/>
      <c r="J359" s="22"/>
    </row>
    <row r="360" ht="13.5" spans="1:10">
      <c r="A360" s="19"/>
      <c r="B360" s="19"/>
      <c r="C360" s="15" t="s">
        <v>1977</v>
      </c>
      <c r="D360" s="15" t="s">
        <v>1973</v>
      </c>
      <c r="E360" s="15" t="s">
        <v>1973</v>
      </c>
      <c r="F360" s="17" t="s">
        <v>1973</v>
      </c>
      <c r="G360" s="15" t="s">
        <v>1973</v>
      </c>
      <c r="H360" s="17" t="s">
        <v>1973</v>
      </c>
      <c r="I360" s="17" t="s">
        <v>1973</v>
      </c>
      <c r="J360" s="21" t="s">
        <v>1973</v>
      </c>
    </row>
    <row r="361" ht="13.5" spans="1:10">
      <c r="A361" s="19"/>
      <c r="B361" s="19"/>
      <c r="C361" s="15" t="s">
        <v>1973</v>
      </c>
      <c r="D361" s="15" t="s">
        <v>1978</v>
      </c>
      <c r="E361" s="15" t="s">
        <v>1973</v>
      </c>
      <c r="F361" s="17" t="s">
        <v>1973</v>
      </c>
      <c r="G361" s="15" t="s">
        <v>1973</v>
      </c>
      <c r="H361" s="17" t="s">
        <v>1973</v>
      </c>
      <c r="I361" s="17" t="s">
        <v>1973</v>
      </c>
      <c r="J361" s="21" t="s">
        <v>1973</v>
      </c>
    </row>
    <row r="362" ht="27" spans="1:10">
      <c r="A362" s="19"/>
      <c r="B362" s="19"/>
      <c r="C362" s="15" t="s">
        <v>1973</v>
      </c>
      <c r="D362" s="15" t="s">
        <v>1973</v>
      </c>
      <c r="E362" s="15" t="s">
        <v>2234</v>
      </c>
      <c r="F362" s="17" t="s">
        <v>1980</v>
      </c>
      <c r="G362" s="15" t="s">
        <v>2235</v>
      </c>
      <c r="H362" s="17" t="s">
        <v>1993</v>
      </c>
      <c r="I362" s="17" t="s">
        <v>1983</v>
      </c>
      <c r="J362" s="21" t="s">
        <v>2236</v>
      </c>
    </row>
    <row r="363" ht="27" spans="1:10">
      <c r="A363" s="19"/>
      <c r="B363" s="19"/>
      <c r="C363" s="15" t="s">
        <v>1973</v>
      </c>
      <c r="D363" s="15" t="s">
        <v>1973</v>
      </c>
      <c r="E363" s="15" t="s">
        <v>2237</v>
      </c>
      <c r="F363" s="17" t="s">
        <v>1980</v>
      </c>
      <c r="G363" s="15" t="s">
        <v>2238</v>
      </c>
      <c r="H363" s="17" t="s">
        <v>2239</v>
      </c>
      <c r="I363" s="17" t="s">
        <v>1983</v>
      </c>
      <c r="J363" s="21" t="s">
        <v>2236</v>
      </c>
    </row>
    <row r="364" ht="27" spans="1:10">
      <c r="A364" s="19"/>
      <c r="B364" s="19"/>
      <c r="C364" s="15" t="s">
        <v>1973</v>
      </c>
      <c r="D364" s="15" t="s">
        <v>1973</v>
      </c>
      <c r="E364" s="15" t="s">
        <v>2240</v>
      </c>
      <c r="F364" s="17" t="s">
        <v>1980</v>
      </c>
      <c r="G364" s="15" t="s">
        <v>2241</v>
      </c>
      <c r="H364" s="17" t="s">
        <v>2242</v>
      </c>
      <c r="I364" s="17" t="s">
        <v>1983</v>
      </c>
      <c r="J364" s="21" t="s">
        <v>2236</v>
      </c>
    </row>
    <row r="365" ht="13.5" spans="1:10">
      <c r="A365" s="19"/>
      <c r="B365" s="19"/>
      <c r="C365" s="15" t="s">
        <v>1989</v>
      </c>
      <c r="D365" s="15" t="s">
        <v>1973</v>
      </c>
      <c r="E365" s="15" t="s">
        <v>1973</v>
      </c>
      <c r="F365" s="17" t="s">
        <v>1973</v>
      </c>
      <c r="G365" s="15" t="s">
        <v>1973</v>
      </c>
      <c r="H365" s="17" t="s">
        <v>1973</v>
      </c>
      <c r="I365" s="17" t="s">
        <v>1973</v>
      </c>
      <c r="J365" s="21" t="s">
        <v>1973</v>
      </c>
    </row>
    <row r="366" ht="13.5" spans="1:10">
      <c r="A366" s="19"/>
      <c r="B366" s="19"/>
      <c r="C366" s="15" t="s">
        <v>1973</v>
      </c>
      <c r="D366" s="15" t="s">
        <v>2023</v>
      </c>
      <c r="E366" s="15" t="s">
        <v>1973</v>
      </c>
      <c r="F366" s="17" t="s">
        <v>1973</v>
      </c>
      <c r="G366" s="15" t="s">
        <v>1973</v>
      </c>
      <c r="H366" s="17" t="s">
        <v>1973</v>
      </c>
      <c r="I366" s="17" t="s">
        <v>1973</v>
      </c>
      <c r="J366" s="21" t="s">
        <v>1973</v>
      </c>
    </row>
    <row r="367" ht="27" spans="1:10">
      <c r="A367" s="19"/>
      <c r="B367" s="19"/>
      <c r="C367" s="15" t="s">
        <v>1973</v>
      </c>
      <c r="D367" s="15" t="s">
        <v>1973</v>
      </c>
      <c r="E367" s="15" t="s">
        <v>2243</v>
      </c>
      <c r="F367" s="17" t="s">
        <v>1980</v>
      </c>
      <c r="G367" s="15" t="s">
        <v>2243</v>
      </c>
      <c r="H367" s="17" t="s">
        <v>2244</v>
      </c>
      <c r="I367" s="17" t="s">
        <v>1987</v>
      </c>
      <c r="J367" s="21" t="s">
        <v>2243</v>
      </c>
    </row>
    <row r="368" ht="13.5" spans="1:10">
      <c r="A368" s="19"/>
      <c r="B368" s="19"/>
      <c r="C368" s="15" t="s">
        <v>2001</v>
      </c>
      <c r="D368" s="15" t="s">
        <v>1973</v>
      </c>
      <c r="E368" s="15" t="s">
        <v>1973</v>
      </c>
      <c r="F368" s="17" t="s">
        <v>1973</v>
      </c>
      <c r="G368" s="15" t="s">
        <v>1973</v>
      </c>
      <c r="H368" s="17" t="s">
        <v>1973</v>
      </c>
      <c r="I368" s="17" t="s">
        <v>1973</v>
      </c>
      <c r="J368" s="21" t="s">
        <v>1973</v>
      </c>
    </row>
    <row r="369" ht="13.5" spans="1:10">
      <c r="A369" s="19"/>
      <c r="B369" s="19"/>
      <c r="C369" s="15" t="s">
        <v>1973</v>
      </c>
      <c r="D369" s="15" t="s">
        <v>2002</v>
      </c>
      <c r="E369" s="15" t="s">
        <v>1973</v>
      </c>
      <c r="F369" s="17" t="s">
        <v>1973</v>
      </c>
      <c r="G369" s="15" t="s">
        <v>1973</v>
      </c>
      <c r="H369" s="17" t="s">
        <v>1973</v>
      </c>
      <c r="I369" s="17" t="s">
        <v>1973</v>
      </c>
      <c r="J369" s="21" t="s">
        <v>1973</v>
      </c>
    </row>
    <row r="370" ht="13.5" spans="1:10">
      <c r="A370" s="19"/>
      <c r="B370" s="19"/>
      <c r="C370" s="15" t="s">
        <v>1973</v>
      </c>
      <c r="D370" s="15" t="s">
        <v>1973</v>
      </c>
      <c r="E370" s="15" t="s">
        <v>2245</v>
      </c>
      <c r="F370" s="17" t="s">
        <v>1997</v>
      </c>
      <c r="G370" s="15" t="s">
        <v>2069</v>
      </c>
      <c r="H370" s="17" t="s">
        <v>1982</v>
      </c>
      <c r="I370" s="17" t="s">
        <v>1983</v>
      </c>
      <c r="J370" s="21" t="s">
        <v>2246</v>
      </c>
    </row>
    <row r="371" ht="202.5" spans="1:10">
      <c r="A371" s="15" t="s">
        <v>2247</v>
      </c>
      <c r="B371" s="18" t="s">
        <v>2248</v>
      </c>
      <c r="C371" s="19"/>
      <c r="D371" s="19"/>
      <c r="E371" s="19"/>
      <c r="F371" s="20"/>
      <c r="G371" s="19"/>
      <c r="H371" s="20"/>
      <c r="I371" s="20"/>
      <c r="J371" s="22"/>
    </row>
    <row r="372" ht="13.5" spans="1:10">
      <c r="A372" s="19"/>
      <c r="B372" s="19"/>
      <c r="C372" s="15" t="s">
        <v>1977</v>
      </c>
      <c r="D372" s="15" t="s">
        <v>1973</v>
      </c>
      <c r="E372" s="15" t="s">
        <v>1973</v>
      </c>
      <c r="F372" s="17" t="s">
        <v>1973</v>
      </c>
      <c r="G372" s="15" t="s">
        <v>1973</v>
      </c>
      <c r="H372" s="17" t="s">
        <v>1973</v>
      </c>
      <c r="I372" s="17" t="s">
        <v>1973</v>
      </c>
      <c r="J372" s="21" t="s">
        <v>1973</v>
      </c>
    </row>
    <row r="373" ht="13.5" spans="1:10">
      <c r="A373" s="19"/>
      <c r="B373" s="19"/>
      <c r="C373" s="15" t="s">
        <v>1973</v>
      </c>
      <c r="D373" s="15" t="s">
        <v>1978</v>
      </c>
      <c r="E373" s="15" t="s">
        <v>1973</v>
      </c>
      <c r="F373" s="17" t="s">
        <v>1973</v>
      </c>
      <c r="G373" s="15" t="s">
        <v>1973</v>
      </c>
      <c r="H373" s="17" t="s">
        <v>1973</v>
      </c>
      <c r="I373" s="17" t="s">
        <v>1973</v>
      </c>
      <c r="J373" s="21" t="s">
        <v>1973</v>
      </c>
    </row>
    <row r="374" ht="40.5" spans="1:10">
      <c r="A374" s="19"/>
      <c r="B374" s="19"/>
      <c r="C374" s="15" t="s">
        <v>1973</v>
      </c>
      <c r="D374" s="15" t="s">
        <v>1973</v>
      </c>
      <c r="E374" s="15" t="s">
        <v>2249</v>
      </c>
      <c r="F374" s="17" t="s">
        <v>1980</v>
      </c>
      <c r="G374" s="15" t="s">
        <v>2250</v>
      </c>
      <c r="H374" s="17" t="s">
        <v>1993</v>
      </c>
      <c r="I374" s="17" t="s">
        <v>1983</v>
      </c>
      <c r="J374" s="21" t="s">
        <v>2251</v>
      </c>
    </row>
    <row r="375" ht="13.5" spans="1:10">
      <c r="A375" s="19"/>
      <c r="B375" s="19"/>
      <c r="C375" s="15" t="s">
        <v>1973</v>
      </c>
      <c r="D375" s="15" t="s">
        <v>1973</v>
      </c>
      <c r="E375" s="15" t="s">
        <v>2252</v>
      </c>
      <c r="F375" s="17" t="s">
        <v>1980</v>
      </c>
      <c r="G375" s="15" t="s">
        <v>2253</v>
      </c>
      <c r="H375" s="17" t="s">
        <v>2011</v>
      </c>
      <c r="I375" s="17" t="s">
        <v>1983</v>
      </c>
      <c r="J375" s="21" t="s">
        <v>2254</v>
      </c>
    </row>
    <row r="376" ht="13.5" spans="1:10">
      <c r="A376" s="19"/>
      <c r="B376" s="19"/>
      <c r="C376" s="15" t="s">
        <v>1989</v>
      </c>
      <c r="D376" s="15" t="s">
        <v>1973</v>
      </c>
      <c r="E376" s="15" t="s">
        <v>1973</v>
      </c>
      <c r="F376" s="17" t="s">
        <v>1973</v>
      </c>
      <c r="G376" s="15" t="s">
        <v>1973</v>
      </c>
      <c r="H376" s="17" t="s">
        <v>1973</v>
      </c>
      <c r="I376" s="17" t="s">
        <v>1973</v>
      </c>
      <c r="J376" s="21" t="s">
        <v>1973</v>
      </c>
    </row>
    <row r="377" ht="13.5" spans="1:10">
      <c r="A377" s="19"/>
      <c r="B377" s="19"/>
      <c r="C377" s="15" t="s">
        <v>1973</v>
      </c>
      <c r="D377" s="15" t="s">
        <v>1990</v>
      </c>
      <c r="E377" s="15" t="s">
        <v>1973</v>
      </c>
      <c r="F377" s="17" t="s">
        <v>1973</v>
      </c>
      <c r="G377" s="15" t="s">
        <v>1973</v>
      </c>
      <c r="H377" s="17" t="s">
        <v>1973</v>
      </c>
      <c r="I377" s="17" t="s">
        <v>1973</v>
      </c>
      <c r="J377" s="21" t="s">
        <v>1973</v>
      </c>
    </row>
    <row r="378" ht="121.5" spans="1:10">
      <c r="A378" s="19"/>
      <c r="B378" s="19"/>
      <c r="C378" s="15" t="s">
        <v>1973</v>
      </c>
      <c r="D378" s="15" t="s">
        <v>1973</v>
      </c>
      <c r="E378" s="15" t="s">
        <v>2255</v>
      </c>
      <c r="F378" s="17" t="s">
        <v>1980</v>
      </c>
      <c r="G378" s="15" t="s">
        <v>2256</v>
      </c>
      <c r="H378" s="17" t="s">
        <v>2216</v>
      </c>
      <c r="I378" s="17" t="s">
        <v>1987</v>
      </c>
      <c r="J378" s="21" t="s">
        <v>2257</v>
      </c>
    </row>
    <row r="379" ht="13.5" spans="1:10">
      <c r="A379" s="19"/>
      <c r="B379" s="19"/>
      <c r="C379" s="15" t="s">
        <v>1973</v>
      </c>
      <c r="D379" s="15" t="s">
        <v>2258</v>
      </c>
      <c r="E379" s="15" t="s">
        <v>1973</v>
      </c>
      <c r="F379" s="17" t="s">
        <v>1973</v>
      </c>
      <c r="G379" s="15" t="s">
        <v>1973</v>
      </c>
      <c r="H379" s="17" t="s">
        <v>1973</v>
      </c>
      <c r="I379" s="17" t="s">
        <v>1973</v>
      </c>
      <c r="J379" s="21" t="s">
        <v>1973</v>
      </c>
    </row>
    <row r="380" ht="27" spans="1:10">
      <c r="A380" s="19"/>
      <c r="B380" s="19"/>
      <c r="C380" s="15" t="s">
        <v>1973</v>
      </c>
      <c r="D380" s="15" t="s">
        <v>1973</v>
      </c>
      <c r="E380" s="15" t="s">
        <v>2259</v>
      </c>
      <c r="F380" s="17" t="s">
        <v>1980</v>
      </c>
      <c r="G380" s="15" t="s">
        <v>1998</v>
      </c>
      <c r="H380" s="17" t="s">
        <v>2011</v>
      </c>
      <c r="I380" s="17" t="s">
        <v>1983</v>
      </c>
      <c r="J380" s="21" t="s">
        <v>2260</v>
      </c>
    </row>
    <row r="381" ht="13.5" spans="1:10">
      <c r="A381" s="19"/>
      <c r="B381" s="19"/>
      <c r="C381" s="15" t="s">
        <v>2001</v>
      </c>
      <c r="D381" s="15" t="s">
        <v>1973</v>
      </c>
      <c r="E381" s="15" t="s">
        <v>1973</v>
      </c>
      <c r="F381" s="17" t="s">
        <v>1973</v>
      </c>
      <c r="G381" s="15" t="s">
        <v>1973</v>
      </c>
      <c r="H381" s="17" t="s">
        <v>1973</v>
      </c>
      <c r="I381" s="17" t="s">
        <v>1973</v>
      </c>
      <c r="J381" s="21" t="s">
        <v>1973</v>
      </c>
    </row>
    <row r="382" ht="13.5" spans="1:10">
      <c r="A382" s="19"/>
      <c r="B382" s="19"/>
      <c r="C382" s="15" t="s">
        <v>1973</v>
      </c>
      <c r="D382" s="15" t="s">
        <v>2002</v>
      </c>
      <c r="E382" s="15" t="s">
        <v>1973</v>
      </c>
      <c r="F382" s="17" t="s">
        <v>1973</v>
      </c>
      <c r="G382" s="15" t="s">
        <v>1973</v>
      </c>
      <c r="H382" s="17" t="s">
        <v>1973</v>
      </c>
      <c r="I382" s="17" t="s">
        <v>1973</v>
      </c>
      <c r="J382" s="21" t="s">
        <v>1973</v>
      </c>
    </row>
    <row r="383" ht="13.5" spans="1:10">
      <c r="A383" s="19"/>
      <c r="B383" s="19"/>
      <c r="C383" s="15" t="s">
        <v>1973</v>
      </c>
      <c r="D383" s="15" t="s">
        <v>1973</v>
      </c>
      <c r="E383" s="15" t="s">
        <v>2051</v>
      </c>
      <c r="F383" s="17" t="s">
        <v>1997</v>
      </c>
      <c r="G383" s="15" t="s">
        <v>2072</v>
      </c>
      <c r="H383" s="17" t="s">
        <v>1982</v>
      </c>
      <c r="I383" s="17" t="s">
        <v>1983</v>
      </c>
      <c r="J383" s="21" t="s">
        <v>2261</v>
      </c>
    </row>
    <row r="384" ht="121.5" spans="1:10">
      <c r="A384" s="15" t="s">
        <v>2262</v>
      </c>
      <c r="B384" s="18" t="s">
        <v>2263</v>
      </c>
      <c r="C384" s="19"/>
      <c r="D384" s="19"/>
      <c r="E384" s="19"/>
      <c r="F384" s="20"/>
      <c r="G384" s="19"/>
      <c r="H384" s="20"/>
      <c r="I384" s="20"/>
      <c r="J384" s="22"/>
    </row>
    <row r="385" ht="13.5" spans="1:10">
      <c r="A385" s="19"/>
      <c r="B385" s="19"/>
      <c r="C385" s="15" t="s">
        <v>1977</v>
      </c>
      <c r="D385" s="15" t="s">
        <v>1973</v>
      </c>
      <c r="E385" s="15" t="s">
        <v>1973</v>
      </c>
      <c r="F385" s="17" t="s">
        <v>1973</v>
      </c>
      <c r="G385" s="15" t="s">
        <v>1973</v>
      </c>
      <c r="H385" s="17" t="s">
        <v>1973</v>
      </c>
      <c r="I385" s="17" t="s">
        <v>1973</v>
      </c>
      <c r="J385" s="21" t="s">
        <v>1973</v>
      </c>
    </row>
    <row r="386" ht="13.5" spans="1:10">
      <c r="A386" s="19"/>
      <c r="B386" s="19"/>
      <c r="C386" s="15" t="s">
        <v>1973</v>
      </c>
      <c r="D386" s="15" t="s">
        <v>1978</v>
      </c>
      <c r="E386" s="15" t="s">
        <v>1973</v>
      </c>
      <c r="F386" s="17" t="s">
        <v>1973</v>
      </c>
      <c r="G386" s="15" t="s">
        <v>1973</v>
      </c>
      <c r="H386" s="17" t="s">
        <v>1973</v>
      </c>
      <c r="I386" s="17" t="s">
        <v>1973</v>
      </c>
      <c r="J386" s="21" t="s">
        <v>1973</v>
      </c>
    </row>
    <row r="387" ht="27" spans="1:10">
      <c r="A387" s="19"/>
      <c r="B387" s="19"/>
      <c r="C387" s="15" t="s">
        <v>1973</v>
      </c>
      <c r="D387" s="15" t="s">
        <v>1973</v>
      </c>
      <c r="E387" s="15" t="s">
        <v>2264</v>
      </c>
      <c r="F387" s="17" t="s">
        <v>1980</v>
      </c>
      <c r="G387" s="15" t="s">
        <v>2265</v>
      </c>
      <c r="H387" s="17" t="s">
        <v>2266</v>
      </c>
      <c r="I387" s="17" t="s">
        <v>1983</v>
      </c>
      <c r="J387" s="21" t="s">
        <v>2267</v>
      </c>
    </row>
    <row r="388" ht="13.5" spans="1:10">
      <c r="A388" s="19"/>
      <c r="B388" s="19"/>
      <c r="C388" s="15" t="s">
        <v>1973</v>
      </c>
      <c r="D388" s="15" t="s">
        <v>1985</v>
      </c>
      <c r="E388" s="15" t="s">
        <v>1973</v>
      </c>
      <c r="F388" s="17" t="s">
        <v>1973</v>
      </c>
      <c r="G388" s="15" t="s">
        <v>1973</v>
      </c>
      <c r="H388" s="17" t="s">
        <v>1973</v>
      </c>
      <c r="I388" s="17" t="s">
        <v>1973</v>
      </c>
      <c r="J388" s="21" t="s">
        <v>1973</v>
      </c>
    </row>
    <row r="389" ht="13.5" spans="1:10">
      <c r="A389" s="19"/>
      <c r="B389" s="19"/>
      <c r="C389" s="15" t="s">
        <v>1973</v>
      </c>
      <c r="D389" s="15" t="s">
        <v>1973</v>
      </c>
      <c r="E389" s="15" t="s">
        <v>2268</v>
      </c>
      <c r="F389" s="17" t="s">
        <v>1980</v>
      </c>
      <c r="G389" s="15" t="s">
        <v>2269</v>
      </c>
      <c r="H389" s="17" t="s">
        <v>2210</v>
      </c>
      <c r="I389" s="17" t="s">
        <v>1987</v>
      </c>
      <c r="J389" s="21" t="s">
        <v>2270</v>
      </c>
    </row>
    <row r="390" ht="13.5" spans="1:10">
      <c r="A390" s="19"/>
      <c r="B390" s="19"/>
      <c r="C390" s="15" t="s">
        <v>1973</v>
      </c>
      <c r="D390" s="15" t="s">
        <v>2013</v>
      </c>
      <c r="E390" s="15" t="s">
        <v>1973</v>
      </c>
      <c r="F390" s="17" t="s">
        <v>1973</v>
      </c>
      <c r="G390" s="15" t="s">
        <v>1973</v>
      </c>
      <c r="H390" s="17" t="s">
        <v>1973</v>
      </c>
      <c r="I390" s="17" t="s">
        <v>1973</v>
      </c>
      <c r="J390" s="21" t="s">
        <v>1973</v>
      </c>
    </row>
    <row r="391" ht="13.5" spans="1:10">
      <c r="A391" s="19"/>
      <c r="B391" s="19"/>
      <c r="C391" s="15" t="s">
        <v>1973</v>
      </c>
      <c r="D391" s="15" t="s">
        <v>1973</v>
      </c>
      <c r="E391" s="15" t="s">
        <v>2271</v>
      </c>
      <c r="F391" s="17" t="s">
        <v>1980</v>
      </c>
      <c r="G391" s="15" t="s">
        <v>2272</v>
      </c>
      <c r="H391" s="17" t="s">
        <v>1999</v>
      </c>
      <c r="I391" s="17" t="s">
        <v>1983</v>
      </c>
      <c r="J391" s="21" t="s">
        <v>2270</v>
      </c>
    </row>
    <row r="392" ht="13.5" spans="1:10">
      <c r="A392" s="19"/>
      <c r="B392" s="19"/>
      <c r="C392" s="15" t="s">
        <v>1989</v>
      </c>
      <c r="D392" s="15" t="s">
        <v>1973</v>
      </c>
      <c r="E392" s="15" t="s">
        <v>1973</v>
      </c>
      <c r="F392" s="17" t="s">
        <v>1973</v>
      </c>
      <c r="G392" s="15" t="s">
        <v>1973</v>
      </c>
      <c r="H392" s="17" t="s">
        <v>1973</v>
      </c>
      <c r="I392" s="17" t="s">
        <v>1973</v>
      </c>
      <c r="J392" s="21" t="s">
        <v>1973</v>
      </c>
    </row>
    <row r="393" ht="13.5" spans="1:10">
      <c r="A393" s="19"/>
      <c r="B393" s="19"/>
      <c r="C393" s="15" t="s">
        <v>1973</v>
      </c>
      <c r="D393" s="15" t="s">
        <v>1990</v>
      </c>
      <c r="E393" s="15" t="s">
        <v>1973</v>
      </c>
      <c r="F393" s="17" t="s">
        <v>1973</v>
      </c>
      <c r="G393" s="15" t="s">
        <v>1973</v>
      </c>
      <c r="H393" s="17" t="s">
        <v>1973</v>
      </c>
      <c r="I393" s="17" t="s">
        <v>1973</v>
      </c>
      <c r="J393" s="21" t="s">
        <v>1973</v>
      </c>
    </row>
    <row r="394" ht="27" spans="1:10">
      <c r="A394" s="19"/>
      <c r="B394" s="19"/>
      <c r="C394" s="15" t="s">
        <v>1973</v>
      </c>
      <c r="D394" s="15" t="s">
        <v>1973</v>
      </c>
      <c r="E394" s="15" t="s">
        <v>2273</v>
      </c>
      <c r="F394" s="17" t="s">
        <v>1980</v>
      </c>
      <c r="G394" s="15" t="s">
        <v>2274</v>
      </c>
      <c r="H394" s="17" t="s">
        <v>2216</v>
      </c>
      <c r="I394" s="17" t="s">
        <v>1987</v>
      </c>
      <c r="J394" s="21" t="s">
        <v>2273</v>
      </c>
    </row>
    <row r="395" ht="13.5" spans="1:10">
      <c r="A395" s="19"/>
      <c r="B395" s="19"/>
      <c r="C395" s="15" t="s">
        <v>1973</v>
      </c>
      <c r="D395" s="15" t="s">
        <v>2023</v>
      </c>
      <c r="E395" s="15" t="s">
        <v>1973</v>
      </c>
      <c r="F395" s="17" t="s">
        <v>1973</v>
      </c>
      <c r="G395" s="15" t="s">
        <v>1973</v>
      </c>
      <c r="H395" s="17" t="s">
        <v>1973</v>
      </c>
      <c r="I395" s="17" t="s">
        <v>1973</v>
      </c>
      <c r="J395" s="21" t="s">
        <v>1973</v>
      </c>
    </row>
    <row r="396" ht="27" spans="1:10">
      <c r="A396" s="19"/>
      <c r="B396" s="19"/>
      <c r="C396" s="15" t="s">
        <v>1973</v>
      </c>
      <c r="D396" s="15" t="s">
        <v>1973</v>
      </c>
      <c r="E396" s="15" t="s">
        <v>2275</v>
      </c>
      <c r="F396" s="17" t="s">
        <v>1980</v>
      </c>
      <c r="G396" s="15" t="s">
        <v>2274</v>
      </c>
      <c r="H396" s="17" t="s">
        <v>2216</v>
      </c>
      <c r="I396" s="17" t="s">
        <v>1987</v>
      </c>
      <c r="J396" s="21" t="s">
        <v>2275</v>
      </c>
    </row>
    <row r="397" ht="13.5" spans="1:10">
      <c r="A397" s="19"/>
      <c r="B397" s="19"/>
      <c r="C397" s="15" t="s">
        <v>2001</v>
      </c>
      <c r="D397" s="15" t="s">
        <v>1973</v>
      </c>
      <c r="E397" s="15" t="s">
        <v>1973</v>
      </c>
      <c r="F397" s="17" t="s">
        <v>1973</v>
      </c>
      <c r="G397" s="15" t="s">
        <v>1973</v>
      </c>
      <c r="H397" s="17" t="s">
        <v>1973</v>
      </c>
      <c r="I397" s="17" t="s">
        <v>1973</v>
      </c>
      <c r="J397" s="21" t="s">
        <v>1973</v>
      </c>
    </row>
    <row r="398" ht="13.5" spans="1:10">
      <c r="A398" s="19"/>
      <c r="B398" s="19"/>
      <c r="C398" s="15" t="s">
        <v>1973</v>
      </c>
      <c r="D398" s="15" t="s">
        <v>2002</v>
      </c>
      <c r="E398" s="15" t="s">
        <v>1973</v>
      </c>
      <c r="F398" s="17" t="s">
        <v>1973</v>
      </c>
      <c r="G398" s="15" t="s">
        <v>1973</v>
      </c>
      <c r="H398" s="17" t="s">
        <v>1973</v>
      </c>
      <c r="I398" s="17" t="s">
        <v>1973</v>
      </c>
      <c r="J398" s="21" t="s">
        <v>1973</v>
      </c>
    </row>
    <row r="399" ht="13.5" spans="1:10">
      <c r="A399" s="19"/>
      <c r="B399" s="19"/>
      <c r="C399" s="15" t="s">
        <v>1973</v>
      </c>
      <c r="D399" s="15" t="s">
        <v>1973</v>
      </c>
      <c r="E399" s="15" t="s">
        <v>2276</v>
      </c>
      <c r="F399" s="17" t="s">
        <v>1980</v>
      </c>
      <c r="G399" s="15" t="s">
        <v>1981</v>
      </c>
      <c r="H399" s="17" t="s">
        <v>1982</v>
      </c>
      <c r="I399" s="17" t="s">
        <v>1983</v>
      </c>
      <c r="J399" s="21" t="s">
        <v>2277</v>
      </c>
    </row>
    <row r="400" ht="13.5" spans="1:10">
      <c r="A400" s="15" t="s">
        <v>2278</v>
      </c>
      <c r="B400" s="19"/>
      <c r="C400" s="19"/>
      <c r="D400" s="19"/>
      <c r="E400" s="19"/>
      <c r="F400" s="20"/>
      <c r="G400" s="19"/>
      <c r="H400" s="20"/>
      <c r="I400" s="20"/>
      <c r="J400" s="22"/>
    </row>
    <row r="401" ht="13.5" spans="1:10">
      <c r="A401" s="15" t="s">
        <v>2279</v>
      </c>
      <c r="B401" s="19"/>
      <c r="C401" s="19"/>
      <c r="D401" s="19"/>
      <c r="E401" s="19"/>
      <c r="F401" s="20"/>
      <c r="G401" s="19"/>
      <c r="H401" s="20"/>
      <c r="I401" s="20"/>
      <c r="J401" s="22"/>
    </row>
    <row r="402" ht="409.5" spans="1:10">
      <c r="A402" s="15" t="s">
        <v>2280</v>
      </c>
      <c r="B402" s="18" t="s">
        <v>2281</v>
      </c>
      <c r="C402" s="19"/>
      <c r="D402" s="19"/>
      <c r="E402" s="19"/>
      <c r="F402" s="20"/>
      <c r="G402" s="19"/>
      <c r="H402" s="20"/>
      <c r="I402" s="20"/>
      <c r="J402" s="22"/>
    </row>
    <row r="403" ht="13.5" spans="1:10">
      <c r="A403" s="19"/>
      <c r="B403" s="19"/>
      <c r="C403" s="15" t="s">
        <v>1977</v>
      </c>
      <c r="D403" s="15" t="s">
        <v>1973</v>
      </c>
      <c r="E403" s="15" t="s">
        <v>1973</v>
      </c>
      <c r="F403" s="17" t="s">
        <v>1973</v>
      </c>
      <c r="G403" s="15" t="s">
        <v>1973</v>
      </c>
      <c r="H403" s="17" t="s">
        <v>1973</v>
      </c>
      <c r="I403" s="17" t="s">
        <v>1973</v>
      </c>
      <c r="J403" s="21" t="s">
        <v>1973</v>
      </c>
    </row>
    <row r="404" ht="13.5" spans="1:10">
      <c r="A404" s="19"/>
      <c r="B404" s="19"/>
      <c r="C404" s="15" t="s">
        <v>1973</v>
      </c>
      <c r="D404" s="15" t="s">
        <v>1978</v>
      </c>
      <c r="E404" s="15" t="s">
        <v>1973</v>
      </c>
      <c r="F404" s="17" t="s">
        <v>1973</v>
      </c>
      <c r="G404" s="15" t="s">
        <v>1973</v>
      </c>
      <c r="H404" s="17" t="s">
        <v>1973</v>
      </c>
      <c r="I404" s="17" t="s">
        <v>1973</v>
      </c>
      <c r="J404" s="21" t="s">
        <v>1973</v>
      </c>
    </row>
    <row r="405" ht="40.5" spans="1:10">
      <c r="A405" s="19"/>
      <c r="B405" s="19"/>
      <c r="C405" s="15" t="s">
        <v>1973</v>
      </c>
      <c r="D405" s="15" t="s">
        <v>1973</v>
      </c>
      <c r="E405" s="15" t="s">
        <v>2282</v>
      </c>
      <c r="F405" s="17" t="s">
        <v>1980</v>
      </c>
      <c r="G405" s="15" t="s">
        <v>2283</v>
      </c>
      <c r="H405" s="17" t="s">
        <v>2081</v>
      </c>
      <c r="I405" s="17" t="s">
        <v>1983</v>
      </c>
      <c r="J405" s="21" t="s">
        <v>2284</v>
      </c>
    </row>
    <row r="406" ht="94.5" spans="1:10">
      <c r="A406" s="19"/>
      <c r="B406" s="19"/>
      <c r="C406" s="15" t="s">
        <v>1973</v>
      </c>
      <c r="D406" s="15" t="s">
        <v>1973</v>
      </c>
      <c r="E406" s="15" t="s">
        <v>2285</v>
      </c>
      <c r="F406" s="17" t="s">
        <v>1980</v>
      </c>
      <c r="G406" s="15" t="s">
        <v>1981</v>
      </c>
      <c r="H406" s="17" t="s">
        <v>1982</v>
      </c>
      <c r="I406" s="17" t="s">
        <v>1983</v>
      </c>
      <c r="J406" s="21" t="s">
        <v>2286</v>
      </c>
    </row>
    <row r="407" ht="13.5" spans="1:10">
      <c r="A407" s="19"/>
      <c r="B407" s="19"/>
      <c r="C407" s="15" t="s">
        <v>1973</v>
      </c>
      <c r="D407" s="15" t="s">
        <v>2018</v>
      </c>
      <c r="E407" s="15" t="s">
        <v>1973</v>
      </c>
      <c r="F407" s="17" t="s">
        <v>1973</v>
      </c>
      <c r="G407" s="15" t="s">
        <v>1973</v>
      </c>
      <c r="H407" s="17" t="s">
        <v>1973</v>
      </c>
      <c r="I407" s="17" t="s">
        <v>1973</v>
      </c>
      <c r="J407" s="21" t="s">
        <v>1973</v>
      </c>
    </row>
    <row r="408" ht="27" spans="1:10">
      <c r="A408" s="19"/>
      <c r="B408" s="19"/>
      <c r="C408" s="15" t="s">
        <v>1973</v>
      </c>
      <c r="D408" s="15" t="s">
        <v>1973</v>
      </c>
      <c r="E408" s="15" t="s">
        <v>2287</v>
      </c>
      <c r="F408" s="17" t="s">
        <v>1980</v>
      </c>
      <c r="G408" s="15" t="s">
        <v>2283</v>
      </c>
      <c r="H408" s="17" t="s">
        <v>2081</v>
      </c>
      <c r="I408" s="17" t="s">
        <v>1983</v>
      </c>
      <c r="J408" s="21" t="s">
        <v>2288</v>
      </c>
    </row>
    <row r="409" ht="13.5" spans="1:10">
      <c r="A409" s="19"/>
      <c r="B409" s="19"/>
      <c r="C409" s="15" t="s">
        <v>1989</v>
      </c>
      <c r="D409" s="15" t="s">
        <v>1973</v>
      </c>
      <c r="E409" s="15" t="s">
        <v>1973</v>
      </c>
      <c r="F409" s="17" t="s">
        <v>1973</v>
      </c>
      <c r="G409" s="15" t="s">
        <v>1973</v>
      </c>
      <c r="H409" s="17" t="s">
        <v>1973</v>
      </c>
      <c r="I409" s="17" t="s">
        <v>1973</v>
      </c>
      <c r="J409" s="21" t="s">
        <v>1973</v>
      </c>
    </row>
    <row r="410" ht="13.5" spans="1:10">
      <c r="A410" s="19"/>
      <c r="B410" s="19"/>
      <c r="C410" s="15" t="s">
        <v>1973</v>
      </c>
      <c r="D410" s="15" t="s">
        <v>2023</v>
      </c>
      <c r="E410" s="15" t="s">
        <v>1973</v>
      </c>
      <c r="F410" s="17" t="s">
        <v>1973</v>
      </c>
      <c r="G410" s="15" t="s">
        <v>1973</v>
      </c>
      <c r="H410" s="17" t="s">
        <v>1973</v>
      </c>
      <c r="I410" s="17" t="s">
        <v>1973</v>
      </c>
      <c r="J410" s="21" t="s">
        <v>1973</v>
      </c>
    </row>
    <row r="411" ht="108" spans="1:10">
      <c r="A411" s="19"/>
      <c r="B411" s="19"/>
      <c r="C411" s="15" t="s">
        <v>1973</v>
      </c>
      <c r="D411" s="15" t="s">
        <v>1973</v>
      </c>
      <c r="E411" s="15" t="s">
        <v>2289</v>
      </c>
      <c r="F411" s="17" t="s">
        <v>1980</v>
      </c>
      <c r="G411" s="15" t="s">
        <v>1981</v>
      </c>
      <c r="H411" s="17" t="s">
        <v>1982</v>
      </c>
      <c r="I411" s="17" t="s">
        <v>1983</v>
      </c>
      <c r="J411" s="21" t="s">
        <v>2290</v>
      </c>
    </row>
    <row r="412" ht="108" spans="1:10">
      <c r="A412" s="19"/>
      <c r="B412" s="19"/>
      <c r="C412" s="15" t="s">
        <v>1973</v>
      </c>
      <c r="D412" s="15" t="s">
        <v>1973</v>
      </c>
      <c r="E412" s="15" t="s">
        <v>2291</v>
      </c>
      <c r="F412" s="17" t="s">
        <v>1980</v>
      </c>
      <c r="G412" s="15" t="s">
        <v>1981</v>
      </c>
      <c r="H412" s="17" t="s">
        <v>1982</v>
      </c>
      <c r="I412" s="17" t="s">
        <v>1983</v>
      </c>
      <c r="J412" s="21" t="s">
        <v>2292</v>
      </c>
    </row>
    <row r="413" ht="108" spans="1:10">
      <c r="A413" s="19"/>
      <c r="B413" s="19"/>
      <c r="C413" s="15" t="s">
        <v>1973</v>
      </c>
      <c r="D413" s="15" t="s">
        <v>1973</v>
      </c>
      <c r="E413" s="15" t="s">
        <v>2293</v>
      </c>
      <c r="F413" s="17" t="s">
        <v>1980</v>
      </c>
      <c r="G413" s="15" t="s">
        <v>1981</v>
      </c>
      <c r="H413" s="17" t="s">
        <v>1982</v>
      </c>
      <c r="I413" s="17" t="s">
        <v>1983</v>
      </c>
      <c r="J413" s="21" t="s">
        <v>2294</v>
      </c>
    </row>
    <row r="414" ht="13.5" spans="1:10">
      <c r="A414" s="19"/>
      <c r="B414" s="19"/>
      <c r="C414" s="15" t="s">
        <v>1973</v>
      </c>
      <c r="D414" s="15" t="s">
        <v>1995</v>
      </c>
      <c r="E414" s="15" t="s">
        <v>1973</v>
      </c>
      <c r="F414" s="17" t="s">
        <v>1973</v>
      </c>
      <c r="G414" s="15" t="s">
        <v>1973</v>
      </c>
      <c r="H414" s="17" t="s">
        <v>1973</v>
      </c>
      <c r="I414" s="17" t="s">
        <v>1973</v>
      </c>
      <c r="J414" s="21" t="s">
        <v>1973</v>
      </c>
    </row>
    <row r="415" ht="40.5" spans="1:10">
      <c r="A415" s="19"/>
      <c r="B415" s="19"/>
      <c r="C415" s="15" t="s">
        <v>1973</v>
      </c>
      <c r="D415" s="15" t="s">
        <v>1973</v>
      </c>
      <c r="E415" s="15" t="s">
        <v>2295</v>
      </c>
      <c r="F415" s="17" t="s">
        <v>1980</v>
      </c>
      <c r="G415" s="15" t="s">
        <v>2171</v>
      </c>
      <c r="H415" s="17" t="s">
        <v>1999</v>
      </c>
      <c r="I415" s="17" t="s">
        <v>1983</v>
      </c>
      <c r="J415" s="21" t="s">
        <v>2296</v>
      </c>
    </row>
    <row r="416" ht="13.5" spans="1:10">
      <c r="A416" s="19"/>
      <c r="B416" s="19"/>
      <c r="C416" s="15" t="s">
        <v>2001</v>
      </c>
      <c r="D416" s="15" t="s">
        <v>1973</v>
      </c>
      <c r="E416" s="15" t="s">
        <v>1973</v>
      </c>
      <c r="F416" s="17" t="s">
        <v>1973</v>
      </c>
      <c r="G416" s="15" t="s">
        <v>1973</v>
      </c>
      <c r="H416" s="17" t="s">
        <v>1973</v>
      </c>
      <c r="I416" s="17" t="s">
        <v>1973</v>
      </c>
      <c r="J416" s="21" t="s">
        <v>1973</v>
      </c>
    </row>
    <row r="417" ht="13.5" spans="1:10">
      <c r="A417" s="19"/>
      <c r="B417" s="19"/>
      <c r="C417" s="15" t="s">
        <v>1973</v>
      </c>
      <c r="D417" s="15" t="s">
        <v>2002</v>
      </c>
      <c r="E417" s="15" t="s">
        <v>1973</v>
      </c>
      <c r="F417" s="17" t="s">
        <v>1973</v>
      </c>
      <c r="G417" s="15" t="s">
        <v>1973</v>
      </c>
      <c r="H417" s="17" t="s">
        <v>1973</v>
      </c>
      <c r="I417" s="17" t="s">
        <v>1973</v>
      </c>
      <c r="J417" s="21" t="s">
        <v>1973</v>
      </c>
    </row>
    <row r="418" ht="108" spans="1:10">
      <c r="A418" s="19"/>
      <c r="B418" s="19"/>
      <c r="C418" s="15" t="s">
        <v>1973</v>
      </c>
      <c r="D418" s="15" t="s">
        <v>1973</v>
      </c>
      <c r="E418" s="15" t="s">
        <v>2115</v>
      </c>
      <c r="F418" s="17" t="s">
        <v>1997</v>
      </c>
      <c r="G418" s="15" t="s">
        <v>2297</v>
      </c>
      <c r="H418" s="17" t="s">
        <v>1982</v>
      </c>
      <c r="I418" s="17" t="s">
        <v>1983</v>
      </c>
      <c r="J418" s="21" t="s">
        <v>2298</v>
      </c>
    </row>
    <row r="419" ht="13.5" spans="1:10">
      <c r="A419" s="15" t="s">
        <v>2299</v>
      </c>
      <c r="B419" s="19"/>
      <c r="C419" s="19"/>
      <c r="D419" s="19"/>
      <c r="E419" s="19"/>
      <c r="F419" s="20"/>
      <c r="G419" s="19"/>
      <c r="H419" s="20"/>
      <c r="I419" s="20"/>
      <c r="J419" s="22"/>
    </row>
    <row r="420" ht="324" spans="1:10">
      <c r="A420" s="15" t="s">
        <v>2300</v>
      </c>
      <c r="B420" s="18" t="s">
        <v>2301</v>
      </c>
      <c r="C420" s="19"/>
      <c r="D420" s="19"/>
      <c r="E420" s="19"/>
      <c r="F420" s="20"/>
      <c r="G420" s="19"/>
      <c r="H420" s="20"/>
      <c r="I420" s="20"/>
      <c r="J420" s="22"/>
    </row>
    <row r="421" ht="13.5" spans="1:10">
      <c r="A421" s="19"/>
      <c r="B421" s="19"/>
      <c r="C421" s="15" t="s">
        <v>1977</v>
      </c>
      <c r="D421" s="15" t="s">
        <v>1973</v>
      </c>
      <c r="E421" s="15" t="s">
        <v>1973</v>
      </c>
      <c r="F421" s="17" t="s">
        <v>1973</v>
      </c>
      <c r="G421" s="15" t="s">
        <v>1973</v>
      </c>
      <c r="H421" s="17" t="s">
        <v>1973</v>
      </c>
      <c r="I421" s="17" t="s">
        <v>1973</v>
      </c>
      <c r="J421" s="21" t="s">
        <v>1973</v>
      </c>
    </row>
    <row r="422" ht="13.5" spans="1:10">
      <c r="A422" s="19"/>
      <c r="B422" s="19"/>
      <c r="C422" s="15" t="s">
        <v>1973</v>
      </c>
      <c r="D422" s="15" t="s">
        <v>1978</v>
      </c>
      <c r="E422" s="15" t="s">
        <v>1973</v>
      </c>
      <c r="F422" s="17" t="s">
        <v>1973</v>
      </c>
      <c r="G422" s="15" t="s">
        <v>1973</v>
      </c>
      <c r="H422" s="17" t="s">
        <v>1973</v>
      </c>
      <c r="I422" s="17" t="s">
        <v>1973</v>
      </c>
      <c r="J422" s="21" t="s">
        <v>1973</v>
      </c>
    </row>
    <row r="423" ht="81" spans="1:10">
      <c r="A423" s="19"/>
      <c r="B423" s="19"/>
      <c r="C423" s="15" t="s">
        <v>1973</v>
      </c>
      <c r="D423" s="15" t="s">
        <v>1973</v>
      </c>
      <c r="E423" s="15" t="s">
        <v>2302</v>
      </c>
      <c r="F423" s="17" t="s">
        <v>1980</v>
      </c>
      <c r="G423" s="15" t="s">
        <v>2303</v>
      </c>
      <c r="H423" s="17" t="s">
        <v>2304</v>
      </c>
      <c r="I423" s="17" t="s">
        <v>1983</v>
      </c>
      <c r="J423" s="21" t="s">
        <v>2305</v>
      </c>
    </row>
    <row r="424" ht="81" spans="1:10">
      <c r="A424" s="19"/>
      <c r="B424" s="19"/>
      <c r="C424" s="15" t="s">
        <v>1973</v>
      </c>
      <c r="D424" s="15" t="s">
        <v>1973</v>
      </c>
      <c r="E424" s="15" t="s">
        <v>2306</v>
      </c>
      <c r="F424" s="17" t="s">
        <v>1980</v>
      </c>
      <c r="G424" s="15" t="s">
        <v>2307</v>
      </c>
      <c r="H424" s="17" t="s">
        <v>2304</v>
      </c>
      <c r="I424" s="17" t="s">
        <v>1983</v>
      </c>
      <c r="J424" s="21" t="s">
        <v>2308</v>
      </c>
    </row>
    <row r="425" ht="81" spans="1:10">
      <c r="A425" s="19"/>
      <c r="B425" s="19"/>
      <c r="C425" s="15" t="s">
        <v>1973</v>
      </c>
      <c r="D425" s="15" t="s">
        <v>1973</v>
      </c>
      <c r="E425" s="15" t="s">
        <v>2309</v>
      </c>
      <c r="F425" s="17" t="s">
        <v>1980</v>
      </c>
      <c r="G425" s="15" t="s">
        <v>2310</v>
      </c>
      <c r="H425" s="17" t="s">
        <v>2304</v>
      </c>
      <c r="I425" s="17" t="s">
        <v>1983</v>
      </c>
      <c r="J425" s="21" t="s">
        <v>2311</v>
      </c>
    </row>
    <row r="426" ht="81" spans="1:10">
      <c r="A426" s="19"/>
      <c r="B426" s="19"/>
      <c r="C426" s="15" t="s">
        <v>1973</v>
      </c>
      <c r="D426" s="15" t="s">
        <v>1973</v>
      </c>
      <c r="E426" s="15" t="s">
        <v>2312</v>
      </c>
      <c r="F426" s="17" t="s">
        <v>1980</v>
      </c>
      <c r="G426" s="15" t="s">
        <v>2313</v>
      </c>
      <c r="H426" s="17" t="s">
        <v>2304</v>
      </c>
      <c r="I426" s="17" t="s">
        <v>1983</v>
      </c>
      <c r="J426" s="21" t="s">
        <v>2314</v>
      </c>
    </row>
    <row r="427" ht="13.5" spans="1:10">
      <c r="A427" s="19"/>
      <c r="B427" s="19"/>
      <c r="C427" s="15" t="s">
        <v>1973</v>
      </c>
      <c r="D427" s="15" t="s">
        <v>1985</v>
      </c>
      <c r="E427" s="15" t="s">
        <v>1973</v>
      </c>
      <c r="F427" s="17" t="s">
        <v>1973</v>
      </c>
      <c r="G427" s="15" t="s">
        <v>1973</v>
      </c>
      <c r="H427" s="17" t="s">
        <v>1973</v>
      </c>
      <c r="I427" s="17" t="s">
        <v>1973</v>
      </c>
      <c r="J427" s="21" t="s">
        <v>1973</v>
      </c>
    </row>
    <row r="428" ht="67.5" spans="1:10">
      <c r="A428" s="19"/>
      <c r="B428" s="19"/>
      <c r="C428" s="15" t="s">
        <v>1973</v>
      </c>
      <c r="D428" s="15" t="s">
        <v>1973</v>
      </c>
      <c r="E428" s="15" t="s">
        <v>2315</v>
      </c>
      <c r="F428" s="17" t="s">
        <v>1980</v>
      </c>
      <c r="G428" s="15" t="s">
        <v>2316</v>
      </c>
      <c r="H428" s="17" t="s">
        <v>2304</v>
      </c>
      <c r="I428" s="17" t="s">
        <v>1983</v>
      </c>
      <c r="J428" s="21" t="s">
        <v>2317</v>
      </c>
    </row>
    <row r="429" ht="67.5" spans="1:10">
      <c r="A429" s="19"/>
      <c r="B429" s="19"/>
      <c r="C429" s="15" t="s">
        <v>1973</v>
      </c>
      <c r="D429" s="15" t="s">
        <v>1973</v>
      </c>
      <c r="E429" s="15" t="s">
        <v>2318</v>
      </c>
      <c r="F429" s="17" t="s">
        <v>1980</v>
      </c>
      <c r="G429" s="15" t="s">
        <v>2316</v>
      </c>
      <c r="H429" s="17" t="s">
        <v>2304</v>
      </c>
      <c r="I429" s="17" t="s">
        <v>1983</v>
      </c>
      <c r="J429" s="21" t="s">
        <v>2319</v>
      </c>
    </row>
    <row r="430" ht="13.5" spans="1:10">
      <c r="A430" s="19"/>
      <c r="B430" s="19"/>
      <c r="C430" s="15" t="s">
        <v>1973</v>
      </c>
      <c r="D430" s="15" t="s">
        <v>2013</v>
      </c>
      <c r="E430" s="15" t="s">
        <v>1973</v>
      </c>
      <c r="F430" s="17" t="s">
        <v>1973</v>
      </c>
      <c r="G430" s="15" t="s">
        <v>1973</v>
      </c>
      <c r="H430" s="17" t="s">
        <v>1973</v>
      </c>
      <c r="I430" s="17" t="s">
        <v>1973</v>
      </c>
      <c r="J430" s="21" t="s">
        <v>1973</v>
      </c>
    </row>
    <row r="431" ht="67.5" spans="1:10">
      <c r="A431" s="19"/>
      <c r="B431" s="19"/>
      <c r="C431" s="15" t="s">
        <v>1973</v>
      </c>
      <c r="D431" s="15" t="s">
        <v>1973</v>
      </c>
      <c r="E431" s="15" t="s">
        <v>2320</v>
      </c>
      <c r="F431" s="17" t="s">
        <v>1980</v>
      </c>
      <c r="G431" s="15" t="s">
        <v>2316</v>
      </c>
      <c r="H431" s="17" t="s">
        <v>2304</v>
      </c>
      <c r="I431" s="17" t="s">
        <v>1983</v>
      </c>
      <c r="J431" s="21" t="s">
        <v>2321</v>
      </c>
    </row>
    <row r="432" ht="13.5" spans="1:10">
      <c r="A432" s="19"/>
      <c r="B432" s="19"/>
      <c r="C432" s="15" t="s">
        <v>1973</v>
      </c>
      <c r="D432" s="15" t="s">
        <v>2018</v>
      </c>
      <c r="E432" s="15" t="s">
        <v>1973</v>
      </c>
      <c r="F432" s="17" t="s">
        <v>1973</v>
      </c>
      <c r="G432" s="15" t="s">
        <v>1973</v>
      </c>
      <c r="H432" s="17" t="s">
        <v>1973</v>
      </c>
      <c r="I432" s="17" t="s">
        <v>1973</v>
      </c>
      <c r="J432" s="21" t="s">
        <v>1973</v>
      </c>
    </row>
    <row r="433" ht="40.5" spans="1:10">
      <c r="A433" s="19"/>
      <c r="B433" s="19"/>
      <c r="C433" s="15" t="s">
        <v>1973</v>
      </c>
      <c r="D433" s="15" t="s">
        <v>1973</v>
      </c>
      <c r="E433" s="15" t="s">
        <v>2322</v>
      </c>
      <c r="F433" s="17" t="s">
        <v>1980</v>
      </c>
      <c r="G433" s="15" t="s">
        <v>2316</v>
      </c>
      <c r="H433" s="17" t="s">
        <v>2304</v>
      </c>
      <c r="I433" s="17" t="s">
        <v>1983</v>
      </c>
      <c r="J433" s="21" t="s">
        <v>2322</v>
      </c>
    </row>
    <row r="434" ht="13.5" spans="1:10">
      <c r="A434" s="19"/>
      <c r="B434" s="19"/>
      <c r="C434" s="15" t="s">
        <v>1989</v>
      </c>
      <c r="D434" s="15" t="s">
        <v>1973</v>
      </c>
      <c r="E434" s="15" t="s">
        <v>1973</v>
      </c>
      <c r="F434" s="17" t="s">
        <v>1973</v>
      </c>
      <c r="G434" s="15" t="s">
        <v>1973</v>
      </c>
      <c r="H434" s="17" t="s">
        <v>1973</v>
      </c>
      <c r="I434" s="17" t="s">
        <v>1973</v>
      </c>
      <c r="J434" s="21" t="s">
        <v>1973</v>
      </c>
    </row>
    <row r="435" ht="13.5" spans="1:10">
      <c r="A435" s="19"/>
      <c r="B435" s="19"/>
      <c r="C435" s="15" t="s">
        <v>1973</v>
      </c>
      <c r="D435" s="15" t="s">
        <v>1990</v>
      </c>
      <c r="E435" s="15" t="s">
        <v>1973</v>
      </c>
      <c r="F435" s="17" t="s">
        <v>1973</v>
      </c>
      <c r="G435" s="15" t="s">
        <v>1973</v>
      </c>
      <c r="H435" s="17" t="s">
        <v>1973</v>
      </c>
      <c r="I435" s="17" t="s">
        <v>1973</v>
      </c>
      <c r="J435" s="21" t="s">
        <v>1973</v>
      </c>
    </row>
    <row r="436" ht="27" spans="1:10">
      <c r="A436" s="19"/>
      <c r="B436" s="19"/>
      <c r="C436" s="15" t="s">
        <v>1973</v>
      </c>
      <c r="D436" s="15" t="s">
        <v>1973</v>
      </c>
      <c r="E436" s="15" t="s">
        <v>2323</v>
      </c>
      <c r="F436" s="17" t="s">
        <v>1980</v>
      </c>
      <c r="G436" s="15" t="s">
        <v>2316</v>
      </c>
      <c r="H436" s="17" t="s">
        <v>2304</v>
      </c>
      <c r="I436" s="17" t="s">
        <v>1983</v>
      </c>
      <c r="J436" s="21" t="s">
        <v>2324</v>
      </c>
    </row>
    <row r="437" ht="13.5" spans="1:10">
      <c r="A437" s="19"/>
      <c r="B437" s="19"/>
      <c r="C437" s="15" t="s">
        <v>1973</v>
      </c>
      <c r="D437" s="15" t="s">
        <v>2023</v>
      </c>
      <c r="E437" s="15" t="s">
        <v>1973</v>
      </c>
      <c r="F437" s="17" t="s">
        <v>1973</v>
      </c>
      <c r="G437" s="15" t="s">
        <v>1973</v>
      </c>
      <c r="H437" s="17" t="s">
        <v>1973</v>
      </c>
      <c r="I437" s="17" t="s">
        <v>1973</v>
      </c>
      <c r="J437" s="21" t="s">
        <v>1973</v>
      </c>
    </row>
    <row r="438" ht="27" spans="1:10">
      <c r="A438" s="19"/>
      <c r="B438" s="19"/>
      <c r="C438" s="15" t="s">
        <v>1973</v>
      </c>
      <c r="D438" s="15" t="s">
        <v>1973</v>
      </c>
      <c r="E438" s="15" t="s">
        <v>2325</v>
      </c>
      <c r="F438" s="17" t="s">
        <v>1980</v>
      </c>
      <c r="G438" s="15" t="s">
        <v>2326</v>
      </c>
      <c r="H438" s="17" t="s">
        <v>2304</v>
      </c>
      <c r="I438" s="17" t="s">
        <v>1983</v>
      </c>
      <c r="J438" s="21" t="s">
        <v>2327</v>
      </c>
    </row>
    <row r="439" ht="27" spans="1:10">
      <c r="A439" s="19"/>
      <c r="B439" s="19"/>
      <c r="C439" s="15" t="s">
        <v>1973</v>
      </c>
      <c r="D439" s="15" t="s">
        <v>1973</v>
      </c>
      <c r="E439" s="15" t="s">
        <v>2328</v>
      </c>
      <c r="F439" s="17" t="s">
        <v>1980</v>
      </c>
      <c r="G439" s="15" t="s">
        <v>2329</v>
      </c>
      <c r="H439" s="17" t="s">
        <v>2304</v>
      </c>
      <c r="I439" s="17" t="s">
        <v>1983</v>
      </c>
      <c r="J439" s="21" t="s">
        <v>2330</v>
      </c>
    </row>
    <row r="440" ht="13.5" spans="1:10">
      <c r="A440" s="19"/>
      <c r="B440" s="19"/>
      <c r="C440" s="15" t="s">
        <v>1973</v>
      </c>
      <c r="D440" s="15" t="s">
        <v>2258</v>
      </c>
      <c r="E440" s="15" t="s">
        <v>1973</v>
      </c>
      <c r="F440" s="17" t="s">
        <v>1973</v>
      </c>
      <c r="G440" s="15" t="s">
        <v>1973</v>
      </c>
      <c r="H440" s="17" t="s">
        <v>1973</v>
      </c>
      <c r="I440" s="17" t="s">
        <v>1973</v>
      </c>
      <c r="J440" s="21" t="s">
        <v>1973</v>
      </c>
    </row>
    <row r="441" ht="27" spans="1:10">
      <c r="A441" s="19"/>
      <c r="B441" s="19"/>
      <c r="C441" s="15" t="s">
        <v>1973</v>
      </c>
      <c r="D441" s="15" t="s">
        <v>1973</v>
      </c>
      <c r="E441" s="15" t="s">
        <v>2331</v>
      </c>
      <c r="F441" s="17" t="s">
        <v>1980</v>
      </c>
      <c r="G441" s="15" t="s">
        <v>2332</v>
      </c>
      <c r="H441" s="17" t="s">
        <v>2304</v>
      </c>
      <c r="I441" s="17" t="s">
        <v>1983</v>
      </c>
      <c r="J441" s="21" t="s">
        <v>2331</v>
      </c>
    </row>
    <row r="442" ht="13.5" spans="1:10">
      <c r="A442" s="19"/>
      <c r="B442" s="19"/>
      <c r="C442" s="15" t="s">
        <v>1973</v>
      </c>
      <c r="D442" s="15" t="s">
        <v>1995</v>
      </c>
      <c r="E442" s="15" t="s">
        <v>1973</v>
      </c>
      <c r="F442" s="17" t="s">
        <v>1973</v>
      </c>
      <c r="G442" s="15" t="s">
        <v>1973</v>
      </c>
      <c r="H442" s="17" t="s">
        <v>1973</v>
      </c>
      <c r="I442" s="17" t="s">
        <v>1973</v>
      </c>
      <c r="J442" s="21" t="s">
        <v>1973</v>
      </c>
    </row>
    <row r="443" ht="40.5" spans="1:10">
      <c r="A443" s="19"/>
      <c r="B443" s="19"/>
      <c r="C443" s="15" t="s">
        <v>1973</v>
      </c>
      <c r="D443" s="15" t="s">
        <v>1973</v>
      </c>
      <c r="E443" s="15" t="s">
        <v>2333</v>
      </c>
      <c r="F443" s="17" t="s">
        <v>1980</v>
      </c>
      <c r="G443" s="15" t="s">
        <v>2332</v>
      </c>
      <c r="H443" s="17" t="s">
        <v>2304</v>
      </c>
      <c r="I443" s="17" t="s">
        <v>1983</v>
      </c>
      <c r="J443" s="21" t="s">
        <v>2333</v>
      </c>
    </row>
    <row r="444" ht="13.5" spans="1:10">
      <c r="A444" s="19"/>
      <c r="B444" s="19"/>
      <c r="C444" s="15" t="s">
        <v>2001</v>
      </c>
      <c r="D444" s="15" t="s">
        <v>1973</v>
      </c>
      <c r="E444" s="15" t="s">
        <v>1973</v>
      </c>
      <c r="F444" s="17" t="s">
        <v>1973</v>
      </c>
      <c r="G444" s="15" t="s">
        <v>1973</v>
      </c>
      <c r="H444" s="17" t="s">
        <v>1973</v>
      </c>
      <c r="I444" s="17" t="s">
        <v>1973</v>
      </c>
      <c r="J444" s="21" t="s">
        <v>1973</v>
      </c>
    </row>
    <row r="445" ht="13.5" spans="1:10">
      <c r="A445" s="19"/>
      <c r="B445" s="19"/>
      <c r="C445" s="15" t="s">
        <v>1973</v>
      </c>
      <c r="D445" s="15" t="s">
        <v>2002</v>
      </c>
      <c r="E445" s="15" t="s">
        <v>1973</v>
      </c>
      <c r="F445" s="17" t="s">
        <v>1973</v>
      </c>
      <c r="G445" s="15" t="s">
        <v>1973</v>
      </c>
      <c r="H445" s="17" t="s">
        <v>1973</v>
      </c>
      <c r="I445" s="17" t="s">
        <v>1973</v>
      </c>
      <c r="J445" s="21" t="s">
        <v>1973</v>
      </c>
    </row>
    <row r="446" ht="27" spans="1:10">
      <c r="A446" s="19"/>
      <c r="B446" s="19"/>
      <c r="C446" s="15" t="s">
        <v>1973</v>
      </c>
      <c r="D446" s="15" t="s">
        <v>1973</v>
      </c>
      <c r="E446" s="15" t="s">
        <v>2334</v>
      </c>
      <c r="F446" s="17" t="s">
        <v>1997</v>
      </c>
      <c r="G446" s="15" t="s">
        <v>2335</v>
      </c>
      <c r="H446" s="17" t="s">
        <v>2304</v>
      </c>
      <c r="I446" s="17" t="s">
        <v>1983</v>
      </c>
      <c r="J446" s="21" t="s">
        <v>2336</v>
      </c>
    </row>
    <row r="447" ht="13.5" spans="1:10">
      <c r="A447" s="15" t="s">
        <v>2337</v>
      </c>
      <c r="B447" s="19"/>
      <c r="C447" s="19"/>
      <c r="D447" s="19"/>
      <c r="E447" s="19"/>
      <c r="F447" s="20"/>
      <c r="G447" s="19"/>
      <c r="H447" s="20"/>
      <c r="I447" s="20"/>
      <c r="J447" s="22"/>
    </row>
    <row r="448" ht="409.5" spans="1:10">
      <c r="A448" s="15" t="s">
        <v>2338</v>
      </c>
      <c r="B448" s="18" t="s">
        <v>2339</v>
      </c>
      <c r="C448" s="19"/>
      <c r="D448" s="19"/>
      <c r="E448" s="19"/>
      <c r="F448" s="20"/>
      <c r="G448" s="19"/>
      <c r="H448" s="20"/>
      <c r="I448" s="20"/>
      <c r="J448" s="22"/>
    </row>
    <row r="449" ht="13.5" spans="1:10">
      <c r="A449" s="19"/>
      <c r="B449" s="19"/>
      <c r="C449" s="15" t="s">
        <v>1977</v>
      </c>
      <c r="D449" s="15" t="s">
        <v>1973</v>
      </c>
      <c r="E449" s="15" t="s">
        <v>1973</v>
      </c>
      <c r="F449" s="17" t="s">
        <v>1973</v>
      </c>
      <c r="G449" s="15" t="s">
        <v>1973</v>
      </c>
      <c r="H449" s="17" t="s">
        <v>1973</v>
      </c>
      <c r="I449" s="17" t="s">
        <v>1973</v>
      </c>
      <c r="J449" s="21" t="s">
        <v>1973</v>
      </c>
    </row>
    <row r="450" ht="13.5" spans="1:10">
      <c r="A450" s="19"/>
      <c r="B450" s="19"/>
      <c r="C450" s="15" t="s">
        <v>1973</v>
      </c>
      <c r="D450" s="15" t="s">
        <v>1978</v>
      </c>
      <c r="E450" s="15" t="s">
        <v>1973</v>
      </c>
      <c r="F450" s="17" t="s">
        <v>1973</v>
      </c>
      <c r="G450" s="15" t="s">
        <v>1973</v>
      </c>
      <c r="H450" s="17" t="s">
        <v>1973</v>
      </c>
      <c r="I450" s="17" t="s">
        <v>1973</v>
      </c>
      <c r="J450" s="21" t="s">
        <v>1973</v>
      </c>
    </row>
    <row r="451" ht="13.5" spans="1:10">
      <c r="A451" s="19"/>
      <c r="B451" s="19"/>
      <c r="C451" s="15" t="s">
        <v>1973</v>
      </c>
      <c r="D451" s="15" t="s">
        <v>1973</v>
      </c>
      <c r="E451" s="15" t="s">
        <v>2340</v>
      </c>
      <c r="F451" s="17" t="s">
        <v>1980</v>
      </c>
      <c r="G451" s="15" t="s">
        <v>2171</v>
      </c>
      <c r="H451" s="17" t="s">
        <v>2242</v>
      </c>
      <c r="I451" s="17" t="s">
        <v>1983</v>
      </c>
      <c r="J451" s="21" t="s">
        <v>2341</v>
      </c>
    </row>
    <row r="452" ht="108" spans="1:10">
      <c r="A452" s="19"/>
      <c r="B452" s="19"/>
      <c r="C452" s="15" t="s">
        <v>1973</v>
      </c>
      <c r="D452" s="15" t="s">
        <v>1973</v>
      </c>
      <c r="E452" s="15" t="s">
        <v>1979</v>
      </c>
      <c r="F452" s="17" t="s">
        <v>1997</v>
      </c>
      <c r="G452" s="15" t="s">
        <v>2005</v>
      </c>
      <c r="H452" s="17" t="s">
        <v>1982</v>
      </c>
      <c r="I452" s="17" t="s">
        <v>1983</v>
      </c>
      <c r="J452" s="21" t="s">
        <v>2342</v>
      </c>
    </row>
    <row r="453" ht="27" spans="1:10">
      <c r="A453" s="19"/>
      <c r="B453" s="19"/>
      <c r="C453" s="15" t="s">
        <v>1973</v>
      </c>
      <c r="D453" s="15" t="s">
        <v>1973</v>
      </c>
      <c r="E453" s="15" t="s">
        <v>2343</v>
      </c>
      <c r="F453" s="17" t="s">
        <v>1980</v>
      </c>
      <c r="G453" s="15" t="s">
        <v>2192</v>
      </c>
      <c r="H453" s="17" t="s">
        <v>2344</v>
      </c>
      <c r="I453" s="17" t="s">
        <v>1983</v>
      </c>
      <c r="J453" s="21" t="s">
        <v>2345</v>
      </c>
    </row>
    <row r="454" ht="27" spans="1:10">
      <c r="A454" s="19"/>
      <c r="B454" s="19"/>
      <c r="C454" s="15" t="s">
        <v>1973</v>
      </c>
      <c r="D454" s="15" t="s">
        <v>1973</v>
      </c>
      <c r="E454" s="15" t="s">
        <v>2346</v>
      </c>
      <c r="F454" s="17" t="s">
        <v>1980</v>
      </c>
      <c r="G454" s="15" t="s">
        <v>2347</v>
      </c>
      <c r="H454" s="17" t="s">
        <v>2348</v>
      </c>
      <c r="I454" s="17" t="s">
        <v>1983</v>
      </c>
      <c r="J454" s="21" t="s">
        <v>2349</v>
      </c>
    </row>
    <row r="455" ht="13.5" spans="1:10">
      <c r="A455" s="19"/>
      <c r="B455" s="19"/>
      <c r="C455" s="15" t="s">
        <v>1973</v>
      </c>
      <c r="D455" s="15" t="s">
        <v>1985</v>
      </c>
      <c r="E455" s="15" t="s">
        <v>1973</v>
      </c>
      <c r="F455" s="17" t="s">
        <v>1973</v>
      </c>
      <c r="G455" s="15" t="s">
        <v>1973</v>
      </c>
      <c r="H455" s="17" t="s">
        <v>1973</v>
      </c>
      <c r="I455" s="17" t="s">
        <v>1973</v>
      </c>
      <c r="J455" s="21" t="s">
        <v>1973</v>
      </c>
    </row>
    <row r="456" ht="27" spans="1:10">
      <c r="A456" s="19"/>
      <c r="B456" s="19"/>
      <c r="C456" s="15" t="s">
        <v>1973</v>
      </c>
      <c r="D456" s="15" t="s">
        <v>1973</v>
      </c>
      <c r="E456" s="15" t="s">
        <v>2350</v>
      </c>
      <c r="F456" s="17" t="s">
        <v>1980</v>
      </c>
      <c r="G456" s="15" t="s">
        <v>2351</v>
      </c>
      <c r="H456" s="17" t="s">
        <v>1982</v>
      </c>
      <c r="I456" s="17" t="s">
        <v>1987</v>
      </c>
      <c r="J456" s="21" t="s">
        <v>2351</v>
      </c>
    </row>
    <row r="457" ht="81" spans="1:10">
      <c r="A457" s="19"/>
      <c r="B457" s="19"/>
      <c r="C457" s="15" t="s">
        <v>1973</v>
      </c>
      <c r="D457" s="15" t="s">
        <v>1973</v>
      </c>
      <c r="E457" s="15" t="s">
        <v>1986</v>
      </c>
      <c r="F457" s="17" t="s">
        <v>1980</v>
      </c>
      <c r="G457" s="15" t="s">
        <v>1981</v>
      </c>
      <c r="H457" s="17" t="s">
        <v>1982</v>
      </c>
      <c r="I457" s="17" t="s">
        <v>1983</v>
      </c>
      <c r="J457" s="21" t="s">
        <v>1988</v>
      </c>
    </row>
    <row r="458" ht="13.5" spans="1:10">
      <c r="A458" s="19"/>
      <c r="B458" s="19"/>
      <c r="C458" s="15" t="s">
        <v>1973</v>
      </c>
      <c r="D458" s="15" t="s">
        <v>2018</v>
      </c>
      <c r="E458" s="15" t="s">
        <v>1973</v>
      </c>
      <c r="F458" s="17" t="s">
        <v>1973</v>
      </c>
      <c r="G458" s="15" t="s">
        <v>1973</v>
      </c>
      <c r="H458" s="17" t="s">
        <v>1973</v>
      </c>
      <c r="I458" s="17" t="s">
        <v>1973</v>
      </c>
      <c r="J458" s="21" t="s">
        <v>1973</v>
      </c>
    </row>
    <row r="459" ht="27" spans="1:10">
      <c r="A459" s="19"/>
      <c r="B459" s="19"/>
      <c r="C459" s="15" t="s">
        <v>1973</v>
      </c>
      <c r="D459" s="15" t="s">
        <v>1973</v>
      </c>
      <c r="E459" s="15" t="s">
        <v>2352</v>
      </c>
      <c r="F459" s="17" t="s">
        <v>2020</v>
      </c>
      <c r="G459" s="15" t="s">
        <v>2353</v>
      </c>
      <c r="H459" s="17" t="s">
        <v>1993</v>
      </c>
      <c r="I459" s="17" t="s">
        <v>1983</v>
      </c>
      <c r="J459" s="21" t="s">
        <v>2354</v>
      </c>
    </row>
    <row r="460" ht="13.5" spans="1:10">
      <c r="A460" s="19"/>
      <c r="B460" s="19"/>
      <c r="C460" s="15" t="s">
        <v>1989</v>
      </c>
      <c r="D460" s="15" t="s">
        <v>1973</v>
      </c>
      <c r="E460" s="15" t="s">
        <v>1973</v>
      </c>
      <c r="F460" s="17" t="s">
        <v>1973</v>
      </c>
      <c r="G460" s="15" t="s">
        <v>1973</v>
      </c>
      <c r="H460" s="17" t="s">
        <v>1973</v>
      </c>
      <c r="I460" s="17" t="s">
        <v>1973</v>
      </c>
      <c r="J460" s="21" t="s">
        <v>1973</v>
      </c>
    </row>
    <row r="461" ht="13.5" spans="1:10">
      <c r="A461" s="19"/>
      <c r="B461" s="19"/>
      <c r="C461" s="15" t="s">
        <v>1973</v>
      </c>
      <c r="D461" s="15" t="s">
        <v>1990</v>
      </c>
      <c r="E461" s="15" t="s">
        <v>1973</v>
      </c>
      <c r="F461" s="17" t="s">
        <v>1973</v>
      </c>
      <c r="G461" s="15" t="s">
        <v>1973</v>
      </c>
      <c r="H461" s="17" t="s">
        <v>1973</v>
      </c>
      <c r="I461" s="17" t="s">
        <v>1973</v>
      </c>
      <c r="J461" s="21" t="s">
        <v>1973</v>
      </c>
    </row>
    <row r="462" ht="54" spans="1:10">
      <c r="A462" s="19"/>
      <c r="B462" s="19"/>
      <c r="C462" s="15" t="s">
        <v>1973</v>
      </c>
      <c r="D462" s="15" t="s">
        <v>1973</v>
      </c>
      <c r="E462" s="15" t="s">
        <v>2355</v>
      </c>
      <c r="F462" s="17" t="s">
        <v>2020</v>
      </c>
      <c r="G462" s="15" t="s">
        <v>2356</v>
      </c>
      <c r="H462" s="17" t="s">
        <v>1993</v>
      </c>
      <c r="I462" s="17" t="s">
        <v>1983</v>
      </c>
      <c r="J462" s="21" t="s">
        <v>1994</v>
      </c>
    </row>
    <row r="463" ht="13.5" spans="1:10">
      <c r="A463" s="19"/>
      <c r="B463" s="19"/>
      <c r="C463" s="15" t="s">
        <v>1973</v>
      </c>
      <c r="D463" s="15" t="s">
        <v>2023</v>
      </c>
      <c r="E463" s="15" t="s">
        <v>1973</v>
      </c>
      <c r="F463" s="17" t="s">
        <v>1973</v>
      </c>
      <c r="G463" s="15" t="s">
        <v>1973</v>
      </c>
      <c r="H463" s="17" t="s">
        <v>1973</v>
      </c>
      <c r="I463" s="17" t="s">
        <v>1973</v>
      </c>
      <c r="J463" s="21" t="s">
        <v>1973</v>
      </c>
    </row>
    <row r="464" ht="27" spans="1:10">
      <c r="A464" s="19"/>
      <c r="B464" s="19"/>
      <c r="C464" s="15" t="s">
        <v>1973</v>
      </c>
      <c r="D464" s="15" t="s">
        <v>1973</v>
      </c>
      <c r="E464" s="15" t="s">
        <v>2357</v>
      </c>
      <c r="F464" s="17" t="s">
        <v>1980</v>
      </c>
      <c r="G464" s="15" t="s">
        <v>2358</v>
      </c>
      <c r="H464" s="17" t="s">
        <v>1982</v>
      </c>
      <c r="I464" s="17" t="s">
        <v>1987</v>
      </c>
      <c r="J464" s="21" t="s">
        <v>2359</v>
      </c>
    </row>
    <row r="465" ht="13.5" spans="1:10">
      <c r="A465" s="19"/>
      <c r="B465" s="19"/>
      <c r="C465" s="15" t="s">
        <v>2001</v>
      </c>
      <c r="D465" s="15" t="s">
        <v>1973</v>
      </c>
      <c r="E465" s="15" t="s">
        <v>1973</v>
      </c>
      <c r="F465" s="17" t="s">
        <v>1973</v>
      </c>
      <c r="G465" s="15" t="s">
        <v>1973</v>
      </c>
      <c r="H465" s="17" t="s">
        <v>1973</v>
      </c>
      <c r="I465" s="17" t="s">
        <v>1973</v>
      </c>
      <c r="J465" s="21" t="s">
        <v>1973</v>
      </c>
    </row>
    <row r="466" ht="13.5" spans="1:10">
      <c r="A466" s="19"/>
      <c r="B466" s="19"/>
      <c r="C466" s="15" t="s">
        <v>1973</v>
      </c>
      <c r="D466" s="15" t="s">
        <v>2002</v>
      </c>
      <c r="E466" s="15" t="s">
        <v>1973</v>
      </c>
      <c r="F466" s="17" t="s">
        <v>1973</v>
      </c>
      <c r="G466" s="15" t="s">
        <v>1973</v>
      </c>
      <c r="H466" s="17" t="s">
        <v>1973</v>
      </c>
      <c r="I466" s="17" t="s">
        <v>1973</v>
      </c>
      <c r="J466" s="21" t="s">
        <v>1973</v>
      </c>
    </row>
    <row r="467" ht="54" spans="1:10">
      <c r="A467" s="19"/>
      <c r="B467" s="19"/>
      <c r="C467" s="15" t="s">
        <v>1973</v>
      </c>
      <c r="D467" s="15" t="s">
        <v>1973</v>
      </c>
      <c r="E467" s="15" t="s">
        <v>2360</v>
      </c>
      <c r="F467" s="17" t="s">
        <v>1980</v>
      </c>
      <c r="G467" s="15" t="s">
        <v>2005</v>
      </c>
      <c r="H467" s="17" t="s">
        <v>1982</v>
      </c>
      <c r="I467" s="17" t="s">
        <v>1983</v>
      </c>
      <c r="J467" s="21" t="s">
        <v>2361</v>
      </c>
    </row>
    <row r="468" ht="13.5" spans="1:10">
      <c r="A468" s="15" t="s">
        <v>2362</v>
      </c>
      <c r="B468" s="19"/>
      <c r="C468" s="19"/>
      <c r="D468" s="19"/>
      <c r="E468" s="19"/>
      <c r="F468" s="20"/>
      <c r="G468" s="19"/>
      <c r="H468" s="20"/>
      <c r="I468" s="20"/>
      <c r="J468" s="22"/>
    </row>
    <row r="469" ht="13.5" spans="1:10">
      <c r="A469" s="15" t="s">
        <v>2363</v>
      </c>
      <c r="B469" s="19"/>
      <c r="C469" s="19"/>
      <c r="D469" s="19"/>
      <c r="E469" s="19"/>
      <c r="F469" s="20"/>
      <c r="G469" s="19"/>
      <c r="H469" s="20"/>
      <c r="I469" s="20"/>
      <c r="J469" s="22"/>
    </row>
    <row r="470" ht="216" spans="1:10">
      <c r="A470" s="15" t="s">
        <v>2364</v>
      </c>
      <c r="B470" s="18" t="s">
        <v>2365</v>
      </c>
      <c r="C470" s="19"/>
      <c r="D470" s="19"/>
      <c r="E470" s="19"/>
      <c r="F470" s="20"/>
      <c r="G470" s="19"/>
      <c r="H470" s="20"/>
      <c r="I470" s="20"/>
      <c r="J470" s="22"/>
    </row>
    <row r="471" ht="13.5" spans="1:10">
      <c r="A471" s="19"/>
      <c r="B471" s="19"/>
      <c r="C471" s="15" t="s">
        <v>1977</v>
      </c>
      <c r="D471" s="15" t="s">
        <v>1973</v>
      </c>
      <c r="E471" s="15" t="s">
        <v>1973</v>
      </c>
      <c r="F471" s="17" t="s">
        <v>1973</v>
      </c>
      <c r="G471" s="15" t="s">
        <v>1973</v>
      </c>
      <c r="H471" s="17" t="s">
        <v>1973</v>
      </c>
      <c r="I471" s="17" t="s">
        <v>1973</v>
      </c>
      <c r="J471" s="21" t="s">
        <v>1973</v>
      </c>
    </row>
    <row r="472" ht="13.5" spans="1:10">
      <c r="A472" s="19"/>
      <c r="B472" s="19"/>
      <c r="C472" s="15" t="s">
        <v>1973</v>
      </c>
      <c r="D472" s="15" t="s">
        <v>1978</v>
      </c>
      <c r="E472" s="15" t="s">
        <v>1973</v>
      </c>
      <c r="F472" s="17" t="s">
        <v>1973</v>
      </c>
      <c r="G472" s="15" t="s">
        <v>1973</v>
      </c>
      <c r="H472" s="17" t="s">
        <v>1973</v>
      </c>
      <c r="I472" s="17" t="s">
        <v>1973</v>
      </c>
      <c r="J472" s="21" t="s">
        <v>1973</v>
      </c>
    </row>
    <row r="473" ht="27" spans="1:10">
      <c r="A473" s="19"/>
      <c r="B473" s="19"/>
      <c r="C473" s="15" t="s">
        <v>1973</v>
      </c>
      <c r="D473" s="15" t="s">
        <v>1973</v>
      </c>
      <c r="E473" s="15" t="s">
        <v>2366</v>
      </c>
      <c r="F473" s="17" t="s">
        <v>1980</v>
      </c>
      <c r="G473" s="15" t="s">
        <v>2156</v>
      </c>
      <c r="H473" s="17" t="s">
        <v>2367</v>
      </c>
      <c r="I473" s="17" t="s">
        <v>1983</v>
      </c>
      <c r="J473" s="21" t="s">
        <v>2366</v>
      </c>
    </row>
    <row r="474" ht="13.5" spans="1:10">
      <c r="A474" s="19"/>
      <c r="B474" s="19"/>
      <c r="C474" s="15" t="s">
        <v>1973</v>
      </c>
      <c r="D474" s="15" t="s">
        <v>1985</v>
      </c>
      <c r="E474" s="15" t="s">
        <v>1973</v>
      </c>
      <c r="F474" s="17" t="s">
        <v>1973</v>
      </c>
      <c r="G474" s="15" t="s">
        <v>1973</v>
      </c>
      <c r="H474" s="17" t="s">
        <v>1973</v>
      </c>
      <c r="I474" s="17" t="s">
        <v>1973</v>
      </c>
      <c r="J474" s="21" t="s">
        <v>1973</v>
      </c>
    </row>
    <row r="475" ht="27" spans="1:10">
      <c r="A475" s="19"/>
      <c r="B475" s="19"/>
      <c r="C475" s="15" t="s">
        <v>1973</v>
      </c>
      <c r="D475" s="15" t="s">
        <v>1973</v>
      </c>
      <c r="E475" s="15" t="s">
        <v>2368</v>
      </c>
      <c r="F475" s="17" t="s">
        <v>1980</v>
      </c>
      <c r="G475" s="15" t="s">
        <v>1981</v>
      </c>
      <c r="H475" s="17" t="s">
        <v>1982</v>
      </c>
      <c r="I475" s="17" t="s">
        <v>1983</v>
      </c>
      <c r="J475" s="21" t="s">
        <v>2369</v>
      </c>
    </row>
    <row r="476" ht="13.5" spans="1:10">
      <c r="A476" s="19"/>
      <c r="B476" s="19"/>
      <c r="C476" s="15" t="s">
        <v>1973</v>
      </c>
      <c r="D476" s="15" t="s">
        <v>2018</v>
      </c>
      <c r="E476" s="15" t="s">
        <v>1973</v>
      </c>
      <c r="F476" s="17" t="s">
        <v>1973</v>
      </c>
      <c r="G476" s="15" t="s">
        <v>1973</v>
      </c>
      <c r="H476" s="17" t="s">
        <v>1973</v>
      </c>
      <c r="I476" s="17" t="s">
        <v>1973</v>
      </c>
      <c r="J476" s="21" t="s">
        <v>1973</v>
      </c>
    </row>
    <row r="477" ht="40.5" spans="1:10">
      <c r="A477" s="19"/>
      <c r="B477" s="19"/>
      <c r="C477" s="15" t="s">
        <v>1973</v>
      </c>
      <c r="D477" s="15" t="s">
        <v>1973</v>
      </c>
      <c r="E477" s="15" t="s">
        <v>2370</v>
      </c>
      <c r="F477" s="17" t="s">
        <v>2020</v>
      </c>
      <c r="G477" s="15" t="s">
        <v>2371</v>
      </c>
      <c r="H477" s="17" t="s">
        <v>2081</v>
      </c>
      <c r="I477" s="17" t="s">
        <v>1983</v>
      </c>
      <c r="J477" s="21" t="s">
        <v>2372</v>
      </c>
    </row>
    <row r="478" ht="13.5" spans="1:10">
      <c r="A478" s="19"/>
      <c r="B478" s="19"/>
      <c r="C478" s="15" t="s">
        <v>1989</v>
      </c>
      <c r="D478" s="15" t="s">
        <v>1973</v>
      </c>
      <c r="E478" s="15" t="s">
        <v>1973</v>
      </c>
      <c r="F478" s="17" t="s">
        <v>1973</v>
      </c>
      <c r="G478" s="15" t="s">
        <v>1973</v>
      </c>
      <c r="H478" s="17" t="s">
        <v>1973</v>
      </c>
      <c r="I478" s="17" t="s">
        <v>1973</v>
      </c>
      <c r="J478" s="21" t="s">
        <v>1973</v>
      </c>
    </row>
    <row r="479" ht="13.5" spans="1:10">
      <c r="A479" s="19"/>
      <c r="B479" s="19"/>
      <c r="C479" s="15" t="s">
        <v>1973</v>
      </c>
      <c r="D479" s="15" t="s">
        <v>2023</v>
      </c>
      <c r="E479" s="15" t="s">
        <v>1973</v>
      </c>
      <c r="F479" s="17" t="s">
        <v>1973</v>
      </c>
      <c r="G479" s="15" t="s">
        <v>1973</v>
      </c>
      <c r="H479" s="17" t="s">
        <v>1973</v>
      </c>
      <c r="I479" s="17" t="s">
        <v>1973</v>
      </c>
      <c r="J479" s="21" t="s">
        <v>1973</v>
      </c>
    </row>
    <row r="480" ht="13.5" spans="1:10">
      <c r="A480" s="19"/>
      <c r="B480" s="19"/>
      <c r="C480" s="15" t="s">
        <v>1973</v>
      </c>
      <c r="D480" s="15" t="s">
        <v>1973</v>
      </c>
      <c r="E480" s="15" t="s">
        <v>2373</v>
      </c>
      <c r="F480" s="17" t="s">
        <v>1980</v>
      </c>
      <c r="G480" s="15" t="s">
        <v>2374</v>
      </c>
      <c r="H480" s="17" t="s">
        <v>1999</v>
      </c>
      <c r="I480" s="17" t="s">
        <v>1987</v>
      </c>
      <c r="J480" s="21" t="s">
        <v>2374</v>
      </c>
    </row>
    <row r="481" ht="13.5" spans="1:10">
      <c r="A481" s="19"/>
      <c r="B481" s="19"/>
      <c r="C481" s="15" t="s">
        <v>2001</v>
      </c>
      <c r="D481" s="15" t="s">
        <v>1973</v>
      </c>
      <c r="E481" s="15" t="s">
        <v>1973</v>
      </c>
      <c r="F481" s="17" t="s">
        <v>1973</v>
      </c>
      <c r="G481" s="15" t="s">
        <v>1973</v>
      </c>
      <c r="H481" s="17" t="s">
        <v>1973</v>
      </c>
      <c r="I481" s="17" t="s">
        <v>1973</v>
      </c>
      <c r="J481" s="21" t="s">
        <v>1973</v>
      </c>
    </row>
    <row r="482" ht="13.5" spans="1:10">
      <c r="A482" s="19"/>
      <c r="B482" s="19"/>
      <c r="C482" s="15" t="s">
        <v>1973</v>
      </c>
      <c r="D482" s="15" t="s">
        <v>2002</v>
      </c>
      <c r="E482" s="15" t="s">
        <v>1973</v>
      </c>
      <c r="F482" s="17" t="s">
        <v>1973</v>
      </c>
      <c r="G482" s="15" t="s">
        <v>1973</v>
      </c>
      <c r="H482" s="17" t="s">
        <v>1973</v>
      </c>
      <c r="I482" s="17" t="s">
        <v>1973</v>
      </c>
      <c r="J482" s="21" t="s">
        <v>1973</v>
      </c>
    </row>
    <row r="483" ht="13.5" spans="1:10">
      <c r="A483" s="19"/>
      <c r="B483" s="19"/>
      <c r="C483" s="15" t="s">
        <v>1973</v>
      </c>
      <c r="D483" s="15" t="s">
        <v>1973</v>
      </c>
      <c r="E483" s="15" t="s">
        <v>2277</v>
      </c>
      <c r="F483" s="17" t="s">
        <v>1980</v>
      </c>
      <c r="G483" s="15" t="s">
        <v>1981</v>
      </c>
      <c r="H483" s="17" t="s">
        <v>1982</v>
      </c>
      <c r="I483" s="17" t="s">
        <v>1983</v>
      </c>
      <c r="J483" s="21" t="s">
        <v>2375</v>
      </c>
    </row>
    <row r="484" ht="81" spans="1:10">
      <c r="A484" s="15" t="s">
        <v>2376</v>
      </c>
      <c r="B484" s="18" t="s">
        <v>2377</v>
      </c>
      <c r="C484" s="19"/>
      <c r="D484" s="19"/>
      <c r="E484" s="19"/>
      <c r="F484" s="20"/>
      <c r="G484" s="19"/>
      <c r="H484" s="20"/>
      <c r="I484" s="20"/>
      <c r="J484" s="22"/>
    </row>
    <row r="485" ht="13.5" spans="1:10">
      <c r="A485" s="19"/>
      <c r="B485" s="19"/>
      <c r="C485" s="15" t="s">
        <v>1977</v>
      </c>
      <c r="D485" s="15" t="s">
        <v>1973</v>
      </c>
      <c r="E485" s="15" t="s">
        <v>1973</v>
      </c>
      <c r="F485" s="17" t="s">
        <v>1973</v>
      </c>
      <c r="G485" s="15" t="s">
        <v>1973</v>
      </c>
      <c r="H485" s="17" t="s">
        <v>1973</v>
      </c>
      <c r="I485" s="17" t="s">
        <v>1973</v>
      </c>
      <c r="J485" s="21" t="s">
        <v>1973</v>
      </c>
    </row>
    <row r="486" ht="13.5" spans="1:10">
      <c r="A486" s="19"/>
      <c r="B486" s="19"/>
      <c r="C486" s="15" t="s">
        <v>1973</v>
      </c>
      <c r="D486" s="15" t="s">
        <v>1978</v>
      </c>
      <c r="E486" s="15" t="s">
        <v>1973</v>
      </c>
      <c r="F486" s="17" t="s">
        <v>1973</v>
      </c>
      <c r="G486" s="15" t="s">
        <v>1973</v>
      </c>
      <c r="H486" s="17" t="s">
        <v>1973</v>
      </c>
      <c r="I486" s="17" t="s">
        <v>1973</v>
      </c>
      <c r="J486" s="21" t="s">
        <v>1973</v>
      </c>
    </row>
    <row r="487" ht="13.5" spans="1:10">
      <c r="A487" s="19"/>
      <c r="B487" s="19"/>
      <c r="C487" s="15" t="s">
        <v>1973</v>
      </c>
      <c r="D487" s="15" t="s">
        <v>1973</v>
      </c>
      <c r="E487" s="15" t="s">
        <v>2378</v>
      </c>
      <c r="F487" s="17" t="s">
        <v>1980</v>
      </c>
      <c r="G487" s="15" t="s">
        <v>2379</v>
      </c>
      <c r="H487" s="17" t="s">
        <v>2046</v>
      </c>
      <c r="I487" s="17" t="s">
        <v>1983</v>
      </c>
      <c r="J487" s="21" t="s">
        <v>2380</v>
      </c>
    </row>
    <row r="488" ht="27" spans="1:10">
      <c r="A488" s="19"/>
      <c r="B488" s="19"/>
      <c r="C488" s="15" t="s">
        <v>1973</v>
      </c>
      <c r="D488" s="15" t="s">
        <v>1973</v>
      </c>
      <c r="E488" s="15" t="s">
        <v>2381</v>
      </c>
      <c r="F488" s="17" t="s">
        <v>1980</v>
      </c>
      <c r="G488" s="15" t="s">
        <v>2382</v>
      </c>
      <c r="H488" s="17" t="s">
        <v>2383</v>
      </c>
      <c r="I488" s="17" t="s">
        <v>1983</v>
      </c>
      <c r="J488" s="21" t="s">
        <v>2384</v>
      </c>
    </row>
    <row r="489" ht="13.5" spans="1:10">
      <c r="A489" s="19"/>
      <c r="B489" s="19"/>
      <c r="C489" s="15" t="s">
        <v>1973</v>
      </c>
      <c r="D489" s="15" t="s">
        <v>1985</v>
      </c>
      <c r="E489" s="15" t="s">
        <v>1973</v>
      </c>
      <c r="F489" s="17" t="s">
        <v>1973</v>
      </c>
      <c r="G489" s="15" t="s">
        <v>1973</v>
      </c>
      <c r="H489" s="17" t="s">
        <v>1973</v>
      </c>
      <c r="I489" s="17" t="s">
        <v>1973</v>
      </c>
      <c r="J489" s="21" t="s">
        <v>1973</v>
      </c>
    </row>
    <row r="490" ht="27" spans="1:10">
      <c r="A490" s="19"/>
      <c r="B490" s="19"/>
      <c r="C490" s="15" t="s">
        <v>1973</v>
      </c>
      <c r="D490" s="15" t="s">
        <v>1973</v>
      </c>
      <c r="E490" s="15" t="s">
        <v>2385</v>
      </c>
      <c r="F490" s="17" t="s">
        <v>1980</v>
      </c>
      <c r="G490" s="15" t="s">
        <v>2386</v>
      </c>
      <c r="H490" s="17" t="s">
        <v>2081</v>
      </c>
      <c r="I490" s="17" t="s">
        <v>1983</v>
      </c>
      <c r="J490" s="21" t="s">
        <v>2387</v>
      </c>
    </row>
    <row r="491" ht="13.5" spans="1:10">
      <c r="A491" s="19"/>
      <c r="B491" s="19"/>
      <c r="C491" s="15" t="s">
        <v>1973</v>
      </c>
      <c r="D491" s="15" t="s">
        <v>1973</v>
      </c>
      <c r="E491" s="15" t="s">
        <v>2388</v>
      </c>
      <c r="F491" s="17" t="s">
        <v>1980</v>
      </c>
      <c r="G491" s="15" t="s">
        <v>1981</v>
      </c>
      <c r="H491" s="17" t="s">
        <v>1982</v>
      </c>
      <c r="I491" s="17" t="s">
        <v>1983</v>
      </c>
      <c r="J491" s="21" t="s">
        <v>2389</v>
      </c>
    </row>
    <row r="492" ht="27" spans="1:10">
      <c r="A492" s="19"/>
      <c r="B492" s="19"/>
      <c r="C492" s="15" t="s">
        <v>1973</v>
      </c>
      <c r="D492" s="15" t="s">
        <v>1973</v>
      </c>
      <c r="E492" s="15" t="s">
        <v>2390</v>
      </c>
      <c r="F492" s="17" t="s">
        <v>1997</v>
      </c>
      <c r="G492" s="15" t="s">
        <v>2005</v>
      </c>
      <c r="H492" s="17" t="s">
        <v>1982</v>
      </c>
      <c r="I492" s="17" t="s">
        <v>1983</v>
      </c>
      <c r="J492" s="21" t="s">
        <v>2391</v>
      </c>
    </row>
    <row r="493" ht="13.5" spans="1:10">
      <c r="A493" s="19"/>
      <c r="B493" s="19"/>
      <c r="C493" s="15" t="s">
        <v>1989</v>
      </c>
      <c r="D493" s="15" t="s">
        <v>1973</v>
      </c>
      <c r="E493" s="15" t="s">
        <v>1973</v>
      </c>
      <c r="F493" s="17" t="s">
        <v>1973</v>
      </c>
      <c r="G493" s="15" t="s">
        <v>1973</v>
      </c>
      <c r="H493" s="17" t="s">
        <v>1973</v>
      </c>
      <c r="I493" s="17" t="s">
        <v>1973</v>
      </c>
      <c r="J493" s="21" t="s">
        <v>1973</v>
      </c>
    </row>
    <row r="494" ht="13.5" spans="1:10">
      <c r="A494" s="19"/>
      <c r="B494" s="19"/>
      <c r="C494" s="15" t="s">
        <v>1973</v>
      </c>
      <c r="D494" s="15" t="s">
        <v>1990</v>
      </c>
      <c r="E494" s="15" t="s">
        <v>1973</v>
      </c>
      <c r="F494" s="17" t="s">
        <v>1973</v>
      </c>
      <c r="G494" s="15" t="s">
        <v>1973</v>
      </c>
      <c r="H494" s="17" t="s">
        <v>1973</v>
      </c>
      <c r="I494" s="17" t="s">
        <v>1973</v>
      </c>
      <c r="J494" s="21" t="s">
        <v>1973</v>
      </c>
    </row>
    <row r="495" ht="13.5" spans="1:10">
      <c r="A495" s="19"/>
      <c r="B495" s="19"/>
      <c r="C495" s="15" t="s">
        <v>1973</v>
      </c>
      <c r="D495" s="15" t="s">
        <v>1973</v>
      </c>
      <c r="E495" s="15" t="s">
        <v>2392</v>
      </c>
      <c r="F495" s="17" t="s">
        <v>1980</v>
      </c>
      <c r="G495" s="15" t="s">
        <v>2393</v>
      </c>
      <c r="H495" s="17" t="s">
        <v>2081</v>
      </c>
      <c r="I495" s="17" t="s">
        <v>1983</v>
      </c>
      <c r="J495" s="21" t="s">
        <v>2392</v>
      </c>
    </row>
    <row r="496" ht="13.5" spans="1:10">
      <c r="A496" s="19"/>
      <c r="B496" s="19"/>
      <c r="C496" s="15" t="s">
        <v>1973</v>
      </c>
      <c r="D496" s="15" t="s">
        <v>2023</v>
      </c>
      <c r="E496" s="15" t="s">
        <v>1973</v>
      </c>
      <c r="F496" s="17" t="s">
        <v>1973</v>
      </c>
      <c r="G496" s="15" t="s">
        <v>1973</v>
      </c>
      <c r="H496" s="17" t="s">
        <v>1973</v>
      </c>
      <c r="I496" s="17" t="s">
        <v>1973</v>
      </c>
      <c r="J496" s="21" t="s">
        <v>1973</v>
      </c>
    </row>
    <row r="497" ht="27" spans="1:10">
      <c r="A497" s="19"/>
      <c r="B497" s="19"/>
      <c r="C497" s="15" t="s">
        <v>1973</v>
      </c>
      <c r="D497" s="15" t="s">
        <v>1973</v>
      </c>
      <c r="E497" s="15" t="s">
        <v>2394</v>
      </c>
      <c r="F497" s="17" t="s">
        <v>1997</v>
      </c>
      <c r="G497" s="15" t="s">
        <v>2297</v>
      </c>
      <c r="H497" s="17" t="s">
        <v>1982</v>
      </c>
      <c r="I497" s="17" t="s">
        <v>1983</v>
      </c>
      <c r="J497" s="21" t="s">
        <v>2394</v>
      </c>
    </row>
    <row r="498" ht="13.5" spans="1:10">
      <c r="A498" s="19"/>
      <c r="B498" s="19"/>
      <c r="C498" s="15" t="s">
        <v>2001</v>
      </c>
      <c r="D498" s="15" t="s">
        <v>1973</v>
      </c>
      <c r="E498" s="15" t="s">
        <v>1973</v>
      </c>
      <c r="F498" s="17" t="s">
        <v>1973</v>
      </c>
      <c r="G498" s="15" t="s">
        <v>1973</v>
      </c>
      <c r="H498" s="17" t="s">
        <v>1973</v>
      </c>
      <c r="I498" s="17" t="s">
        <v>1973</v>
      </c>
      <c r="J498" s="21" t="s">
        <v>1973</v>
      </c>
    </row>
    <row r="499" ht="13.5" spans="1:10">
      <c r="A499" s="19"/>
      <c r="B499" s="19"/>
      <c r="C499" s="15" t="s">
        <v>1973</v>
      </c>
      <c r="D499" s="15" t="s">
        <v>2002</v>
      </c>
      <c r="E499" s="15" t="s">
        <v>1973</v>
      </c>
      <c r="F499" s="17" t="s">
        <v>1973</v>
      </c>
      <c r="G499" s="15" t="s">
        <v>1973</v>
      </c>
      <c r="H499" s="17" t="s">
        <v>1973</v>
      </c>
      <c r="I499" s="17" t="s">
        <v>1973</v>
      </c>
      <c r="J499" s="21" t="s">
        <v>1973</v>
      </c>
    </row>
    <row r="500" ht="13.5" spans="1:10">
      <c r="A500" s="19"/>
      <c r="B500" s="19"/>
      <c r="C500" s="15" t="s">
        <v>1973</v>
      </c>
      <c r="D500" s="15" t="s">
        <v>1973</v>
      </c>
      <c r="E500" s="15" t="s">
        <v>2395</v>
      </c>
      <c r="F500" s="17" t="s">
        <v>1997</v>
      </c>
      <c r="G500" s="15" t="s">
        <v>2297</v>
      </c>
      <c r="H500" s="17" t="s">
        <v>1982</v>
      </c>
      <c r="I500" s="17" t="s">
        <v>1983</v>
      </c>
      <c r="J500" s="21" t="s">
        <v>2395</v>
      </c>
    </row>
    <row r="501" ht="409.5" spans="1:10">
      <c r="A501" s="15" t="s">
        <v>2396</v>
      </c>
      <c r="B501" s="18" t="s">
        <v>2397</v>
      </c>
      <c r="C501" s="19"/>
      <c r="D501" s="19"/>
      <c r="E501" s="19"/>
      <c r="F501" s="20"/>
      <c r="G501" s="19"/>
      <c r="H501" s="20"/>
      <c r="I501" s="20"/>
      <c r="J501" s="22"/>
    </row>
    <row r="502" ht="13.5" spans="1:10">
      <c r="A502" s="19"/>
      <c r="B502" s="19"/>
      <c r="C502" s="15" t="s">
        <v>1977</v>
      </c>
      <c r="D502" s="15" t="s">
        <v>1973</v>
      </c>
      <c r="E502" s="15" t="s">
        <v>1973</v>
      </c>
      <c r="F502" s="17" t="s">
        <v>1973</v>
      </c>
      <c r="G502" s="15" t="s">
        <v>1973</v>
      </c>
      <c r="H502" s="17" t="s">
        <v>1973</v>
      </c>
      <c r="I502" s="17" t="s">
        <v>1973</v>
      </c>
      <c r="J502" s="21" t="s">
        <v>1973</v>
      </c>
    </row>
    <row r="503" ht="13.5" spans="1:10">
      <c r="A503" s="19"/>
      <c r="B503" s="19"/>
      <c r="C503" s="15" t="s">
        <v>1973</v>
      </c>
      <c r="D503" s="15" t="s">
        <v>1978</v>
      </c>
      <c r="E503" s="15" t="s">
        <v>1973</v>
      </c>
      <c r="F503" s="17" t="s">
        <v>1973</v>
      </c>
      <c r="G503" s="15" t="s">
        <v>1973</v>
      </c>
      <c r="H503" s="17" t="s">
        <v>1973</v>
      </c>
      <c r="I503" s="17" t="s">
        <v>1973</v>
      </c>
      <c r="J503" s="21" t="s">
        <v>1973</v>
      </c>
    </row>
    <row r="504" ht="148.5" spans="1:10">
      <c r="A504" s="19"/>
      <c r="B504" s="19"/>
      <c r="C504" s="15" t="s">
        <v>1973</v>
      </c>
      <c r="D504" s="15" t="s">
        <v>1973</v>
      </c>
      <c r="E504" s="15" t="s">
        <v>2398</v>
      </c>
      <c r="F504" s="17" t="s">
        <v>1980</v>
      </c>
      <c r="G504" s="15" t="s">
        <v>2399</v>
      </c>
      <c r="H504" s="17" t="s">
        <v>2011</v>
      </c>
      <c r="I504" s="17" t="s">
        <v>1983</v>
      </c>
      <c r="J504" s="21" t="s">
        <v>2400</v>
      </c>
    </row>
    <row r="505" ht="13.5" spans="1:10">
      <c r="A505" s="19"/>
      <c r="B505" s="19"/>
      <c r="C505" s="15" t="s">
        <v>1973</v>
      </c>
      <c r="D505" s="15" t="s">
        <v>1985</v>
      </c>
      <c r="E505" s="15" t="s">
        <v>1973</v>
      </c>
      <c r="F505" s="17" t="s">
        <v>1973</v>
      </c>
      <c r="G505" s="15" t="s">
        <v>1973</v>
      </c>
      <c r="H505" s="17" t="s">
        <v>1973</v>
      </c>
      <c r="I505" s="17" t="s">
        <v>1973</v>
      </c>
      <c r="J505" s="21" t="s">
        <v>1973</v>
      </c>
    </row>
    <row r="506" ht="27" spans="1:10">
      <c r="A506" s="19"/>
      <c r="B506" s="19"/>
      <c r="C506" s="15" t="s">
        <v>1973</v>
      </c>
      <c r="D506" s="15" t="s">
        <v>1973</v>
      </c>
      <c r="E506" s="15" t="s">
        <v>2401</v>
      </c>
      <c r="F506" s="17" t="s">
        <v>1980</v>
      </c>
      <c r="G506" s="15" t="s">
        <v>1981</v>
      </c>
      <c r="H506" s="17" t="s">
        <v>1982</v>
      </c>
      <c r="I506" s="17" t="s">
        <v>1987</v>
      </c>
      <c r="J506" s="21" t="s">
        <v>2402</v>
      </c>
    </row>
    <row r="507" ht="13.5" spans="1:10">
      <c r="A507" s="19"/>
      <c r="B507" s="19"/>
      <c r="C507" s="15" t="s">
        <v>1973</v>
      </c>
      <c r="D507" s="15" t="s">
        <v>2013</v>
      </c>
      <c r="E507" s="15" t="s">
        <v>1973</v>
      </c>
      <c r="F507" s="17" t="s">
        <v>1973</v>
      </c>
      <c r="G507" s="15" t="s">
        <v>1973</v>
      </c>
      <c r="H507" s="17" t="s">
        <v>1973</v>
      </c>
      <c r="I507" s="17" t="s">
        <v>1973</v>
      </c>
      <c r="J507" s="21" t="s">
        <v>1973</v>
      </c>
    </row>
    <row r="508" ht="27" spans="1:10">
      <c r="A508" s="19"/>
      <c r="B508" s="19"/>
      <c r="C508" s="15" t="s">
        <v>1973</v>
      </c>
      <c r="D508" s="15" t="s">
        <v>1973</v>
      </c>
      <c r="E508" s="15" t="s">
        <v>2403</v>
      </c>
      <c r="F508" s="17" t="s">
        <v>2020</v>
      </c>
      <c r="G508" s="15" t="s">
        <v>2404</v>
      </c>
      <c r="H508" s="17" t="s">
        <v>1999</v>
      </c>
      <c r="I508" s="17" t="s">
        <v>1983</v>
      </c>
      <c r="J508" s="21" t="s">
        <v>2405</v>
      </c>
    </row>
    <row r="509" ht="13.5" spans="1:10">
      <c r="A509" s="19"/>
      <c r="B509" s="19"/>
      <c r="C509" s="15" t="s">
        <v>1989</v>
      </c>
      <c r="D509" s="15" t="s">
        <v>1973</v>
      </c>
      <c r="E509" s="15" t="s">
        <v>1973</v>
      </c>
      <c r="F509" s="17" t="s">
        <v>1973</v>
      </c>
      <c r="G509" s="15" t="s">
        <v>1973</v>
      </c>
      <c r="H509" s="17" t="s">
        <v>1973</v>
      </c>
      <c r="I509" s="17" t="s">
        <v>1973</v>
      </c>
      <c r="J509" s="21" t="s">
        <v>1973</v>
      </c>
    </row>
    <row r="510" ht="13.5" spans="1:10">
      <c r="A510" s="19"/>
      <c r="B510" s="19"/>
      <c r="C510" s="15" t="s">
        <v>1973</v>
      </c>
      <c r="D510" s="15" t="s">
        <v>2023</v>
      </c>
      <c r="E510" s="15" t="s">
        <v>1973</v>
      </c>
      <c r="F510" s="17" t="s">
        <v>1973</v>
      </c>
      <c r="G510" s="15" t="s">
        <v>1973</v>
      </c>
      <c r="H510" s="17" t="s">
        <v>1973</v>
      </c>
      <c r="I510" s="17" t="s">
        <v>1973</v>
      </c>
      <c r="J510" s="21" t="s">
        <v>1973</v>
      </c>
    </row>
    <row r="511" ht="54" spans="1:10">
      <c r="A511" s="19"/>
      <c r="B511" s="19"/>
      <c r="C511" s="15" t="s">
        <v>1973</v>
      </c>
      <c r="D511" s="15" t="s">
        <v>1973</v>
      </c>
      <c r="E511" s="15" t="s">
        <v>2406</v>
      </c>
      <c r="F511" s="17" t="s">
        <v>1980</v>
      </c>
      <c r="G511" s="15" t="s">
        <v>2407</v>
      </c>
      <c r="H511" s="17" t="s">
        <v>1999</v>
      </c>
      <c r="I511" s="17" t="s">
        <v>1987</v>
      </c>
      <c r="J511" s="21" t="s">
        <v>2406</v>
      </c>
    </row>
    <row r="512" ht="13.5" spans="1:10">
      <c r="A512" s="19"/>
      <c r="B512" s="19"/>
      <c r="C512" s="15" t="s">
        <v>2001</v>
      </c>
      <c r="D512" s="15" t="s">
        <v>1973</v>
      </c>
      <c r="E512" s="15" t="s">
        <v>1973</v>
      </c>
      <c r="F512" s="17" t="s">
        <v>1973</v>
      </c>
      <c r="G512" s="15" t="s">
        <v>1973</v>
      </c>
      <c r="H512" s="17" t="s">
        <v>1973</v>
      </c>
      <c r="I512" s="17" t="s">
        <v>1973</v>
      </c>
      <c r="J512" s="21" t="s">
        <v>1973</v>
      </c>
    </row>
    <row r="513" ht="13.5" spans="1:10">
      <c r="A513" s="19"/>
      <c r="B513" s="19"/>
      <c r="C513" s="15" t="s">
        <v>1973</v>
      </c>
      <c r="D513" s="15" t="s">
        <v>2002</v>
      </c>
      <c r="E513" s="15" t="s">
        <v>1973</v>
      </c>
      <c r="F513" s="17" t="s">
        <v>1973</v>
      </c>
      <c r="G513" s="15" t="s">
        <v>1973</v>
      </c>
      <c r="H513" s="17" t="s">
        <v>1973</v>
      </c>
      <c r="I513" s="17" t="s">
        <v>1973</v>
      </c>
      <c r="J513" s="21" t="s">
        <v>1973</v>
      </c>
    </row>
    <row r="514" ht="13.5" spans="1:10">
      <c r="A514" s="19"/>
      <c r="B514" s="19"/>
      <c r="C514" s="15" t="s">
        <v>1973</v>
      </c>
      <c r="D514" s="15" t="s">
        <v>1973</v>
      </c>
      <c r="E514" s="15" t="s">
        <v>2375</v>
      </c>
      <c r="F514" s="17" t="s">
        <v>1997</v>
      </c>
      <c r="G514" s="15" t="s">
        <v>2005</v>
      </c>
      <c r="H514" s="17" t="s">
        <v>1982</v>
      </c>
      <c r="I514" s="17" t="s">
        <v>1983</v>
      </c>
      <c r="J514" s="21" t="s">
        <v>2375</v>
      </c>
    </row>
    <row r="515" ht="216" spans="1:10">
      <c r="A515" s="15" t="s">
        <v>2408</v>
      </c>
      <c r="B515" s="18" t="s">
        <v>2409</v>
      </c>
      <c r="C515" s="19"/>
      <c r="D515" s="19"/>
      <c r="E515" s="19"/>
      <c r="F515" s="20"/>
      <c r="G515" s="19"/>
      <c r="H515" s="20"/>
      <c r="I515" s="20"/>
      <c r="J515" s="22"/>
    </row>
    <row r="516" ht="13.5" spans="1:10">
      <c r="A516" s="19"/>
      <c r="B516" s="19"/>
      <c r="C516" s="15" t="s">
        <v>1977</v>
      </c>
      <c r="D516" s="15" t="s">
        <v>1973</v>
      </c>
      <c r="E516" s="15" t="s">
        <v>1973</v>
      </c>
      <c r="F516" s="17" t="s">
        <v>1973</v>
      </c>
      <c r="G516" s="15" t="s">
        <v>1973</v>
      </c>
      <c r="H516" s="17" t="s">
        <v>1973</v>
      </c>
      <c r="I516" s="17" t="s">
        <v>1973</v>
      </c>
      <c r="J516" s="21" t="s">
        <v>1973</v>
      </c>
    </row>
    <row r="517" ht="13.5" spans="1:10">
      <c r="A517" s="19"/>
      <c r="B517" s="19"/>
      <c r="C517" s="15" t="s">
        <v>1973</v>
      </c>
      <c r="D517" s="15" t="s">
        <v>1978</v>
      </c>
      <c r="E517" s="15" t="s">
        <v>1973</v>
      </c>
      <c r="F517" s="17" t="s">
        <v>1973</v>
      </c>
      <c r="G517" s="15" t="s">
        <v>1973</v>
      </c>
      <c r="H517" s="17" t="s">
        <v>1973</v>
      </c>
      <c r="I517" s="17" t="s">
        <v>1973</v>
      </c>
      <c r="J517" s="21" t="s">
        <v>1973</v>
      </c>
    </row>
    <row r="518" ht="40.5" spans="1:10">
      <c r="A518" s="19"/>
      <c r="B518" s="19"/>
      <c r="C518" s="15" t="s">
        <v>1973</v>
      </c>
      <c r="D518" s="15" t="s">
        <v>1973</v>
      </c>
      <c r="E518" s="15" t="s">
        <v>2410</v>
      </c>
      <c r="F518" s="17" t="s">
        <v>1980</v>
      </c>
      <c r="G518" s="15" t="s">
        <v>2253</v>
      </c>
      <c r="H518" s="17" t="s">
        <v>2011</v>
      </c>
      <c r="I518" s="17" t="s">
        <v>1983</v>
      </c>
      <c r="J518" s="21" t="s">
        <v>2411</v>
      </c>
    </row>
    <row r="519" ht="13.5" spans="1:10">
      <c r="A519" s="19"/>
      <c r="B519" s="19"/>
      <c r="C519" s="15" t="s">
        <v>1973</v>
      </c>
      <c r="D519" s="15" t="s">
        <v>2013</v>
      </c>
      <c r="E519" s="15" t="s">
        <v>1973</v>
      </c>
      <c r="F519" s="17" t="s">
        <v>1973</v>
      </c>
      <c r="G519" s="15" t="s">
        <v>1973</v>
      </c>
      <c r="H519" s="17" t="s">
        <v>1973</v>
      </c>
      <c r="I519" s="17" t="s">
        <v>1973</v>
      </c>
      <c r="J519" s="21" t="s">
        <v>1973</v>
      </c>
    </row>
    <row r="520" ht="67.5" spans="1:10">
      <c r="A520" s="19"/>
      <c r="B520" s="19"/>
      <c r="C520" s="15" t="s">
        <v>1973</v>
      </c>
      <c r="D520" s="15" t="s">
        <v>1973</v>
      </c>
      <c r="E520" s="15" t="s">
        <v>2412</v>
      </c>
      <c r="F520" s="17" t="s">
        <v>1980</v>
      </c>
      <c r="G520" s="15" t="s">
        <v>2404</v>
      </c>
      <c r="H520" s="17" t="s">
        <v>1999</v>
      </c>
      <c r="I520" s="17" t="s">
        <v>1987</v>
      </c>
      <c r="J520" s="21" t="s">
        <v>2413</v>
      </c>
    </row>
    <row r="521" ht="13.5" spans="1:10">
      <c r="A521" s="19"/>
      <c r="B521" s="19"/>
      <c r="C521" s="15" t="s">
        <v>1973</v>
      </c>
      <c r="D521" s="15" t="s">
        <v>2018</v>
      </c>
      <c r="E521" s="15" t="s">
        <v>1973</v>
      </c>
      <c r="F521" s="17" t="s">
        <v>1973</v>
      </c>
      <c r="G521" s="15" t="s">
        <v>1973</v>
      </c>
      <c r="H521" s="17" t="s">
        <v>1973</v>
      </c>
      <c r="I521" s="17" t="s">
        <v>1973</v>
      </c>
      <c r="J521" s="21" t="s">
        <v>1973</v>
      </c>
    </row>
    <row r="522" ht="40.5" spans="1:10">
      <c r="A522" s="19"/>
      <c r="B522" s="19"/>
      <c r="C522" s="15" t="s">
        <v>1973</v>
      </c>
      <c r="D522" s="15" t="s">
        <v>1973</v>
      </c>
      <c r="E522" s="15" t="s">
        <v>2414</v>
      </c>
      <c r="F522" s="17" t="s">
        <v>2020</v>
      </c>
      <c r="G522" s="15" t="s">
        <v>1992</v>
      </c>
      <c r="H522" s="17" t="s">
        <v>1993</v>
      </c>
      <c r="I522" s="17" t="s">
        <v>1983</v>
      </c>
      <c r="J522" s="21" t="s">
        <v>2415</v>
      </c>
    </row>
    <row r="523" ht="13.5" spans="1:10">
      <c r="A523" s="19"/>
      <c r="B523" s="19"/>
      <c r="C523" s="15" t="s">
        <v>1989</v>
      </c>
      <c r="D523" s="15" t="s">
        <v>1973</v>
      </c>
      <c r="E523" s="15" t="s">
        <v>1973</v>
      </c>
      <c r="F523" s="17" t="s">
        <v>1973</v>
      </c>
      <c r="G523" s="15" t="s">
        <v>1973</v>
      </c>
      <c r="H523" s="17" t="s">
        <v>1973</v>
      </c>
      <c r="I523" s="17" t="s">
        <v>1973</v>
      </c>
      <c r="J523" s="21" t="s">
        <v>1973</v>
      </c>
    </row>
    <row r="524" ht="13.5" spans="1:10">
      <c r="A524" s="19"/>
      <c r="B524" s="19"/>
      <c r="C524" s="15" t="s">
        <v>1973</v>
      </c>
      <c r="D524" s="15" t="s">
        <v>2023</v>
      </c>
      <c r="E524" s="15" t="s">
        <v>1973</v>
      </c>
      <c r="F524" s="17" t="s">
        <v>1973</v>
      </c>
      <c r="G524" s="15" t="s">
        <v>1973</v>
      </c>
      <c r="H524" s="17" t="s">
        <v>1973</v>
      </c>
      <c r="I524" s="17" t="s">
        <v>1973</v>
      </c>
      <c r="J524" s="21" t="s">
        <v>1973</v>
      </c>
    </row>
    <row r="525" ht="40.5" spans="1:10">
      <c r="A525" s="19"/>
      <c r="B525" s="19"/>
      <c r="C525" s="15" t="s">
        <v>1973</v>
      </c>
      <c r="D525" s="15" t="s">
        <v>1973</v>
      </c>
      <c r="E525" s="15" t="s">
        <v>2416</v>
      </c>
      <c r="F525" s="17" t="s">
        <v>1980</v>
      </c>
      <c r="G525" s="15" t="s">
        <v>2416</v>
      </c>
      <c r="H525" s="17" t="s">
        <v>1999</v>
      </c>
      <c r="I525" s="17" t="s">
        <v>1987</v>
      </c>
      <c r="J525" s="21" t="s">
        <v>2417</v>
      </c>
    </row>
    <row r="526" ht="13.5" spans="1:10">
      <c r="A526" s="19"/>
      <c r="B526" s="19"/>
      <c r="C526" s="15" t="s">
        <v>2001</v>
      </c>
      <c r="D526" s="15" t="s">
        <v>1973</v>
      </c>
      <c r="E526" s="15" t="s">
        <v>1973</v>
      </c>
      <c r="F526" s="17" t="s">
        <v>1973</v>
      </c>
      <c r="G526" s="15" t="s">
        <v>1973</v>
      </c>
      <c r="H526" s="17" t="s">
        <v>1973</v>
      </c>
      <c r="I526" s="17" t="s">
        <v>1973</v>
      </c>
      <c r="J526" s="21" t="s">
        <v>1973</v>
      </c>
    </row>
    <row r="527" ht="13.5" spans="1:10">
      <c r="A527" s="19"/>
      <c r="B527" s="19"/>
      <c r="C527" s="15" t="s">
        <v>1973</v>
      </c>
      <c r="D527" s="15" t="s">
        <v>2002</v>
      </c>
      <c r="E527" s="15" t="s">
        <v>1973</v>
      </c>
      <c r="F527" s="17" t="s">
        <v>1973</v>
      </c>
      <c r="G527" s="15" t="s">
        <v>1973</v>
      </c>
      <c r="H527" s="17" t="s">
        <v>1973</v>
      </c>
      <c r="I527" s="17" t="s">
        <v>1973</v>
      </c>
      <c r="J527" s="21" t="s">
        <v>1973</v>
      </c>
    </row>
    <row r="528" ht="40.5" spans="1:10">
      <c r="A528" s="19"/>
      <c r="B528" s="19"/>
      <c r="C528" s="15" t="s">
        <v>1973</v>
      </c>
      <c r="D528" s="15" t="s">
        <v>1973</v>
      </c>
      <c r="E528" s="15" t="s">
        <v>2418</v>
      </c>
      <c r="F528" s="17" t="s">
        <v>1997</v>
      </c>
      <c r="G528" s="15" t="s">
        <v>2005</v>
      </c>
      <c r="H528" s="17" t="s">
        <v>1982</v>
      </c>
      <c r="I528" s="17" t="s">
        <v>1983</v>
      </c>
      <c r="J528" s="21" t="s">
        <v>2418</v>
      </c>
    </row>
    <row r="529" ht="409.5" spans="1:10">
      <c r="A529" s="15" t="s">
        <v>2419</v>
      </c>
      <c r="B529" s="18" t="s">
        <v>2420</v>
      </c>
      <c r="C529" s="19"/>
      <c r="D529" s="19"/>
      <c r="E529" s="19"/>
      <c r="F529" s="20"/>
      <c r="G529" s="19"/>
      <c r="H529" s="20"/>
      <c r="I529" s="20"/>
      <c r="J529" s="22"/>
    </row>
    <row r="530" ht="13.5" spans="1:10">
      <c r="A530" s="19"/>
      <c r="B530" s="19"/>
      <c r="C530" s="15" t="s">
        <v>1977</v>
      </c>
      <c r="D530" s="15" t="s">
        <v>1973</v>
      </c>
      <c r="E530" s="15" t="s">
        <v>1973</v>
      </c>
      <c r="F530" s="17" t="s">
        <v>1973</v>
      </c>
      <c r="G530" s="15" t="s">
        <v>1973</v>
      </c>
      <c r="H530" s="17" t="s">
        <v>1973</v>
      </c>
      <c r="I530" s="17" t="s">
        <v>1973</v>
      </c>
      <c r="J530" s="21" t="s">
        <v>1973</v>
      </c>
    </row>
    <row r="531" ht="13.5" spans="1:10">
      <c r="A531" s="19"/>
      <c r="B531" s="19"/>
      <c r="C531" s="15" t="s">
        <v>1973</v>
      </c>
      <c r="D531" s="15" t="s">
        <v>1978</v>
      </c>
      <c r="E531" s="15" t="s">
        <v>1973</v>
      </c>
      <c r="F531" s="17" t="s">
        <v>1973</v>
      </c>
      <c r="G531" s="15" t="s">
        <v>1973</v>
      </c>
      <c r="H531" s="17" t="s">
        <v>1973</v>
      </c>
      <c r="I531" s="17" t="s">
        <v>1973</v>
      </c>
      <c r="J531" s="21" t="s">
        <v>1973</v>
      </c>
    </row>
    <row r="532" ht="13.5" spans="1:10">
      <c r="A532" s="19"/>
      <c r="B532" s="19"/>
      <c r="C532" s="15" t="s">
        <v>1973</v>
      </c>
      <c r="D532" s="15" t="s">
        <v>1973</v>
      </c>
      <c r="E532" s="15" t="s">
        <v>2421</v>
      </c>
      <c r="F532" s="17" t="s">
        <v>1980</v>
      </c>
      <c r="G532" s="15" t="s">
        <v>2422</v>
      </c>
      <c r="H532" s="17" t="s">
        <v>2046</v>
      </c>
      <c r="I532" s="17" t="s">
        <v>1983</v>
      </c>
      <c r="J532" s="21" t="s">
        <v>2423</v>
      </c>
    </row>
    <row r="533" ht="13.5" spans="1:10">
      <c r="A533" s="19"/>
      <c r="B533" s="19"/>
      <c r="C533" s="15" t="s">
        <v>1973</v>
      </c>
      <c r="D533" s="15" t="s">
        <v>2018</v>
      </c>
      <c r="E533" s="15" t="s">
        <v>1973</v>
      </c>
      <c r="F533" s="17" t="s">
        <v>1973</v>
      </c>
      <c r="G533" s="15" t="s">
        <v>1973</v>
      </c>
      <c r="H533" s="17" t="s">
        <v>1973</v>
      </c>
      <c r="I533" s="17" t="s">
        <v>1973</v>
      </c>
      <c r="J533" s="21" t="s">
        <v>1973</v>
      </c>
    </row>
    <row r="534" ht="54" spans="1:10">
      <c r="A534" s="19"/>
      <c r="B534" s="19"/>
      <c r="C534" s="15" t="s">
        <v>1973</v>
      </c>
      <c r="D534" s="15" t="s">
        <v>1973</v>
      </c>
      <c r="E534" s="15" t="s">
        <v>2424</v>
      </c>
      <c r="F534" s="17" t="s">
        <v>2020</v>
      </c>
      <c r="G534" s="15" t="s">
        <v>2425</v>
      </c>
      <c r="H534" s="17" t="s">
        <v>2426</v>
      </c>
      <c r="I534" s="17" t="s">
        <v>1983</v>
      </c>
      <c r="J534" s="21" t="s">
        <v>2427</v>
      </c>
    </row>
    <row r="535" ht="13.5" spans="1:10">
      <c r="A535" s="19"/>
      <c r="B535" s="19"/>
      <c r="C535" s="15" t="s">
        <v>1989</v>
      </c>
      <c r="D535" s="15" t="s">
        <v>1973</v>
      </c>
      <c r="E535" s="15" t="s">
        <v>1973</v>
      </c>
      <c r="F535" s="17" t="s">
        <v>1973</v>
      </c>
      <c r="G535" s="15" t="s">
        <v>1973</v>
      </c>
      <c r="H535" s="17" t="s">
        <v>1973</v>
      </c>
      <c r="I535" s="17" t="s">
        <v>1973</v>
      </c>
      <c r="J535" s="21" t="s">
        <v>1973</v>
      </c>
    </row>
    <row r="536" ht="13.5" spans="1:10">
      <c r="A536" s="19"/>
      <c r="B536" s="19"/>
      <c r="C536" s="15" t="s">
        <v>1973</v>
      </c>
      <c r="D536" s="15" t="s">
        <v>1990</v>
      </c>
      <c r="E536" s="15" t="s">
        <v>1973</v>
      </c>
      <c r="F536" s="17" t="s">
        <v>1973</v>
      </c>
      <c r="G536" s="15" t="s">
        <v>1973</v>
      </c>
      <c r="H536" s="17" t="s">
        <v>1973</v>
      </c>
      <c r="I536" s="17" t="s">
        <v>1973</v>
      </c>
      <c r="J536" s="21" t="s">
        <v>1973</v>
      </c>
    </row>
    <row r="537" ht="27" spans="1:10">
      <c r="A537" s="19"/>
      <c r="B537" s="19"/>
      <c r="C537" s="15" t="s">
        <v>1973</v>
      </c>
      <c r="D537" s="15" t="s">
        <v>1973</v>
      </c>
      <c r="E537" s="15" t="s">
        <v>2428</v>
      </c>
      <c r="F537" s="17" t="s">
        <v>1997</v>
      </c>
      <c r="G537" s="15" t="s">
        <v>2429</v>
      </c>
      <c r="H537" s="17" t="s">
        <v>1993</v>
      </c>
      <c r="I537" s="17" t="s">
        <v>1983</v>
      </c>
      <c r="J537" s="21" t="s">
        <v>2430</v>
      </c>
    </row>
    <row r="538" ht="13.5" spans="1:10">
      <c r="A538" s="19"/>
      <c r="B538" s="19"/>
      <c r="C538" s="15" t="s">
        <v>1973</v>
      </c>
      <c r="D538" s="15" t="s">
        <v>2023</v>
      </c>
      <c r="E538" s="15" t="s">
        <v>1973</v>
      </c>
      <c r="F538" s="17" t="s">
        <v>1973</v>
      </c>
      <c r="G538" s="15" t="s">
        <v>1973</v>
      </c>
      <c r="H538" s="17" t="s">
        <v>1973</v>
      </c>
      <c r="I538" s="17" t="s">
        <v>1973</v>
      </c>
      <c r="J538" s="21" t="s">
        <v>1973</v>
      </c>
    </row>
    <row r="539" ht="27" spans="1:10">
      <c r="A539" s="19"/>
      <c r="B539" s="19"/>
      <c r="C539" s="15" t="s">
        <v>1973</v>
      </c>
      <c r="D539" s="15" t="s">
        <v>1973</v>
      </c>
      <c r="E539" s="15" t="s">
        <v>2431</v>
      </c>
      <c r="F539" s="17" t="s">
        <v>1980</v>
      </c>
      <c r="G539" s="15" t="s">
        <v>2432</v>
      </c>
      <c r="H539" s="17" t="s">
        <v>1999</v>
      </c>
      <c r="I539" s="17" t="s">
        <v>1987</v>
      </c>
      <c r="J539" s="21" t="s">
        <v>2433</v>
      </c>
    </row>
    <row r="540" ht="13.5" spans="1:10">
      <c r="A540" s="19"/>
      <c r="B540" s="19"/>
      <c r="C540" s="15" t="s">
        <v>2001</v>
      </c>
      <c r="D540" s="15" t="s">
        <v>1973</v>
      </c>
      <c r="E540" s="15" t="s">
        <v>1973</v>
      </c>
      <c r="F540" s="17" t="s">
        <v>1973</v>
      </c>
      <c r="G540" s="15" t="s">
        <v>1973</v>
      </c>
      <c r="H540" s="17" t="s">
        <v>1973</v>
      </c>
      <c r="I540" s="17" t="s">
        <v>1973</v>
      </c>
      <c r="J540" s="21" t="s">
        <v>1973</v>
      </c>
    </row>
    <row r="541" ht="13.5" spans="1:10">
      <c r="A541" s="19"/>
      <c r="B541" s="19"/>
      <c r="C541" s="15" t="s">
        <v>1973</v>
      </c>
      <c r="D541" s="15" t="s">
        <v>2002</v>
      </c>
      <c r="E541" s="15" t="s">
        <v>1973</v>
      </c>
      <c r="F541" s="17" t="s">
        <v>1973</v>
      </c>
      <c r="G541" s="15" t="s">
        <v>1973</v>
      </c>
      <c r="H541" s="17" t="s">
        <v>1973</v>
      </c>
      <c r="I541" s="17" t="s">
        <v>1973</v>
      </c>
      <c r="J541" s="21" t="s">
        <v>1973</v>
      </c>
    </row>
    <row r="542" ht="13.5" spans="1:10">
      <c r="A542" s="19"/>
      <c r="B542" s="19"/>
      <c r="C542" s="15" t="s">
        <v>1973</v>
      </c>
      <c r="D542" s="15" t="s">
        <v>1973</v>
      </c>
      <c r="E542" s="15" t="s">
        <v>2434</v>
      </c>
      <c r="F542" s="17" t="s">
        <v>1997</v>
      </c>
      <c r="G542" s="15" t="s">
        <v>2005</v>
      </c>
      <c r="H542" s="17" t="s">
        <v>1982</v>
      </c>
      <c r="I542" s="17" t="s">
        <v>1983</v>
      </c>
      <c r="J542" s="21" t="s">
        <v>2375</v>
      </c>
    </row>
    <row r="543" ht="202.5" spans="1:10">
      <c r="A543" s="15" t="s">
        <v>2435</v>
      </c>
      <c r="B543" s="18" t="s">
        <v>2436</v>
      </c>
      <c r="C543" s="19"/>
      <c r="D543" s="19"/>
      <c r="E543" s="19"/>
      <c r="F543" s="20"/>
      <c r="G543" s="19"/>
      <c r="H543" s="20"/>
      <c r="I543" s="20"/>
      <c r="J543" s="22"/>
    </row>
    <row r="544" ht="13.5" spans="1:10">
      <c r="A544" s="19"/>
      <c r="B544" s="19"/>
      <c r="C544" s="15" t="s">
        <v>1977</v>
      </c>
      <c r="D544" s="15" t="s">
        <v>1973</v>
      </c>
      <c r="E544" s="15" t="s">
        <v>1973</v>
      </c>
      <c r="F544" s="17" t="s">
        <v>1973</v>
      </c>
      <c r="G544" s="15" t="s">
        <v>1973</v>
      </c>
      <c r="H544" s="17" t="s">
        <v>1973</v>
      </c>
      <c r="I544" s="17" t="s">
        <v>1973</v>
      </c>
      <c r="J544" s="21" t="s">
        <v>1973</v>
      </c>
    </row>
    <row r="545" ht="13.5" spans="1:10">
      <c r="A545" s="19"/>
      <c r="B545" s="19"/>
      <c r="C545" s="15" t="s">
        <v>1973</v>
      </c>
      <c r="D545" s="15" t="s">
        <v>1978</v>
      </c>
      <c r="E545" s="15" t="s">
        <v>1973</v>
      </c>
      <c r="F545" s="17" t="s">
        <v>1973</v>
      </c>
      <c r="G545" s="15" t="s">
        <v>1973</v>
      </c>
      <c r="H545" s="17" t="s">
        <v>1973</v>
      </c>
      <c r="I545" s="17" t="s">
        <v>1973</v>
      </c>
      <c r="J545" s="21" t="s">
        <v>1973</v>
      </c>
    </row>
    <row r="546" ht="13.5" spans="1:10">
      <c r="A546" s="19"/>
      <c r="B546" s="19"/>
      <c r="C546" s="15" t="s">
        <v>1973</v>
      </c>
      <c r="D546" s="15" t="s">
        <v>1973</v>
      </c>
      <c r="E546" s="15" t="s">
        <v>2437</v>
      </c>
      <c r="F546" s="17" t="s">
        <v>1980</v>
      </c>
      <c r="G546" s="15" t="s">
        <v>2253</v>
      </c>
      <c r="H546" s="17" t="s">
        <v>2242</v>
      </c>
      <c r="I546" s="17" t="s">
        <v>1983</v>
      </c>
      <c r="J546" s="21" t="s">
        <v>2438</v>
      </c>
    </row>
    <row r="547" ht="27" spans="1:10">
      <c r="A547" s="19"/>
      <c r="B547" s="19"/>
      <c r="C547" s="15" t="s">
        <v>1973</v>
      </c>
      <c r="D547" s="15" t="s">
        <v>1973</v>
      </c>
      <c r="E547" s="15" t="s">
        <v>2439</v>
      </c>
      <c r="F547" s="17" t="s">
        <v>1980</v>
      </c>
      <c r="G547" s="15" t="s">
        <v>2171</v>
      </c>
      <c r="H547" s="17" t="s">
        <v>2242</v>
      </c>
      <c r="I547" s="17" t="s">
        <v>1983</v>
      </c>
      <c r="J547" s="21" t="s">
        <v>2440</v>
      </c>
    </row>
    <row r="548" ht="13.5" spans="1:10">
      <c r="A548" s="19"/>
      <c r="B548" s="19"/>
      <c r="C548" s="15" t="s">
        <v>1973</v>
      </c>
      <c r="D548" s="15" t="s">
        <v>1973</v>
      </c>
      <c r="E548" s="15" t="s">
        <v>2441</v>
      </c>
      <c r="F548" s="17" t="s">
        <v>1980</v>
      </c>
      <c r="G548" s="15" t="s">
        <v>2442</v>
      </c>
      <c r="H548" s="17" t="s">
        <v>2443</v>
      </c>
      <c r="I548" s="17" t="s">
        <v>1983</v>
      </c>
      <c r="J548" s="21" t="s">
        <v>2444</v>
      </c>
    </row>
    <row r="549" ht="27" spans="1:10">
      <c r="A549" s="19"/>
      <c r="B549" s="19"/>
      <c r="C549" s="15" t="s">
        <v>1973</v>
      </c>
      <c r="D549" s="15" t="s">
        <v>1973</v>
      </c>
      <c r="E549" s="15" t="s">
        <v>2445</v>
      </c>
      <c r="F549" s="17" t="s">
        <v>1980</v>
      </c>
      <c r="G549" s="15" t="s">
        <v>2192</v>
      </c>
      <c r="H549" s="17" t="s">
        <v>2443</v>
      </c>
      <c r="I549" s="17" t="s">
        <v>1983</v>
      </c>
      <c r="J549" s="21" t="s">
        <v>2446</v>
      </c>
    </row>
    <row r="550" ht="13.5" spans="1:10">
      <c r="A550" s="19"/>
      <c r="B550" s="19"/>
      <c r="C550" s="15" t="s">
        <v>1973</v>
      </c>
      <c r="D550" s="15" t="s">
        <v>1985</v>
      </c>
      <c r="E550" s="15" t="s">
        <v>1973</v>
      </c>
      <c r="F550" s="17" t="s">
        <v>1973</v>
      </c>
      <c r="G550" s="15" t="s">
        <v>1973</v>
      </c>
      <c r="H550" s="17" t="s">
        <v>1973</v>
      </c>
      <c r="I550" s="17" t="s">
        <v>1973</v>
      </c>
      <c r="J550" s="21" t="s">
        <v>1973</v>
      </c>
    </row>
    <row r="551" ht="13.5" spans="1:10">
      <c r="A551" s="19"/>
      <c r="B551" s="19"/>
      <c r="C551" s="15" t="s">
        <v>1973</v>
      </c>
      <c r="D551" s="15" t="s">
        <v>1973</v>
      </c>
      <c r="E551" s="15" t="s">
        <v>2447</v>
      </c>
      <c r="F551" s="17" t="s">
        <v>1980</v>
      </c>
      <c r="G551" s="15" t="s">
        <v>1981</v>
      </c>
      <c r="H551" s="17" t="s">
        <v>1982</v>
      </c>
      <c r="I551" s="17" t="s">
        <v>1983</v>
      </c>
      <c r="J551" s="21" t="s">
        <v>2448</v>
      </c>
    </row>
    <row r="552" ht="13.5" spans="1:10">
      <c r="A552" s="19"/>
      <c r="B552" s="19"/>
      <c r="C552" s="15" t="s">
        <v>1973</v>
      </c>
      <c r="D552" s="15" t="s">
        <v>2018</v>
      </c>
      <c r="E552" s="15" t="s">
        <v>1973</v>
      </c>
      <c r="F552" s="17" t="s">
        <v>1973</v>
      </c>
      <c r="G552" s="15" t="s">
        <v>1973</v>
      </c>
      <c r="H552" s="17" t="s">
        <v>1973</v>
      </c>
      <c r="I552" s="17" t="s">
        <v>1973</v>
      </c>
      <c r="J552" s="21" t="s">
        <v>1973</v>
      </c>
    </row>
    <row r="553" ht="27" spans="1:10">
      <c r="A553" s="19"/>
      <c r="B553" s="19"/>
      <c r="C553" s="15" t="s">
        <v>1973</v>
      </c>
      <c r="D553" s="15" t="s">
        <v>1973</v>
      </c>
      <c r="E553" s="15" t="s">
        <v>2449</v>
      </c>
      <c r="F553" s="17" t="s">
        <v>2020</v>
      </c>
      <c r="G553" s="15" t="s">
        <v>2450</v>
      </c>
      <c r="H553" s="17" t="s">
        <v>1993</v>
      </c>
      <c r="I553" s="17" t="s">
        <v>1983</v>
      </c>
      <c r="J553" s="21" t="s">
        <v>2451</v>
      </c>
    </row>
    <row r="554" ht="13.5" spans="1:10">
      <c r="A554" s="19"/>
      <c r="B554" s="19"/>
      <c r="C554" s="15" t="s">
        <v>1989</v>
      </c>
      <c r="D554" s="15" t="s">
        <v>1973</v>
      </c>
      <c r="E554" s="15" t="s">
        <v>1973</v>
      </c>
      <c r="F554" s="17" t="s">
        <v>1973</v>
      </c>
      <c r="G554" s="15" t="s">
        <v>1973</v>
      </c>
      <c r="H554" s="17" t="s">
        <v>1973</v>
      </c>
      <c r="I554" s="17" t="s">
        <v>1973</v>
      </c>
      <c r="J554" s="21" t="s">
        <v>1973</v>
      </c>
    </row>
    <row r="555" ht="13.5" spans="1:10">
      <c r="A555" s="19"/>
      <c r="B555" s="19"/>
      <c r="C555" s="15" t="s">
        <v>1973</v>
      </c>
      <c r="D555" s="15" t="s">
        <v>2023</v>
      </c>
      <c r="E555" s="15" t="s">
        <v>1973</v>
      </c>
      <c r="F555" s="17" t="s">
        <v>1973</v>
      </c>
      <c r="G555" s="15" t="s">
        <v>1973</v>
      </c>
      <c r="H555" s="17" t="s">
        <v>1973</v>
      </c>
      <c r="I555" s="17" t="s">
        <v>1973</v>
      </c>
      <c r="J555" s="21" t="s">
        <v>1973</v>
      </c>
    </row>
    <row r="556" ht="67.5" spans="1:10">
      <c r="A556" s="19"/>
      <c r="B556" s="19"/>
      <c r="C556" s="15" t="s">
        <v>1973</v>
      </c>
      <c r="D556" s="15" t="s">
        <v>1973</v>
      </c>
      <c r="E556" s="15" t="s">
        <v>2452</v>
      </c>
      <c r="F556" s="17" t="s">
        <v>1980</v>
      </c>
      <c r="G556" s="15" t="s">
        <v>2453</v>
      </c>
      <c r="H556" s="17" t="s">
        <v>1999</v>
      </c>
      <c r="I556" s="17" t="s">
        <v>1987</v>
      </c>
      <c r="J556" s="21" t="s">
        <v>2454</v>
      </c>
    </row>
    <row r="557" ht="13.5" spans="1:10">
      <c r="A557" s="19"/>
      <c r="B557" s="19"/>
      <c r="C557" s="15" t="s">
        <v>2001</v>
      </c>
      <c r="D557" s="15" t="s">
        <v>1973</v>
      </c>
      <c r="E557" s="15" t="s">
        <v>1973</v>
      </c>
      <c r="F557" s="17" t="s">
        <v>1973</v>
      </c>
      <c r="G557" s="15" t="s">
        <v>1973</v>
      </c>
      <c r="H557" s="17" t="s">
        <v>1973</v>
      </c>
      <c r="I557" s="17" t="s">
        <v>1973</v>
      </c>
      <c r="J557" s="21" t="s">
        <v>1973</v>
      </c>
    </row>
    <row r="558" ht="13.5" spans="1:10">
      <c r="A558" s="19"/>
      <c r="B558" s="19"/>
      <c r="C558" s="15" t="s">
        <v>1973</v>
      </c>
      <c r="D558" s="15" t="s">
        <v>2002</v>
      </c>
      <c r="E558" s="15" t="s">
        <v>1973</v>
      </c>
      <c r="F558" s="17" t="s">
        <v>1973</v>
      </c>
      <c r="G558" s="15" t="s">
        <v>1973</v>
      </c>
      <c r="H558" s="17" t="s">
        <v>1973</v>
      </c>
      <c r="I558" s="17" t="s">
        <v>1973</v>
      </c>
      <c r="J558" s="21" t="s">
        <v>1973</v>
      </c>
    </row>
    <row r="559" ht="13.5" spans="1:10">
      <c r="A559" s="19"/>
      <c r="B559" s="19"/>
      <c r="C559" s="15" t="s">
        <v>1973</v>
      </c>
      <c r="D559" s="15" t="s">
        <v>1973</v>
      </c>
      <c r="E559" s="15" t="s">
        <v>2455</v>
      </c>
      <c r="F559" s="17" t="s">
        <v>1997</v>
      </c>
      <c r="G559" s="15" t="s">
        <v>2005</v>
      </c>
      <c r="H559" s="17" t="s">
        <v>1982</v>
      </c>
      <c r="I559" s="17" t="s">
        <v>1983</v>
      </c>
      <c r="J559" s="21" t="s">
        <v>2455</v>
      </c>
    </row>
    <row r="560" ht="13.5" spans="1:10">
      <c r="A560" s="15" t="s">
        <v>2456</v>
      </c>
      <c r="B560" s="19"/>
      <c r="C560" s="19"/>
      <c r="D560" s="19"/>
      <c r="E560" s="19"/>
      <c r="F560" s="20"/>
      <c r="G560" s="19"/>
      <c r="H560" s="20"/>
      <c r="I560" s="20"/>
      <c r="J560" s="22"/>
    </row>
    <row r="561" ht="13.5" spans="1:10">
      <c r="A561" s="15" t="s">
        <v>2457</v>
      </c>
      <c r="B561" s="19"/>
      <c r="C561" s="19"/>
      <c r="D561" s="19"/>
      <c r="E561" s="19"/>
      <c r="F561" s="20"/>
      <c r="G561" s="19"/>
      <c r="H561" s="20"/>
      <c r="I561" s="20"/>
      <c r="J561" s="22"/>
    </row>
    <row r="562" ht="310.5" spans="1:10">
      <c r="A562" s="15" t="s">
        <v>2458</v>
      </c>
      <c r="B562" s="18" t="s">
        <v>2459</v>
      </c>
      <c r="C562" s="19"/>
      <c r="D562" s="19"/>
      <c r="E562" s="19"/>
      <c r="F562" s="20"/>
      <c r="G562" s="19"/>
      <c r="H562" s="20"/>
      <c r="I562" s="20"/>
      <c r="J562" s="22"/>
    </row>
    <row r="563" ht="13.5" spans="1:10">
      <c r="A563" s="19"/>
      <c r="B563" s="19"/>
      <c r="C563" s="15" t="s">
        <v>1977</v>
      </c>
      <c r="D563" s="15" t="s">
        <v>1973</v>
      </c>
      <c r="E563" s="15" t="s">
        <v>1973</v>
      </c>
      <c r="F563" s="17" t="s">
        <v>1973</v>
      </c>
      <c r="G563" s="15" t="s">
        <v>1973</v>
      </c>
      <c r="H563" s="17" t="s">
        <v>1973</v>
      </c>
      <c r="I563" s="17" t="s">
        <v>1973</v>
      </c>
      <c r="J563" s="21" t="s">
        <v>1973</v>
      </c>
    </row>
    <row r="564" ht="13.5" spans="1:10">
      <c r="A564" s="19"/>
      <c r="B564" s="19"/>
      <c r="C564" s="15" t="s">
        <v>1973</v>
      </c>
      <c r="D564" s="15" t="s">
        <v>1978</v>
      </c>
      <c r="E564" s="15" t="s">
        <v>1973</v>
      </c>
      <c r="F564" s="17" t="s">
        <v>1973</v>
      </c>
      <c r="G564" s="15" t="s">
        <v>1973</v>
      </c>
      <c r="H564" s="17" t="s">
        <v>1973</v>
      </c>
      <c r="I564" s="17" t="s">
        <v>1973</v>
      </c>
      <c r="J564" s="21" t="s">
        <v>1973</v>
      </c>
    </row>
    <row r="565" ht="27" spans="1:10">
      <c r="A565" s="19"/>
      <c r="B565" s="19"/>
      <c r="C565" s="15" t="s">
        <v>1973</v>
      </c>
      <c r="D565" s="15" t="s">
        <v>1973</v>
      </c>
      <c r="E565" s="15" t="s">
        <v>2460</v>
      </c>
      <c r="F565" s="17" t="s">
        <v>1997</v>
      </c>
      <c r="G565" s="15" t="s">
        <v>1998</v>
      </c>
      <c r="H565" s="17" t="s">
        <v>2046</v>
      </c>
      <c r="I565" s="17" t="s">
        <v>1983</v>
      </c>
      <c r="J565" s="21" t="s">
        <v>2461</v>
      </c>
    </row>
    <row r="566" ht="13.5" spans="1:10">
      <c r="A566" s="19"/>
      <c r="B566" s="19"/>
      <c r="C566" s="15" t="s">
        <v>1973</v>
      </c>
      <c r="D566" s="15" t="s">
        <v>1985</v>
      </c>
      <c r="E566" s="15" t="s">
        <v>1973</v>
      </c>
      <c r="F566" s="17" t="s">
        <v>1973</v>
      </c>
      <c r="G566" s="15" t="s">
        <v>1973</v>
      </c>
      <c r="H566" s="17" t="s">
        <v>1973</v>
      </c>
      <c r="I566" s="17" t="s">
        <v>1973</v>
      </c>
      <c r="J566" s="21" t="s">
        <v>1973</v>
      </c>
    </row>
    <row r="567" ht="54" spans="1:10">
      <c r="A567" s="19"/>
      <c r="B567" s="19"/>
      <c r="C567" s="15" t="s">
        <v>1973</v>
      </c>
      <c r="D567" s="15" t="s">
        <v>1973</v>
      </c>
      <c r="E567" s="15" t="s">
        <v>2462</v>
      </c>
      <c r="F567" s="17" t="s">
        <v>1980</v>
      </c>
      <c r="G567" s="15" t="s">
        <v>1981</v>
      </c>
      <c r="H567" s="17" t="s">
        <v>1982</v>
      </c>
      <c r="I567" s="17" t="s">
        <v>1987</v>
      </c>
      <c r="J567" s="21" t="s">
        <v>2463</v>
      </c>
    </row>
    <row r="568" ht="13.5" spans="1:10">
      <c r="A568" s="19"/>
      <c r="B568" s="19"/>
      <c r="C568" s="15" t="s">
        <v>1989</v>
      </c>
      <c r="D568" s="15" t="s">
        <v>1973</v>
      </c>
      <c r="E568" s="15" t="s">
        <v>1973</v>
      </c>
      <c r="F568" s="17" t="s">
        <v>1973</v>
      </c>
      <c r="G568" s="15" t="s">
        <v>1973</v>
      </c>
      <c r="H568" s="17" t="s">
        <v>1973</v>
      </c>
      <c r="I568" s="17" t="s">
        <v>1973</v>
      </c>
      <c r="J568" s="21" t="s">
        <v>1973</v>
      </c>
    </row>
    <row r="569" ht="13.5" spans="1:10">
      <c r="A569" s="19"/>
      <c r="B569" s="19"/>
      <c r="C569" s="15" t="s">
        <v>1973</v>
      </c>
      <c r="D569" s="15" t="s">
        <v>2023</v>
      </c>
      <c r="E569" s="15" t="s">
        <v>1973</v>
      </c>
      <c r="F569" s="17" t="s">
        <v>1973</v>
      </c>
      <c r="G569" s="15" t="s">
        <v>1973</v>
      </c>
      <c r="H569" s="17" t="s">
        <v>1973</v>
      </c>
      <c r="I569" s="17" t="s">
        <v>1973</v>
      </c>
      <c r="J569" s="21" t="s">
        <v>1973</v>
      </c>
    </row>
    <row r="570" ht="13.5" spans="1:10">
      <c r="A570" s="19"/>
      <c r="B570" s="19"/>
      <c r="C570" s="15" t="s">
        <v>1973</v>
      </c>
      <c r="D570" s="15" t="s">
        <v>1973</v>
      </c>
      <c r="E570" s="15" t="s">
        <v>2464</v>
      </c>
      <c r="F570" s="17" t="s">
        <v>1997</v>
      </c>
      <c r="G570" s="15" t="s">
        <v>2005</v>
      </c>
      <c r="H570" s="17" t="s">
        <v>1982</v>
      </c>
      <c r="I570" s="17" t="s">
        <v>1987</v>
      </c>
      <c r="J570" s="21" t="s">
        <v>2465</v>
      </c>
    </row>
    <row r="571" ht="13.5" spans="1:10">
      <c r="A571" s="19"/>
      <c r="B571" s="19"/>
      <c r="C571" s="15" t="s">
        <v>1973</v>
      </c>
      <c r="D571" s="15" t="s">
        <v>1995</v>
      </c>
      <c r="E571" s="15" t="s">
        <v>1973</v>
      </c>
      <c r="F571" s="17" t="s">
        <v>1973</v>
      </c>
      <c r="G571" s="15" t="s">
        <v>1973</v>
      </c>
      <c r="H571" s="17" t="s">
        <v>1973</v>
      </c>
      <c r="I571" s="17" t="s">
        <v>1973</v>
      </c>
      <c r="J571" s="21" t="s">
        <v>1973</v>
      </c>
    </row>
    <row r="572" ht="13.5" spans="1:10">
      <c r="A572" s="19"/>
      <c r="B572" s="19"/>
      <c r="C572" s="15" t="s">
        <v>1973</v>
      </c>
      <c r="D572" s="15" t="s">
        <v>1973</v>
      </c>
      <c r="E572" s="15" t="s">
        <v>2466</v>
      </c>
      <c r="F572" s="17" t="s">
        <v>1980</v>
      </c>
      <c r="G572" s="15" t="s">
        <v>2072</v>
      </c>
      <c r="H572" s="17" t="s">
        <v>1982</v>
      </c>
      <c r="I572" s="17" t="s">
        <v>1987</v>
      </c>
      <c r="J572" s="21" t="s">
        <v>2467</v>
      </c>
    </row>
    <row r="573" ht="13.5" spans="1:10">
      <c r="A573" s="19"/>
      <c r="B573" s="19"/>
      <c r="C573" s="15" t="s">
        <v>2001</v>
      </c>
      <c r="D573" s="15" t="s">
        <v>1973</v>
      </c>
      <c r="E573" s="15" t="s">
        <v>1973</v>
      </c>
      <c r="F573" s="17" t="s">
        <v>1973</v>
      </c>
      <c r="G573" s="15" t="s">
        <v>1973</v>
      </c>
      <c r="H573" s="17" t="s">
        <v>1973</v>
      </c>
      <c r="I573" s="17" t="s">
        <v>1973</v>
      </c>
      <c r="J573" s="21" t="s">
        <v>1973</v>
      </c>
    </row>
    <row r="574" ht="13.5" spans="1:10">
      <c r="A574" s="19"/>
      <c r="B574" s="19"/>
      <c r="C574" s="15" t="s">
        <v>1973</v>
      </c>
      <c r="D574" s="15" t="s">
        <v>2002</v>
      </c>
      <c r="E574" s="15" t="s">
        <v>1973</v>
      </c>
      <c r="F574" s="17" t="s">
        <v>1973</v>
      </c>
      <c r="G574" s="15" t="s">
        <v>1973</v>
      </c>
      <c r="H574" s="17" t="s">
        <v>1973</v>
      </c>
      <c r="I574" s="17" t="s">
        <v>1973</v>
      </c>
      <c r="J574" s="21" t="s">
        <v>1973</v>
      </c>
    </row>
    <row r="575" ht="27" spans="1:10">
      <c r="A575" s="19"/>
      <c r="B575" s="19"/>
      <c r="C575" s="15" t="s">
        <v>1973</v>
      </c>
      <c r="D575" s="15" t="s">
        <v>1973</v>
      </c>
      <c r="E575" s="15" t="s">
        <v>2061</v>
      </c>
      <c r="F575" s="17" t="s">
        <v>1980</v>
      </c>
      <c r="G575" s="15" t="s">
        <v>2072</v>
      </c>
      <c r="H575" s="17" t="s">
        <v>1982</v>
      </c>
      <c r="I575" s="17" t="s">
        <v>1987</v>
      </c>
      <c r="J575" s="21" t="s">
        <v>2468</v>
      </c>
    </row>
    <row r="576" ht="13.5" spans="1:10">
      <c r="A576" s="15" t="s">
        <v>2469</v>
      </c>
      <c r="B576" s="19"/>
      <c r="C576" s="19"/>
      <c r="D576" s="19"/>
      <c r="E576" s="19"/>
      <c r="F576" s="20"/>
      <c r="G576" s="19"/>
      <c r="H576" s="20"/>
      <c r="I576" s="20"/>
      <c r="J576" s="22"/>
    </row>
    <row r="577" ht="13.5" spans="1:10">
      <c r="A577" s="15" t="s">
        <v>2470</v>
      </c>
      <c r="B577" s="19"/>
      <c r="C577" s="19"/>
      <c r="D577" s="19"/>
      <c r="E577" s="19"/>
      <c r="F577" s="20"/>
      <c r="G577" s="19"/>
      <c r="H577" s="20"/>
      <c r="I577" s="20"/>
      <c r="J577" s="22"/>
    </row>
    <row r="578" ht="162" spans="1:10">
      <c r="A578" s="15" t="s">
        <v>2471</v>
      </c>
      <c r="B578" s="18" t="s">
        <v>2472</v>
      </c>
      <c r="C578" s="19"/>
      <c r="D578" s="19"/>
      <c r="E578" s="19"/>
      <c r="F578" s="20"/>
      <c r="G578" s="19"/>
      <c r="H578" s="20"/>
      <c r="I578" s="20"/>
      <c r="J578" s="22"/>
    </row>
    <row r="579" ht="13.5" spans="1:10">
      <c r="A579" s="19"/>
      <c r="B579" s="19"/>
      <c r="C579" s="15" t="s">
        <v>1977</v>
      </c>
      <c r="D579" s="15" t="s">
        <v>1973</v>
      </c>
      <c r="E579" s="15" t="s">
        <v>1973</v>
      </c>
      <c r="F579" s="17" t="s">
        <v>1973</v>
      </c>
      <c r="G579" s="15" t="s">
        <v>1973</v>
      </c>
      <c r="H579" s="17" t="s">
        <v>1973</v>
      </c>
      <c r="I579" s="17" t="s">
        <v>1973</v>
      </c>
      <c r="J579" s="21" t="s">
        <v>1973</v>
      </c>
    </row>
    <row r="580" ht="13.5" spans="1:10">
      <c r="A580" s="19"/>
      <c r="B580" s="19"/>
      <c r="C580" s="15" t="s">
        <v>1973</v>
      </c>
      <c r="D580" s="15" t="s">
        <v>1985</v>
      </c>
      <c r="E580" s="15" t="s">
        <v>1973</v>
      </c>
      <c r="F580" s="17" t="s">
        <v>1973</v>
      </c>
      <c r="G580" s="15" t="s">
        <v>1973</v>
      </c>
      <c r="H580" s="17" t="s">
        <v>1973</v>
      </c>
      <c r="I580" s="17" t="s">
        <v>1973</v>
      </c>
      <c r="J580" s="21" t="s">
        <v>1973</v>
      </c>
    </row>
    <row r="581" ht="13.5" spans="1:10">
      <c r="A581" s="19"/>
      <c r="B581" s="19"/>
      <c r="C581" s="15" t="s">
        <v>1973</v>
      </c>
      <c r="D581" s="15" t="s">
        <v>1973</v>
      </c>
      <c r="E581" s="15" t="s">
        <v>2473</v>
      </c>
      <c r="F581" s="17" t="s">
        <v>1997</v>
      </c>
      <c r="G581" s="15" t="s">
        <v>2072</v>
      </c>
      <c r="H581" s="17" t="s">
        <v>1982</v>
      </c>
      <c r="I581" s="17" t="s">
        <v>1987</v>
      </c>
      <c r="J581" s="21" t="s">
        <v>2473</v>
      </c>
    </row>
    <row r="582" ht="13.5" spans="1:10">
      <c r="A582" s="19"/>
      <c r="B582" s="19"/>
      <c r="C582" s="15" t="s">
        <v>1973</v>
      </c>
      <c r="D582" s="15" t="s">
        <v>2013</v>
      </c>
      <c r="E582" s="15" t="s">
        <v>1973</v>
      </c>
      <c r="F582" s="17" t="s">
        <v>1973</v>
      </c>
      <c r="G582" s="15" t="s">
        <v>1973</v>
      </c>
      <c r="H582" s="17" t="s">
        <v>1973</v>
      </c>
      <c r="I582" s="17" t="s">
        <v>1973</v>
      </c>
      <c r="J582" s="21" t="s">
        <v>1973</v>
      </c>
    </row>
    <row r="583" ht="13.5" spans="1:10">
      <c r="A583" s="19"/>
      <c r="B583" s="19"/>
      <c r="C583" s="15" t="s">
        <v>1973</v>
      </c>
      <c r="D583" s="15" t="s">
        <v>1973</v>
      </c>
      <c r="E583" s="15" t="s">
        <v>2474</v>
      </c>
      <c r="F583" s="17" t="s">
        <v>1980</v>
      </c>
      <c r="G583" s="15" t="s">
        <v>2422</v>
      </c>
      <c r="H583" s="17" t="s">
        <v>2016</v>
      </c>
      <c r="I583" s="17" t="s">
        <v>1983</v>
      </c>
      <c r="J583" s="21" t="s">
        <v>2474</v>
      </c>
    </row>
    <row r="584" ht="13.5" spans="1:10">
      <c r="A584" s="19"/>
      <c r="B584" s="19"/>
      <c r="C584" s="15" t="s">
        <v>1989</v>
      </c>
      <c r="D584" s="15" t="s">
        <v>1973</v>
      </c>
      <c r="E584" s="15" t="s">
        <v>1973</v>
      </c>
      <c r="F584" s="17" t="s">
        <v>1973</v>
      </c>
      <c r="G584" s="15" t="s">
        <v>1973</v>
      </c>
      <c r="H584" s="17" t="s">
        <v>1973</v>
      </c>
      <c r="I584" s="17" t="s">
        <v>1973</v>
      </c>
      <c r="J584" s="21" t="s">
        <v>1973</v>
      </c>
    </row>
    <row r="585" ht="13.5" spans="1:10">
      <c r="A585" s="19"/>
      <c r="B585" s="19"/>
      <c r="C585" s="15" t="s">
        <v>1973</v>
      </c>
      <c r="D585" s="15" t="s">
        <v>2023</v>
      </c>
      <c r="E585" s="15" t="s">
        <v>1973</v>
      </c>
      <c r="F585" s="17" t="s">
        <v>1973</v>
      </c>
      <c r="G585" s="15" t="s">
        <v>1973</v>
      </c>
      <c r="H585" s="17" t="s">
        <v>1973</v>
      </c>
      <c r="I585" s="17" t="s">
        <v>1973</v>
      </c>
      <c r="J585" s="21" t="s">
        <v>1973</v>
      </c>
    </row>
    <row r="586" ht="40.5" spans="1:10">
      <c r="A586" s="19"/>
      <c r="B586" s="19"/>
      <c r="C586" s="15" t="s">
        <v>1973</v>
      </c>
      <c r="D586" s="15" t="s">
        <v>1973</v>
      </c>
      <c r="E586" s="15" t="s">
        <v>2475</v>
      </c>
      <c r="F586" s="17" t="s">
        <v>1997</v>
      </c>
      <c r="G586" s="15" t="s">
        <v>2005</v>
      </c>
      <c r="H586" s="17" t="s">
        <v>1982</v>
      </c>
      <c r="I586" s="17" t="s">
        <v>1987</v>
      </c>
      <c r="J586" s="21" t="s">
        <v>2475</v>
      </c>
    </row>
    <row r="587" ht="13.5" spans="1:10">
      <c r="A587" s="19"/>
      <c r="B587" s="19"/>
      <c r="C587" s="15" t="s">
        <v>1973</v>
      </c>
      <c r="D587" s="15" t="s">
        <v>2258</v>
      </c>
      <c r="E587" s="15" t="s">
        <v>1973</v>
      </c>
      <c r="F587" s="17" t="s">
        <v>1973</v>
      </c>
      <c r="G587" s="15" t="s">
        <v>1973</v>
      </c>
      <c r="H587" s="17" t="s">
        <v>1973</v>
      </c>
      <c r="I587" s="17" t="s">
        <v>1973</v>
      </c>
      <c r="J587" s="21" t="s">
        <v>1973</v>
      </c>
    </row>
    <row r="588" ht="27" spans="1:10">
      <c r="A588" s="19"/>
      <c r="B588" s="19"/>
      <c r="C588" s="15" t="s">
        <v>1973</v>
      </c>
      <c r="D588" s="15" t="s">
        <v>1973</v>
      </c>
      <c r="E588" s="15" t="s">
        <v>2476</v>
      </c>
      <c r="F588" s="17" t="s">
        <v>1997</v>
      </c>
      <c r="G588" s="15" t="s">
        <v>2005</v>
      </c>
      <c r="H588" s="17" t="s">
        <v>1982</v>
      </c>
      <c r="I588" s="17" t="s">
        <v>1987</v>
      </c>
      <c r="J588" s="21" t="s">
        <v>2476</v>
      </c>
    </row>
    <row r="589" ht="13.5" spans="1:10">
      <c r="A589" s="19"/>
      <c r="B589" s="19"/>
      <c r="C589" s="15" t="s">
        <v>2001</v>
      </c>
      <c r="D589" s="15" t="s">
        <v>1973</v>
      </c>
      <c r="E589" s="15" t="s">
        <v>1973</v>
      </c>
      <c r="F589" s="17" t="s">
        <v>1973</v>
      </c>
      <c r="G589" s="15" t="s">
        <v>1973</v>
      </c>
      <c r="H589" s="17" t="s">
        <v>1973</v>
      </c>
      <c r="I589" s="17" t="s">
        <v>1973</v>
      </c>
      <c r="J589" s="21" t="s">
        <v>1973</v>
      </c>
    </row>
    <row r="590" ht="13.5" spans="1:10">
      <c r="A590" s="19"/>
      <c r="B590" s="19"/>
      <c r="C590" s="15" t="s">
        <v>1973</v>
      </c>
      <c r="D590" s="15" t="s">
        <v>2002</v>
      </c>
      <c r="E590" s="15" t="s">
        <v>1973</v>
      </c>
      <c r="F590" s="17" t="s">
        <v>1973</v>
      </c>
      <c r="G590" s="15" t="s">
        <v>1973</v>
      </c>
      <c r="H590" s="17" t="s">
        <v>1973</v>
      </c>
      <c r="I590" s="17" t="s">
        <v>1973</v>
      </c>
      <c r="J590" s="21" t="s">
        <v>1973</v>
      </c>
    </row>
    <row r="591" ht="13.5" spans="1:10">
      <c r="A591" s="19"/>
      <c r="B591" s="19"/>
      <c r="C591" s="15" t="s">
        <v>1973</v>
      </c>
      <c r="D591" s="15" t="s">
        <v>1973</v>
      </c>
      <c r="E591" s="15" t="s">
        <v>2051</v>
      </c>
      <c r="F591" s="17" t="s">
        <v>1997</v>
      </c>
      <c r="G591" s="15" t="s">
        <v>2005</v>
      </c>
      <c r="H591" s="17" t="s">
        <v>1982</v>
      </c>
      <c r="I591" s="17" t="s">
        <v>1987</v>
      </c>
      <c r="J591" s="21" t="s">
        <v>2051</v>
      </c>
    </row>
    <row r="592" ht="81" spans="1:10">
      <c r="A592" s="15" t="s">
        <v>2477</v>
      </c>
      <c r="B592" s="18" t="s">
        <v>2478</v>
      </c>
      <c r="C592" s="19"/>
      <c r="D592" s="19"/>
      <c r="E592" s="19"/>
      <c r="F592" s="20"/>
      <c r="G592" s="19"/>
      <c r="H592" s="20"/>
      <c r="I592" s="20"/>
      <c r="J592" s="22"/>
    </row>
    <row r="593" ht="13.5" spans="1:10">
      <c r="A593" s="19"/>
      <c r="B593" s="19"/>
      <c r="C593" s="15" t="s">
        <v>1977</v>
      </c>
      <c r="D593" s="15" t="s">
        <v>1973</v>
      </c>
      <c r="E593" s="15" t="s">
        <v>1973</v>
      </c>
      <c r="F593" s="17" t="s">
        <v>1973</v>
      </c>
      <c r="G593" s="15" t="s">
        <v>1973</v>
      </c>
      <c r="H593" s="17" t="s">
        <v>1973</v>
      </c>
      <c r="I593" s="17" t="s">
        <v>1973</v>
      </c>
      <c r="J593" s="21" t="s">
        <v>1973</v>
      </c>
    </row>
    <row r="594" ht="13.5" spans="1:10">
      <c r="A594" s="19"/>
      <c r="B594" s="19"/>
      <c r="C594" s="15" t="s">
        <v>1973</v>
      </c>
      <c r="D594" s="15" t="s">
        <v>1985</v>
      </c>
      <c r="E594" s="15" t="s">
        <v>1973</v>
      </c>
      <c r="F594" s="17" t="s">
        <v>1973</v>
      </c>
      <c r="G594" s="15" t="s">
        <v>1973</v>
      </c>
      <c r="H594" s="17" t="s">
        <v>1973</v>
      </c>
      <c r="I594" s="17" t="s">
        <v>1973</v>
      </c>
      <c r="J594" s="21" t="s">
        <v>1973</v>
      </c>
    </row>
    <row r="595" ht="13.5" spans="1:10">
      <c r="A595" s="19"/>
      <c r="B595" s="19"/>
      <c r="C595" s="15" t="s">
        <v>1973</v>
      </c>
      <c r="D595" s="15" t="s">
        <v>1973</v>
      </c>
      <c r="E595" s="15" t="s">
        <v>2473</v>
      </c>
      <c r="F595" s="17" t="s">
        <v>1997</v>
      </c>
      <c r="G595" s="15" t="s">
        <v>2072</v>
      </c>
      <c r="H595" s="17" t="s">
        <v>1982</v>
      </c>
      <c r="I595" s="17" t="s">
        <v>1987</v>
      </c>
      <c r="J595" s="21" t="s">
        <v>2473</v>
      </c>
    </row>
    <row r="596" ht="13.5" spans="1:10">
      <c r="A596" s="19"/>
      <c r="B596" s="19"/>
      <c r="C596" s="15" t="s">
        <v>1973</v>
      </c>
      <c r="D596" s="15" t="s">
        <v>2013</v>
      </c>
      <c r="E596" s="15" t="s">
        <v>1973</v>
      </c>
      <c r="F596" s="17" t="s">
        <v>1973</v>
      </c>
      <c r="G596" s="15" t="s">
        <v>1973</v>
      </c>
      <c r="H596" s="17" t="s">
        <v>1973</v>
      </c>
      <c r="I596" s="17" t="s">
        <v>1973</v>
      </c>
      <c r="J596" s="21" t="s">
        <v>1973</v>
      </c>
    </row>
    <row r="597" ht="13.5" spans="1:10">
      <c r="A597" s="19"/>
      <c r="B597" s="19"/>
      <c r="C597" s="15" t="s">
        <v>1973</v>
      </c>
      <c r="D597" s="15" t="s">
        <v>1973</v>
      </c>
      <c r="E597" s="15" t="s">
        <v>2474</v>
      </c>
      <c r="F597" s="17" t="s">
        <v>1980</v>
      </c>
      <c r="G597" s="15" t="s">
        <v>2422</v>
      </c>
      <c r="H597" s="17" t="s">
        <v>2016</v>
      </c>
      <c r="I597" s="17" t="s">
        <v>1983</v>
      </c>
      <c r="J597" s="21" t="s">
        <v>2479</v>
      </c>
    </row>
    <row r="598" ht="13.5" spans="1:10">
      <c r="A598" s="19"/>
      <c r="B598" s="19"/>
      <c r="C598" s="15" t="s">
        <v>1989</v>
      </c>
      <c r="D598" s="15" t="s">
        <v>1973</v>
      </c>
      <c r="E598" s="15" t="s">
        <v>1973</v>
      </c>
      <c r="F598" s="17" t="s">
        <v>1973</v>
      </c>
      <c r="G598" s="15" t="s">
        <v>1973</v>
      </c>
      <c r="H598" s="17" t="s">
        <v>1973</v>
      </c>
      <c r="I598" s="17" t="s">
        <v>1973</v>
      </c>
      <c r="J598" s="21" t="s">
        <v>1973</v>
      </c>
    </row>
    <row r="599" ht="13.5" spans="1:10">
      <c r="A599" s="19"/>
      <c r="B599" s="19"/>
      <c r="C599" s="15" t="s">
        <v>1973</v>
      </c>
      <c r="D599" s="15" t="s">
        <v>2023</v>
      </c>
      <c r="E599" s="15" t="s">
        <v>1973</v>
      </c>
      <c r="F599" s="17" t="s">
        <v>1973</v>
      </c>
      <c r="G599" s="15" t="s">
        <v>1973</v>
      </c>
      <c r="H599" s="17" t="s">
        <v>1973</v>
      </c>
      <c r="I599" s="17" t="s">
        <v>1973</v>
      </c>
      <c r="J599" s="21" t="s">
        <v>1973</v>
      </c>
    </row>
    <row r="600" ht="27" spans="1:10">
      <c r="A600" s="19"/>
      <c r="B600" s="19"/>
      <c r="C600" s="15" t="s">
        <v>1973</v>
      </c>
      <c r="D600" s="15" t="s">
        <v>1973</v>
      </c>
      <c r="E600" s="15" t="s">
        <v>2480</v>
      </c>
      <c r="F600" s="17" t="s">
        <v>1997</v>
      </c>
      <c r="G600" s="15" t="s">
        <v>2005</v>
      </c>
      <c r="H600" s="17" t="s">
        <v>1982</v>
      </c>
      <c r="I600" s="17" t="s">
        <v>1987</v>
      </c>
      <c r="J600" s="21" t="s">
        <v>2481</v>
      </c>
    </row>
    <row r="601" ht="13.5" spans="1:10">
      <c r="A601" s="19"/>
      <c r="B601" s="19"/>
      <c r="C601" s="15" t="s">
        <v>1973</v>
      </c>
      <c r="D601" s="15" t="s">
        <v>2258</v>
      </c>
      <c r="E601" s="15" t="s">
        <v>1973</v>
      </c>
      <c r="F601" s="17" t="s">
        <v>1973</v>
      </c>
      <c r="G601" s="15" t="s">
        <v>1973</v>
      </c>
      <c r="H601" s="17" t="s">
        <v>1973</v>
      </c>
      <c r="I601" s="17" t="s">
        <v>1973</v>
      </c>
      <c r="J601" s="21" t="s">
        <v>1973</v>
      </c>
    </row>
    <row r="602" ht="27" spans="1:10">
      <c r="A602" s="19"/>
      <c r="B602" s="19"/>
      <c r="C602" s="15" t="s">
        <v>1973</v>
      </c>
      <c r="D602" s="15" t="s">
        <v>1973</v>
      </c>
      <c r="E602" s="15" t="s">
        <v>2482</v>
      </c>
      <c r="F602" s="17" t="s">
        <v>1997</v>
      </c>
      <c r="G602" s="15" t="s">
        <v>2005</v>
      </c>
      <c r="H602" s="17" t="s">
        <v>1982</v>
      </c>
      <c r="I602" s="17" t="s">
        <v>1987</v>
      </c>
      <c r="J602" s="21" t="s">
        <v>2483</v>
      </c>
    </row>
    <row r="603" ht="13.5" spans="1:10">
      <c r="A603" s="19"/>
      <c r="B603" s="19"/>
      <c r="C603" s="15" t="s">
        <v>2001</v>
      </c>
      <c r="D603" s="15" t="s">
        <v>1973</v>
      </c>
      <c r="E603" s="15" t="s">
        <v>1973</v>
      </c>
      <c r="F603" s="17" t="s">
        <v>1973</v>
      </c>
      <c r="G603" s="15" t="s">
        <v>1973</v>
      </c>
      <c r="H603" s="17" t="s">
        <v>1973</v>
      </c>
      <c r="I603" s="17" t="s">
        <v>1973</v>
      </c>
      <c r="J603" s="21" t="s">
        <v>1973</v>
      </c>
    </row>
    <row r="604" ht="13.5" spans="1:10">
      <c r="A604" s="19"/>
      <c r="B604" s="19"/>
      <c r="C604" s="15" t="s">
        <v>1973</v>
      </c>
      <c r="D604" s="15" t="s">
        <v>2002</v>
      </c>
      <c r="E604" s="15" t="s">
        <v>1973</v>
      </c>
      <c r="F604" s="17" t="s">
        <v>1973</v>
      </c>
      <c r="G604" s="15" t="s">
        <v>1973</v>
      </c>
      <c r="H604" s="17" t="s">
        <v>1973</v>
      </c>
      <c r="I604" s="17" t="s">
        <v>1973</v>
      </c>
      <c r="J604" s="21" t="s">
        <v>1973</v>
      </c>
    </row>
    <row r="605" ht="13.5" spans="1:10">
      <c r="A605" s="19"/>
      <c r="B605" s="19"/>
      <c r="C605" s="15" t="s">
        <v>1973</v>
      </c>
      <c r="D605" s="15" t="s">
        <v>1973</v>
      </c>
      <c r="E605" s="15" t="s">
        <v>2051</v>
      </c>
      <c r="F605" s="17" t="s">
        <v>1997</v>
      </c>
      <c r="G605" s="15" t="s">
        <v>2005</v>
      </c>
      <c r="H605" s="17" t="s">
        <v>1982</v>
      </c>
      <c r="I605" s="17" t="s">
        <v>1987</v>
      </c>
      <c r="J605" s="21" t="s">
        <v>2051</v>
      </c>
    </row>
    <row r="606" ht="13.5" spans="1:10">
      <c r="A606" s="15" t="s">
        <v>2484</v>
      </c>
      <c r="B606" s="19"/>
      <c r="C606" s="19"/>
      <c r="D606" s="19"/>
      <c r="E606" s="19"/>
      <c r="F606" s="20"/>
      <c r="G606" s="19"/>
      <c r="H606" s="20"/>
      <c r="I606" s="20"/>
      <c r="J606" s="22"/>
    </row>
    <row r="607" ht="108" spans="1:10">
      <c r="A607" s="15" t="s">
        <v>2485</v>
      </c>
      <c r="B607" s="18" t="s">
        <v>2486</v>
      </c>
      <c r="C607" s="19"/>
      <c r="D607" s="19"/>
      <c r="E607" s="19"/>
      <c r="F607" s="20"/>
      <c r="G607" s="19"/>
      <c r="H607" s="20"/>
      <c r="I607" s="20"/>
      <c r="J607" s="22"/>
    </row>
    <row r="608" ht="13.5" spans="1:10">
      <c r="A608" s="19"/>
      <c r="B608" s="19"/>
      <c r="C608" s="15" t="s">
        <v>1977</v>
      </c>
      <c r="D608" s="15" t="s">
        <v>1973</v>
      </c>
      <c r="E608" s="15" t="s">
        <v>1973</v>
      </c>
      <c r="F608" s="17" t="s">
        <v>1973</v>
      </c>
      <c r="G608" s="15" t="s">
        <v>1973</v>
      </c>
      <c r="H608" s="17" t="s">
        <v>1973</v>
      </c>
      <c r="I608" s="17" t="s">
        <v>1973</v>
      </c>
      <c r="J608" s="21" t="s">
        <v>1973</v>
      </c>
    </row>
    <row r="609" ht="13.5" spans="1:10">
      <c r="A609" s="19"/>
      <c r="B609" s="19"/>
      <c r="C609" s="15" t="s">
        <v>1973</v>
      </c>
      <c r="D609" s="15" t="s">
        <v>1978</v>
      </c>
      <c r="E609" s="15" t="s">
        <v>1973</v>
      </c>
      <c r="F609" s="17" t="s">
        <v>1973</v>
      </c>
      <c r="G609" s="15" t="s">
        <v>1973</v>
      </c>
      <c r="H609" s="17" t="s">
        <v>1973</v>
      </c>
      <c r="I609" s="17" t="s">
        <v>1973</v>
      </c>
      <c r="J609" s="21" t="s">
        <v>1973</v>
      </c>
    </row>
    <row r="610" ht="27" spans="1:10">
      <c r="A610" s="19"/>
      <c r="B610" s="19"/>
      <c r="C610" s="15" t="s">
        <v>1973</v>
      </c>
      <c r="D610" s="15" t="s">
        <v>1973</v>
      </c>
      <c r="E610" s="15" t="s">
        <v>2487</v>
      </c>
      <c r="F610" s="17" t="s">
        <v>1997</v>
      </c>
      <c r="G610" s="15" t="s">
        <v>2488</v>
      </c>
      <c r="H610" s="17" t="s">
        <v>2367</v>
      </c>
      <c r="I610" s="17" t="s">
        <v>1983</v>
      </c>
      <c r="J610" s="21" t="s">
        <v>2489</v>
      </c>
    </row>
    <row r="611" ht="27" spans="1:10">
      <c r="A611" s="19"/>
      <c r="B611" s="19"/>
      <c r="C611" s="15" t="s">
        <v>1973</v>
      </c>
      <c r="D611" s="15" t="s">
        <v>1973</v>
      </c>
      <c r="E611" s="15" t="s">
        <v>2490</v>
      </c>
      <c r="F611" s="17" t="s">
        <v>1997</v>
      </c>
      <c r="G611" s="15" t="s">
        <v>2192</v>
      </c>
      <c r="H611" s="17" t="s">
        <v>2200</v>
      </c>
      <c r="I611" s="17" t="s">
        <v>1983</v>
      </c>
      <c r="J611" s="21" t="s">
        <v>2491</v>
      </c>
    </row>
    <row r="612" ht="27" spans="1:10">
      <c r="A612" s="19"/>
      <c r="B612" s="19"/>
      <c r="C612" s="15" t="s">
        <v>1973</v>
      </c>
      <c r="D612" s="15" t="s">
        <v>1973</v>
      </c>
      <c r="E612" s="15" t="s">
        <v>2492</v>
      </c>
      <c r="F612" s="17" t="s">
        <v>1997</v>
      </c>
      <c r="G612" s="15" t="s">
        <v>2192</v>
      </c>
      <c r="H612" s="17" t="s">
        <v>2200</v>
      </c>
      <c r="I612" s="17" t="s">
        <v>1983</v>
      </c>
      <c r="J612" s="21" t="s">
        <v>2493</v>
      </c>
    </row>
    <row r="613" ht="13.5" spans="1:10">
      <c r="A613" s="19"/>
      <c r="B613" s="19"/>
      <c r="C613" s="15" t="s">
        <v>1973</v>
      </c>
      <c r="D613" s="15" t="s">
        <v>1985</v>
      </c>
      <c r="E613" s="15" t="s">
        <v>1973</v>
      </c>
      <c r="F613" s="17" t="s">
        <v>1973</v>
      </c>
      <c r="G613" s="15" t="s">
        <v>1973</v>
      </c>
      <c r="H613" s="17" t="s">
        <v>1973</v>
      </c>
      <c r="I613" s="17" t="s">
        <v>1973</v>
      </c>
      <c r="J613" s="21" t="s">
        <v>1973</v>
      </c>
    </row>
    <row r="614" ht="27" spans="1:10">
      <c r="A614" s="19"/>
      <c r="B614" s="19"/>
      <c r="C614" s="15" t="s">
        <v>1973</v>
      </c>
      <c r="D614" s="15" t="s">
        <v>1973</v>
      </c>
      <c r="E614" s="15" t="s">
        <v>2494</v>
      </c>
      <c r="F614" s="17" t="s">
        <v>1997</v>
      </c>
      <c r="G614" s="15" t="s">
        <v>2072</v>
      </c>
      <c r="H614" s="17" t="s">
        <v>1982</v>
      </c>
      <c r="I614" s="17" t="s">
        <v>1983</v>
      </c>
      <c r="J614" s="21" t="s">
        <v>2495</v>
      </c>
    </row>
    <row r="615" ht="13.5" spans="1:10">
      <c r="A615" s="19"/>
      <c r="B615" s="19"/>
      <c r="C615" s="15" t="s">
        <v>1973</v>
      </c>
      <c r="D615" s="15" t="s">
        <v>2013</v>
      </c>
      <c r="E615" s="15" t="s">
        <v>1973</v>
      </c>
      <c r="F615" s="17" t="s">
        <v>1973</v>
      </c>
      <c r="G615" s="15" t="s">
        <v>1973</v>
      </c>
      <c r="H615" s="17" t="s">
        <v>1973</v>
      </c>
      <c r="I615" s="17" t="s">
        <v>1973</v>
      </c>
      <c r="J615" s="21" t="s">
        <v>1973</v>
      </c>
    </row>
    <row r="616" ht="27" spans="1:10">
      <c r="A616" s="19"/>
      <c r="B616" s="19"/>
      <c r="C616" s="15" t="s">
        <v>1973</v>
      </c>
      <c r="D616" s="15" t="s">
        <v>1973</v>
      </c>
      <c r="E616" s="15" t="s">
        <v>2496</v>
      </c>
      <c r="F616" s="17" t="s">
        <v>1997</v>
      </c>
      <c r="G616" s="15" t="s">
        <v>2497</v>
      </c>
      <c r="H616" s="17" t="s">
        <v>2016</v>
      </c>
      <c r="I616" s="17" t="s">
        <v>1983</v>
      </c>
      <c r="J616" s="21" t="s">
        <v>2498</v>
      </c>
    </row>
    <row r="617" ht="13.5" spans="1:10">
      <c r="A617" s="19"/>
      <c r="B617" s="19"/>
      <c r="C617" s="15" t="s">
        <v>1973</v>
      </c>
      <c r="D617" s="15" t="s">
        <v>2018</v>
      </c>
      <c r="E617" s="15" t="s">
        <v>1973</v>
      </c>
      <c r="F617" s="17" t="s">
        <v>1973</v>
      </c>
      <c r="G617" s="15" t="s">
        <v>1973</v>
      </c>
      <c r="H617" s="17" t="s">
        <v>1973</v>
      </c>
      <c r="I617" s="17" t="s">
        <v>1973</v>
      </c>
      <c r="J617" s="21" t="s">
        <v>1973</v>
      </c>
    </row>
    <row r="618" ht="27" spans="1:10">
      <c r="A618" s="19"/>
      <c r="B618" s="19"/>
      <c r="C618" s="15" t="s">
        <v>1973</v>
      </c>
      <c r="D618" s="15" t="s">
        <v>1973</v>
      </c>
      <c r="E618" s="15" t="s">
        <v>2499</v>
      </c>
      <c r="F618" s="17" t="s">
        <v>2020</v>
      </c>
      <c r="G618" s="15" t="s">
        <v>1981</v>
      </c>
      <c r="H618" s="17" t="s">
        <v>1982</v>
      </c>
      <c r="I618" s="17" t="s">
        <v>1983</v>
      </c>
      <c r="J618" s="21" t="s">
        <v>2500</v>
      </c>
    </row>
    <row r="619" ht="13.5" spans="1:10">
      <c r="A619" s="19"/>
      <c r="B619" s="19"/>
      <c r="C619" s="15" t="s">
        <v>1989</v>
      </c>
      <c r="D619" s="15" t="s">
        <v>1973</v>
      </c>
      <c r="E619" s="15" t="s">
        <v>1973</v>
      </c>
      <c r="F619" s="17" t="s">
        <v>1973</v>
      </c>
      <c r="G619" s="15" t="s">
        <v>1973</v>
      </c>
      <c r="H619" s="17" t="s">
        <v>1973</v>
      </c>
      <c r="I619" s="17" t="s">
        <v>1973</v>
      </c>
      <c r="J619" s="21" t="s">
        <v>1973</v>
      </c>
    </row>
    <row r="620" ht="13.5" spans="1:10">
      <c r="A620" s="19"/>
      <c r="B620" s="19"/>
      <c r="C620" s="15" t="s">
        <v>1973</v>
      </c>
      <c r="D620" s="15" t="s">
        <v>2023</v>
      </c>
      <c r="E620" s="15" t="s">
        <v>1973</v>
      </c>
      <c r="F620" s="17" t="s">
        <v>1973</v>
      </c>
      <c r="G620" s="15" t="s">
        <v>1973</v>
      </c>
      <c r="H620" s="17" t="s">
        <v>1973</v>
      </c>
      <c r="I620" s="17" t="s">
        <v>1973</v>
      </c>
      <c r="J620" s="21" t="s">
        <v>1973</v>
      </c>
    </row>
    <row r="621" ht="27" spans="1:10">
      <c r="A621" s="19"/>
      <c r="B621" s="19"/>
      <c r="C621" s="15" t="s">
        <v>1973</v>
      </c>
      <c r="D621" s="15" t="s">
        <v>1973</v>
      </c>
      <c r="E621" s="15" t="s">
        <v>2501</v>
      </c>
      <c r="F621" s="17" t="s">
        <v>1980</v>
      </c>
      <c r="G621" s="15" t="s">
        <v>1981</v>
      </c>
      <c r="H621" s="17" t="s">
        <v>1982</v>
      </c>
      <c r="I621" s="17" t="s">
        <v>1983</v>
      </c>
      <c r="J621" s="21" t="s">
        <v>2502</v>
      </c>
    </row>
    <row r="622" ht="13.5" spans="1:10">
      <c r="A622" s="19"/>
      <c r="B622" s="19"/>
      <c r="C622" s="15" t="s">
        <v>2001</v>
      </c>
      <c r="D622" s="15" t="s">
        <v>1973</v>
      </c>
      <c r="E622" s="15" t="s">
        <v>1973</v>
      </c>
      <c r="F622" s="17" t="s">
        <v>1973</v>
      </c>
      <c r="G622" s="15" t="s">
        <v>1973</v>
      </c>
      <c r="H622" s="17" t="s">
        <v>1973</v>
      </c>
      <c r="I622" s="17" t="s">
        <v>1973</v>
      </c>
      <c r="J622" s="21" t="s">
        <v>1973</v>
      </c>
    </row>
    <row r="623" ht="13.5" spans="1:10">
      <c r="A623" s="19"/>
      <c r="B623" s="19"/>
      <c r="C623" s="15" t="s">
        <v>1973</v>
      </c>
      <c r="D623" s="15" t="s">
        <v>2002</v>
      </c>
      <c r="E623" s="15" t="s">
        <v>1973</v>
      </c>
      <c r="F623" s="17" t="s">
        <v>1973</v>
      </c>
      <c r="G623" s="15" t="s">
        <v>1973</v>
      </c>
      <c r="H623" s="17" t="s">
        <v>1973</v>
      </c>
      <c r="I623" s="17" t="s">
        <v>1973</v>
      </c>
      <c r="J623" s="21" t="s">
        <v>1973</v>
      </c>
    </row>
    <row r="624" ht="13.5" spans="1:10">
      <c r="A624" s="19"/>
      <c r="B624" s="19"/>
      <c r="C624" s="15" t="s">
        <v>1973</v>
      </c>
      <c r="D624" s="15" t="s">
        <v>1973</v>
      </c>
      <c r="E624" s="15" t="s">
        <v>2503</v>
      </c>
      <c r="F624" s="17" t="s">
        <v>1997</v>
      </c>
      <c r="G624" s="15" t="s">
        <v>2072</v>
      </c>
      <c r="H624" s="17" t="s">
        <v>1982</v>
      </c>
      <c r="I624" s="17" t="s">
        <v>1983</v>
      </c>
      <c r="J624" s="21" t="s">
        <v>2504</v>
      </c>
    </row>
    <row r="625" ht="409.5" spans="1:10">
      <c r="A625" s="15" t="s">
        <v>2505</v>
      </c>
      <c r="B625" s="18" t="s">
        <v>2506</v>
      </c>
      <c r="C625" s="19"/>
      <c r="D625" s="19"/>
      <c r="E625" s="19"/>
      <c r="F625" s="20"/>
      <c r="G625" s="19"/>
      <c r="H625" s="20"/>
      <c r="I625" s="20"/>
      <c r="J625" s="22"/>
    </row>
    <row r="626" ht="13.5" spans="1:10">
      <c r="A626" s="19"/>
      <c r="B626" s="19"/>
      <c r="C626" s="15" t="s">
        <v>1977</v>
      </c>
      <c r="D626" s="15" t="s">
        <v>1973</v>
      </c>
      <c r="E626" s="15" t="s">
        <v>1973</v>
      </c>
      <c r="F626" s="17" t="s">
        <v>1973</v>
      </c>
      <c r="G626" s="15" t="s">
        <v>1973</v>
      </c>
      <c r="H626" s="17" t="s">
        <v>1973</v>
      </c>
      <c r="I626" s="17" t="s">
        <v>1973</v>
      </c>
      <c r="J626" s="21" t="s">
        <v>1973</v>
      </c>
    </row>
    <row r="627" ht="13.5" spans="1:10">
      <c r="A627" s="19"/>
      <c r="B627" s="19"/>
      <c r="C627" s="15" t="s">
        <v>1973</v>
      </c>
      <c r="D627" s="15" t="s">
        <v>1978</v>
      </c>
      <c r="E627" s="15" t="s">
        <v>1973</v>
      </c>
      <c r="F627" s="17" t="s">
        <v>1973</v>
      </c>
      <c r="G627" s="15" t="s">
        <v>1973</v>
      </c>
      <c r="H627" s="17" t="s">
        <v>1973</v>
      </c>
      <c r="I627" s="17" t="s">
        <v>1973</v>
      </c>
      <c r="J627" s="21" t="s">
        <v>1973</v>
      </c>
    </row>
    <row r="628" ht="27" spans="1:10">
      <c r="A628" s="19"/>
      <c r="B628" s="19"/>
      <c r="C628" s="15" t="s">
        <v>1973</v>
      </c>
      <c r="D628" s="15" t="s">
        <v>1973</v>
      </c>
      <c r="E628" s="15" t="s">
        <v>2507</v>
      </c>
      <c r="F628" s="17" t="s">
        <v>1997</v>
      </c>
      <c r="G628" s="15" t="s">
        <v>2192</v>
      </c>
      <c r="H628" s="17" t="s">
        <v>2344</v>
      </c>
      <c r="I628" s="17" t="s">
        <v>1983</v>
      </c>
      <c r="J628" s="21" t="s">
        <v>2508</v>
      </c>
    </row>
    <row r="629" ht="27" spans="1:10">
      <c r="A629" s="19"/>
      <c r="B629" s="19"/>
      <c r="C629" s="15" t="s">
        <v>1973</v>
      </c>
      <c r="D629" s="15" t="s">
        <v>1973</v>
      </c>
      <c r="E629" s="15" t="s">
        <v>2509</v>
      </c>
      <c r="F629" s="17" t="s">
        <v>1997</v>
      </c>
      <c r="G629" s="15" t="s">
        <v>2510</v>
      </c>
      <c r="H629" s="17" t="s">
        <v>2011</v>
      </c>
      <c r="I629" s="17" t="s">
        <v>1983</v>
      </c>
      <c r="J629" s="21" t="s">
        <v>2511</v>
      </c>
    </row>
    <row r="630" ht="13.5" spans="1:10">
      <c r="A630" s="19"/>
      <c r="B630" s="19"/>
      <c r="C630" s="15" t="s">
        <v>1973</v>
      </c>
      <c r="D630" s="15" t="s">
        <v>1973</v>
      </c>
      <c r="E630" s="15" t="s">
        <v>2512</v>
      </c>
      <c r="F630" s="17" t="s">
        <v>1997</v>
      </c>
      <c r="G630" s="15" t="s">
        <v>2513</v>
      </c>
      <c r="H630" s="17" t="s">
        <v>2011</v>
      </c>
      <c r="I630" s="17" t="s">
        <v>1983</v>
      </c>
      <c r="J630" s="21" t="s">
        <v>2514</v>
      </c>
    </row>
    <row r="631" ht="13.5" spans="1:10">
      <c r="A631" s="19"/>
      <c r="B631" s="19"/>
      <c r="C631" s="15" t="s">
        <v>1973</v>
      </c>
      <c r="D631" s="15" t="s">
        <v>1985</v>
      </c>
      <c r="E631" s="15" t="s">
        <v>1973</v>
      </c>
      <c r="F631" s="17" t="s">
        <v>1973</v>
      </c>
      <c r="G631" s="15" t="s">
        <v>1973</v>
      </c>
      <c r="H631" s="17" t="s">
        <v>1973</v>
      </c>
      <c r="I631" s="17" t="s">
        <v>1973</v>
      </c>
      <c r="J631" s="21" t="s">
        <v>1973</v>
      </c>
    </row>
    <row r="632" ht="13.5" spans="1:10">
      <c r="A632" s="19"/>
      <c r="B632" s="19"/>
      <c r="C632" s="15" t="s">
        <v>1973</v>
      </c>
      <c r="D632" s="15" t="s">
        <v>1973</v>
      </c>
      <c r="E632" s="15" t="s">
        <v>2515</v>
      </c>
      <c r="F632" s="17" t="s">
        <v>1980</v>
      </c>
      <c r="G632" s="15" t="s">
        <v>1981</v>
      </c>
      <c r="H632" s="17" t="s">
        <v>1982</v>
      </c>
      <c r="I632" s="17" t="s">
        <v>1983</v>
      </c>
      <c r="J632" s="21" t="s">
        <v>2515</v>
      </c>
    </row>
    <row r="633" ht="13.5" spans="1:10">
      <c r="A633" s="19"/>
      <c r="B633" s="19"/>
      <c r="C633" s="15" t="s">
        <v>1973</v>
      </c>
      <c r="D633" s="15" t="s">
        <v>2013</v>
      </c>
      <c r="E633" s="15" t="s">
        <v>1973</v>
      </c>
      <c r="F633" s="17" t="s">
        <v>1973</v>
      </c>
      <c r="G633" s="15" t="s">
        <v>1973</v>
      </c>
      <c r="H633" s="17" t="s">
        <v>1973</v>
      </c>
      <c r="I633" s="17" t="s">
        <v>1973</v>
      </c>
      <c r="J633" s="21" t="s">
        <v>1973</v>
      </c>
    </row>
    <row r="634" ht="40.5" spans="1:10">
      <c r="A634" s="19"/>
      <c r="B634" s="19"/>
      <c r="C634" s="15" t="s">
        <v>1973</v>
      </c>
      <c r="D634" s="15" t="s">
        <v>1973</v>
      </c>
      <c r="E634" s="15" t="s">
        <v>2516</v>
      </c>
      <c r="F634" s="17" t="s">
        <v>1980</v>
      </c>
      <c r="G634" s="15" t="s">
        <v>2404</v>
      </c>
      <c r="H634" s="17" t="s">
        <v>1973</v>
      </c>
      <c r="I634" s="17" t="s">
        <v>1987</v>
      </c>
      <c r="J634" s="21" t="s">
        <v>2517</v>
      </c>
    </row>
    <row r="635" ht="13.5" spans="1:10">
      <c r="A635" s="19"/>
      <c r="B635" s="19"/>
      <c r="C635" s="15" t="s">
        <v>1973</v>
      </c>
      <c r="D635" s="15" t="s">
        <v>2018</v>
      </c>
      <c r="E635" s="15" t="s">
        <v>1973</v>
      </c>
      <c r="F635" s="17" t="s">
        <v>1973</v>
      </c>
      <c r="G635" s="15" t="s">
        <v>1973</v>
      </c>
      <c r="H635" s="17" t="s">
        <v>1973</v>
      </c>
      <c r="I635" s="17" t="s">
        <v>1973</v>
      </c>
      <c r="J635" s="21" t="s">
        <v>1973</v>
      </c>
    </row>
    <row r="636" ht="27" spans="1:10">
      <c r="A636" s="19"/>
      <c r="B636" s="19"/>
      <c r="C636" s="15" t="s">
        <v>1973</v>
      </c>
      <c r="D636" s="15" t="s">
        <v>1973</v>
      </c>
      <c r="E636" s="15" t="s">
        <v>2518</v>
      </c>
      <c r="F636" s="17" t="s">
        <v>2020</v>
      </c>
      <c r="G636" s="15" t="s">
        <v>2519</v>
      </c>
      <c r="H636" s="17" t="s">
        <v>2081</v>
      </c>
      <c r="I636" s="17" t="s">
        <v>1983</v>
      </c>
      <c r="J636" s="21" t="s">
        <v>2520</v>
      </c>
    </row>
    <row r="637" ht="27" spans="1:10">
      <c r="A637" s="19"/>
      <c r="B637" s="19"/>
      <c r="C637" s="15" t="s">
        <v>1973</v>
      </c>
      <c r="D637" s="15" t="s">
        <v>1973</v>
      </c>
      <c r="E637" s="15" t="s">
        <v>2521</v>
      </c>
      <c r="F637" s="17" t="s">
        <v>2020</v>
      </c>
      <c r="G637" s="15" t="s">
        <v>2522</v>
      </c>
      <c r="H637" s="17" t="s">
        <v>2081</v>
      </c>
      <c r="I637" s="17" t="s">
        <v>1983</v>
      </c>
      <c r="J637" s="21" t="s">
        <v>2523</v>
      </c>
    </row>
    <row r="638" ht="27" spans="1:10">
      <c r="A638" s="19"/>
      <c r="B638" s="19"/>
      <c r="C638" s="15" t="s">
        <v>1973</v>
      </c>
      <c r="D638" s="15" t="s">
        <v>1973</v>
      </c>
      <c r="E638" s="15" t="s">
        <v>2524</v>
      </c>
      <c r="F638" s="17" t="s">
        <v>2020</v>
      </c>
      <c r="G638" s="15" t="s">
        <v>2525</v>
      </c>
      <c r="H638" s="17" t="s">
        <v>2081</v>
      </c>
      <c r="I638" s="17" t="s">
        <v>1983</v>
      </c>
      <c r="J638" s="21" t="s">
        <v>2526</v>
      </c>
    </row>
    <row r="639" ht="13.5" spans="1:10">
      <c r="A639" s="19"/>
      <c r="B639" s="19"/>
      <c r="C639" s="15" t="s">
        <v>1989</v>
      </c>
      <c r="D639" s="15" t="s">
        <v>1973</v>
      </c>
      <c r="E639" s="15" t="s">
        <v>1973</v>
      </c>
      <c r="F639" s="17" t="s">
        <v>1973</v>
      </c>
      <c r="G639" s="15" t="s">
        <v>1973</v>
      </c>
      <c r="H639" s="17" t="s">
        <v>1973</v>
      </c>
      <c r="I639" s="17" t="s">
        <v>1973</v>
      </c>
      <c r="J639" s="21" t="s">
        <v>1973</v>
      </c>
    </row>
    <row r="640" ht="13.5" spans="1:10">
      <c r="A640" s="19"/>
      <c r="B640" s="19"/>
      <c r="C640" s="15" t="s">
        <v>1973</v>
      </c>
      <c r="D640" s="15" t="s">
        <v>2023</v>
      </c>
      <c r="E640" s="15" t="s">
        <v>1973</v>
      </c>
      <c r="F640" s="17" t="s">
        <v>1973</v>
      </c>
      <c r="G640" s="15" t="s">
        <v>1973</v>
      </c>
      <c r="H640" s="17" t="s">
        <v>1973</v>
      </c>
      <c r="I640" s="17" t="s">
        <v>1973</v>
      </c>
      <c r="J640" s="21" t="s">
        <v>1973</v>
      </c>
    </row>
    <row r="641" ht="13.5" spans="1:10">
      <c r="A641" s="19"/>
      <c r="B641" s="19"/>
      <c r="C641" s="15" t="s">
        <v>1973</v>
      </c>
      <c r="D641" s="15" t="s">
        <v>1973</v>
      </c>
      <c r="E641" s="15" t="s">
        <v>2527</v>
      </c>
      <c r="F641" s="17" t="s">
        <v>1980</v>
      </c>
      <c r="G641" s="15" t="s">
        <v>2528</v>
      </c>
      <c r="H641" s="17" t="s">
        <v>1973</v>
      </c>
      <c r="I641" s="17" t="s">
        <v>1987</v>
      </c>
      <c r="J641" s="21" t="s">
        <v>2529</v>
      </c>
    </row>
    <row r="642" ht="13.5" spans="1:10">
      <c r="A642" s="19"/>
      <c r="B642" s="19"/>
      <c r="C642" s="15" t="s">
        <v>2001</v>
      </c>
      <c r="D642" s="15" t="s">
        <v>1973</v>
      </c>
      <c r="E642" s="15" t="s">
        <v>1973</v>
      </c>
      <c r="F642" s="17" t="s">
        <v>1973</v>
      </c>
      <c r="G642" s="15" t="s">
        <v>1973</v>
      </c>
      <c r="H642" s="17" t="s">
        <v>1973</v>
      </c>
      <c r="I642" s="17" t="s">
        <v>1973</v>
      </c>
      <c r="J642" s="21" t="s">
        <v>1973</v>
      </c>
    </row>
    <row r="643" ht="13.5" spans="1:10">
      <c r="A643" s="19"/>
      <c r="B643" s="19"/>
      <c r="C643" s="15" t="s">
        <v>1973</v>
      </c>
      <c r="D643" s="15" t="s">
        <v>2002</v>
      </c>
      <c r="E643" s="15" t="s">
        <v>1973</v>
      </c>
      <c r="F643" s="17" t="s">
        <v>1973</v>
      </c>
      <c r="G643" s="15" t="s">
        <v>1973</v>
      </c>
      <c r="H643" s="17" t="s">
        <v>1973</v>
      </c>
      <c r="I643" s="17" t="s">
        <v>1973</v>
      </c>
      <c r="J643" s="21" t="s">
        <v>1973</v>
      </c>
    </row>
    <row r="644" ht="27" spans="1:10">
      <c r="A644" s="19"/>
      <c r="B644" s="19"/>
      <c r="C644" s="15" t="s">
        <v>1973</v>
      </c>
      <c r="D644" s="15" t="s">
        <v>1973</v>
      </c>
      <c r="E644" s="15" t="s">
        <v>2115</v>
      </c>
      <c r="F644" s="17" t="s">
        <v>1997</v>
      </c>
      <c r="G644" s="15" t="s">
        <v>2005</v>
      </c>
      <c r="H644" s="17" t="s">
        <v>1982</v>
      </c>
      <c r="I644" s="17" t="s">
        <v>1983</v>
      </c>
      <c r="J644" s="21" t="s">
        <v>2530</v>
      </c>
    </row>
    <row r="645" ht="135" spans="1:10">
      <c r="A645" s="15" t="s">
        <v>2531</v>
      </c>
      <c r="B645" s="18" t="s">
        <v>2532</v>
      </c>
      <c r="C645" s="19"/>
      <c r="D645" s="19"/>
      <c r="E645" s="19"/>
      <c r="F645" s="20"/>
      <c r="G645" s="19"/>
      <c r="H645" s="20"/>
      <c r="I645" s="20"/>
      <c r="J645" s="22"/>
    </row>
    <row r="646" ht="13.5" spans="1:10">
      <c r="A646" s="19"/>
      <c r="B646" s="19"/>
      <c r="C646" s="15" t="s">
        <v>1977</v>
      </c>
      <c r="D646" s="15" t="s">
        <v>1973</v>
      </c>
      <c r="E646" s="15" t="s">
        <v>1973</v>
      </c>
      <c r="F646" s="17" t="s">
        <v>1973</v>
      </c>
      <c r="G646" s="15" t="s">
        <v>1973</v>
      </c>
      <c r="H646" s="17" t="s">
        <v>1973</v>
      </c>
      <c r="I646" s="17" t="s">
        <v>1973</v>
      </c>
      <c r="J646" s="21" t="s">
        <v>1973</v>
      </c>
    </row>
    <row r="647" ht="13.5" spans="1:10">
      <c r="A647" s="19"/>
      <c r="B647" s="19"/>
      <c r="C647" s="15" t="s">
        <v>1973</v>
      </c>
      <c r="D647" s="15" t="s">
        <v>1978</v>
      </c>
      <c r="E647" s="15" t="s">
        <v>1973</v>
      </c>
      <c r="F647" s="17" t="s">
        <v>1973</v>
      </c>
      <c r="G647" s="15" t="s">
        <v>1973</v>
      </c>
      <c r="H647" s="17" t="s">
        <v>1973</v>
      </c>
      <c r="I647" s="17" t="s">
        <v>1973</v>
      </c>
      <c r="J647" s="21" t="s">
        <v>1973</v>
      </c>
    </row>
    <row r="648" ht="27" spans="1:10">
      <c r="A648" s="19"/>
      <c r="B648" s="19"/>
      <c r="C648" s="15" t="s">
        <v>1973</v>
      </c>
      <c r="D648" s="15" t="s">
        <v>1973</v>
      </c>
      <c r="E648" s="15" t="s">
        <v>2533</v>
      </c>
      <c r="F648" s="17" t="s">
        <v>1997</v>
      </c>
      <c r="G648" s="15" t="s">
        <v>2039</v>
      </c>
      <c r="H648" s="17" t="s">
        <v>2043</v>
      </c>
      <c r="I648" s="17" t="s">
        <v>1983</v>
      </c>
      <c r="J648" s="21" t="s">
        <v>2534</v>
      </c>
    </row>
    <row r="649" ht="13.5" spans="1:10">
      <c r="A649" s="19"/>
      <c r="B649" s="19"/>
      <c r="C649" s="15" t="s">
        <v>1973</v>
      </c>
      <c r="D649" s="15" t="s">
        <v>1985</v>
      </c>
      <c r="E649" s="15" t="s">
        <v>1973</v>
      </c>
      <c r="F649" s="17" t="s">
        <v>1973</v>
      </c>
      <c r="G649" s="15" t="s">
        <v>1973</v>
      </c>
      <c r="H649" s="17" t="s">
        <v>1973</v>
      </c>
      <c r="I649" s="17" t="s">
        <v>1973</v>
      </c>
      <c r="J649" s="21" t="s">
        <v>1973</v>
      </c>
    </row>
    <row r="650" ht="27" spans="1:10">
      <c r="A650" s="19"/>
      <c r="B650" s="19"/>
      <c r="C650" s="15" t="s">
        <v>1973</v>
      </c>
      <c r="D650" s="15" t="s">
        <v>1973</v>
      </c>
      <c r="E650" s="15" t="s">
        <v>2535</v>
      </c>
      <c r="F650" s="17" t="s">
        <v>1997</v>
      </c>
      <c r="G650" s="15" t="s">
        <v>2005</v>
      </c>
      <c r="H650" s="17" t="s">
        <v>1982</v>
      </c>
      <c r="I650" s="17" t="s">
        <v>1983</v>
      </c>
      <c r="J650" s="21" t="s">
        <v>2535</v>
      </c>
    </row>
    <row r="651" ht="13.5" spans="1:10">
      <c r="A651" s="19"/>
      <c r="B651" s="19"/>
      <c r="C651" s="15" t="s">
        <v>1973</v>
      </c>
      <c r="D651" s="15" t="s">
        <v>2013</v>
      </c>
      <c r="E651" s="15" t="s">
        <v>1973</v>
      </c>
      <c r="F651" s="17" t="s">
        <v>1973</v>
      </c>
      <c r="G651" s="15" t="s">
        <v>1973</v>
      </c>
      <c r="H651" s="17" t="s">
        <v>1973</v>
      </c>
      <c r="I651" s="17" t="s">
        <v>1973</v>
      </c>
      <c r="J651" s="21" t="s">
        <v>1973</v>
      </c>
    </row>
    <row r="652" ht="27" spans="1:10">
      <c r="A652" s="19"/>
      <c r="B652" s="19"/>
      <c r="C652" s="15" t="s">
        <v>1973</v>
      </c>
      <c r="D652" s="15" t="s">
        <v>1973</v>
      </c>
      <c r="E652" s="15" t="s">
        <v>2536</v>
      </c>
      <c r="F652" s="17" t="s">
        <v>1997</v>
      </c>
      <c r="G652" s="15" t="s">
        <v>2497</v>
      </c>
      <c r="H652" s="17" t="s">
        <v>2016</v>
      </c>
      <c r="I652" s="17" t="s">
        <v>1983</v>
      </c>
      <c r="J652" s="21" t="s">
        <v>2537</v>
      </c>
    </row>
    <row r="653" ht="13.5" spans="1:10">
      <c r="A653" s="19"/>
      <c r="B653" s="19"/>
      <c r="C653" s="15" t="s">
        <v>1973</v>
      </c>
      <c r="D653" s="15" t="s">
        <v>2018</v>
      </c>
      <c r="E653" s="15" t="s">
        <v>1973</v>
      </c>
      <c r="F653" s="17" t="s">
        <v>1973</v>
      </c>
      <c r="G653" s="15" t="s">
        <v>1973</v>
      </c>
      <c r="H653" s="17" t="s">
        <v>1973</v>
      </c>
      <c r="I653" s="17" t="s">
        <v>1973</v>
      </c>
      <c r="J653" s="21" t="s">
        <v>1973</v>
      </c>
    </row>
    <row r="654" ht="40.5" spans="1:10">
      <c r="A654" s="19"/>
      <c r="B654" s="19"/>
      <c r="C654" s="15" t="s">
        <v>1973</v>
      </c>
      <c r="D654" s="15" t="s">
        <v>1973</v>
      </c>
      <c r="E654" s="15" t="s">
        <v>2538</v>
      </c>
      <c r="F654" s="17" t="s">
        <v>2020</v>
      </c>
      <c r="G654" s="15" t="s">
        <v>2539</v>
      </c>
      <c r="H654" s="17" t="s">
        <v>2081</v>
      </c>
      <c r="I654" s="17" t="s">
        <v>1983</v>
      </c>
      <c r="J654" s="21" t="s">
        <v>2540</v>
      </c>
    </row>
    <row r="655" ht="40.5" spans="1:10">
      <c r="A655" s="19"/>
      <c r="B655" s="19"/>
      <c r="C655" s="15" t="s">
        <v>1973</v>
      </c>
      <c r="D655" s="15" t="s">
        <v>1973</v>
      </c>
      <c r="E655" s="15" t="s">
        <v>2541</v>
      </c>
      <c r="F655" s="17" t="s">
        <v>2020</v>
      </c>
      <c r="G655" s="15" t="s">
        <v>2542</v>
      </c>
      <c r="H655" s="17" t="s">
        <v>2081</v>
      </c>
      <c r="I655" s="17" t="s">
        <v>1983</v>
      </c>
      <c r="J655" s="21" t="s">
        <v>2543</v>
      </c>
    </row>
    <row r="656" ht="40.5" spans="1:10">
      <c r="A656" s="19"/>
      <c r="B656" s="19"/>
      <c r="C656" s="15" t="s">
        <v>1973</v>
      </c>
      <c r="D656" s="15" t="s">
        <v>1973</v>
      </c>
      <c r="E656" s="15" t="s">
        <v>2544</v>
      </c>
      <c r="F656" s="17" t="s">
        <v>2020</v>
      </c>
      <c r="G656" s="15" t="s">
        <v>2545</v>
      </c>
      <c r="H656" s="17" t="s">
        <v>2081</v>
      </c>
      <c r="I656" s="17" t="s">
        <v>1983</v>
      </c>
      <c r="J656" s="21" t="s">
        <v>2546</v>
      </c>
    </row>
    <row r="657" ht="13.5" spans="1:10">
      <c r="A657" s="19"/>
      <c r="B657" s="19"/>
      <c r="C657" s="15" t="s">
        <v>1989</v>
      </c>
      <c r="D657" s="15" t="s">
        <v>1973</v>
      </c>
      <c r="E657" s="15" t="s">
        <v>1973</v>
      </c>
      <c r="F657" s="17" t="s">
        <v>1973</v>
      </c>
      <c r="G657" s="15" t="s">
        <v>1973</v>
      </c>
      <c r="H657" s="17" t="s">
        <v>1973</v>
      </c>
      <c r="I657" s="17" t="s">
        <v>1973</v>
      </c>
      <c r="J657" s="21" t="s">
        <v>1973</v>
      </c>
    </row>
    <row r="658" ht="13.5" spans="1:10">
      <c r="A658" s="19"/>
      <c r="B658" s="19"/>
      <c r="C658" s="15" t="s">
        <v>1973</v>
      </c>
      <c r="D658" s="15" t="s">
        <v>2258</v>
      </c>
      <c r="E658" s="15" t="s">
        <v>1973</v>
      </c>
      <c r="F658" s="17" t="s">
        <v>1973</v>
      </c>
      <c r="G658" s="15" t="s">
        <v>1973</v>
      </c>
      <c r="H658" s="17" t="s">
        <v>1973</v>
      </c>
      <c r="I658" s="17" t="s">
        <v>1973</v>
      </c>
      <c r="J658" s="21" t="s">
        <v>1973</v>
      </c>
    </row>
    <row r="659" ht="40.5" spans="1:10">
      <c r="A659" s="19"/>
      <c r="B659" s="19"/>
      <c r="C659" s="15" t="s">
        <v>1973</v>
      </c>
      <c r="D659" s="15" t="s">
        <v>1973</v>
      </c>
      <c r="E659" s="15" t="s">
        <v>2547</v>
      </c>
      <c r="F659" s="17" t="s">
        <v>1997</v>
      </c>
      <c r="G659" s="15" t="s">
        <v>2005</v>
      </c>
      <c r="H659" s="17" t="s">
        <v>1982</v>
      </c>
      <c r="I659" s="17" t="s">
        <v>1983</v>
      </c>
      <c r="J659" s="21" t="s">
        <v>2548</v>
      </c>
    </row>
    <row r="660" ht="13.5" spans="1:10">
      <c r="A660" s="19"/>
      <c r="B660" s="19"/>
      <c r="C660" s="15" t="s">
        <v>2001</v>
      </c>
      <c r="D660" s="15" t="s">
        <v>1973</v>
      </c>
      <c r="E660" s="15" t="s">
        <v>1973</v>
      </c>
      <c r="F660" s="17" t="s">
        <v>1973</v>
      </c>
      <c r="G660" s="15" t="s">
        <v>1973</v>
      </c>
      <c r="H660" s="17" t="s">
        <v>1973</v>
      </c>
      <c r="I660" s="17" t="s">
        <v>1973</v>
      </c>
      <c r="J660" s="21" t="s">
        <v>1973</v>
      </c>
    </row>
    <row r="661" ht="13.5" spans="1:10">
      <c r="A661" s="19"/>
      <c r="B661" s="19"/>
      <c r="C661" s="15" t="s">
        <v>1973</v>
      </c>
      <c r="D661" s="15" t="s">
        <v>2002</v>
      </c>
      <c r="E661" s="15" t="s">
        <v>1973</v>
      </c>
      <c r="F661" s="17" t="s">
        <v>1973</v>
      </c>
      <c r="G661" s="15" t="s">
        <v>1973</v>
      </c>
      <c r="H661" s="17" t="s">
        <v>1973</v>
      </c>
      <c r="I661" s="17" t="s">
        <v>1973</v>
      </c>
      <c r="J661" s="21" t="s">
        <v>1973</v>
      </c>
    </row>
    <row r="662" ht="27" spans="1:10">
      <c r="A662" s="19"/>
      <c r="B662" s="19"/>
      <c r="C662" s="15" t="s">
        <v>1973</v>
      </c>
      <c r="D662" s="15" t="s">
        <v>1973</v>
      </c>
      <c r="E662" s="15" t="s">
        <v>2503</v>
      </c>
      <c r="F662" s="17" t="s">
        <v>1997</v>
      </c>
      <c r="G662" s="15" t="s">
        <v>2005</v>
      </c>
      <c r="H662" s="17" t="s">
        <v>1982</v>
      </c>
      <c r="I662" s="17" t="s">
        <v>1987</v>
      </c>
      <c r="J662" s="21" t="s">
        <v>2549</v>
      </c>
    </row>
    <row r="663" ht="94.5" spans="1:10">
      <c r="A663" s="15" t="s">
        <v>2550</v>
      </c>
      <c r="B663" s="18" t="s">
        <v>2551</v>
      </c>
      <c r="C663" s="19"/>
      <c r="D663" s="19"/>
      <c r="E663" s="19"/>
      <c r="F663" s="20"/>
      <c r="G663" s="19"/>
      <c r="H663" s="20"/>
      <c r="I663" s="20"/>
      <c r="J663" s="22"/>
    </row>
    <row r="664" ht="13.5" spans="1:10">
      <c r="A664" s="19"/>
      <c r="B664" s="19"/>
      <c r="C664" s="15" t="s">
        <v>1977</v>
      </c>
      <c r="D664" s="15" t="s">
        <v>1973</v>
      </c>
      <c r="E664" s="15" t="s">
        <v>1973</v>
      </c>
      <c r="F664" s="17" t="s">
        <v>1973</v>
      </c>
      <c r="G664" s="15" t="s">
        <v>1973</v>
      </c>
      <c r="H664" s="17" t="s">
        <v>1973</v>
      </c>
      <c r="I664" s="17" t="s">
        <v>1973</v>
      </c>
      <c r="J664" s="21" t="s">
        <v>1973</v>
      </c>
    </row>
    <row r="665" ht="13.5" spans="1:10">
      <c r="A665" s="19"/>
      <c r="B665" s="19"/>
      <c r="C665" s="15" t="s">
        <v>1973</v>
      </c>
      <c r="D665" s="15" t="s">
        <v>1978</v>
      </c>
      <c r="E665" s="15" t="s">
        <v>1973</v>
      </c>
      <c r="F665" s="17" t="s">
        <v>1973</v>
      </c>
      <c r="G665" s="15" t="s">
        <v>1973</v>
      </c>
      <c r="H665" s="17" t="s">
        <v>1973</v>
      </c>
      <c r="I665" s="17" t="s">
        <v>1973</v>
      </c>
      <c r="J665" s="21" t="s">
        <v>1973</v>
      </c>
    </row>
    <row r="666" ht="27" spans="1:10">
      <c r="A666" s="19"/>
      <c r="B666" s="19"/>
      <c r="C666" s="15" t="s">
        <v>1973</v>
      </c>
      <c r="D666" s="15" t="s">
        <v>1973</v>
      </c>
      <c r="E666" s="15" t="s">
        <v>2552</v>
      </c>
      <c r="F666" s="17" t="s">
        <v>1997</v>
      </c>
      <c r="G666" s="15" t="s">
        <v>2553</v>
      </c>
      <c r="H666" s="17" t="s">
        <v>2266</v>
      </c>
      <c r="I666" s="17" t="s">
        <v>1983</v>
      </c>
      <c r="J666" s="21" t="s">
        <v>2554</v>
      </c>
    </row>
    <row r="667" ht="13.5" spans="1:10">
      <c r="A667" s="19"/>
      <c r="B667" s="19"/>
      <c r="C667" s="15" t="s">
        <v>1973</v>
      </c>
      <c r="D667" s="15" t="s">
        <v>1985</v>
      </c>
      <c r="E667" s="15" t="s">
        <v>1973</v>
      </c>
      <c r="F667" s="17" t="s">
        <v>1973</v>
      </c>
      <c r="G667" s="15" t="s">
        <v>1973</v>
      </c>
      <c r="H667" s="17" t="s">
        <v>1973</v>
      </c>
      <c r="I667" s="17" t="s">
        <v>1973</v>
      </c>
      <c r="J667" s="21" t="s">
        <v>1973</v>
      </c>
    </row>
    <row r="668" ht="27" spans="1:10">
      <c r="A668" s="19"/>
      <c r="B668" s="19"/>
      <c r="C668" s="15" t="s">
        <v>1973</v>
      </c>
      <c r="D668" s="15" t="s">
        <v>1973</v>
      </c>
      <c r="E668" s="15" t="s">
        <v>2494</v>
      </c>
      <c r="F668" s="17" t="s">
        <v>1997</v>
      </c>
      <c r="G668" s="15" t="s">
        <v>2072</v>
      </c>
      <c r="H668" s="17" t="s">
        <v>1982</v>
      </c>
      <c r="I668" s="17" t="s">
        <v>1983</v>
      </c>
      <c r="J668" s="21" t="s">
        <v>2555</v>
      </c>
    </row>
    <row r="669" ht="13.5" spans="1:10">
      <c r="A669" s="19"/>
      <c r="B669" s="19"/>
      <c r="C669" s="15" t="s">
        <v>1973</v>
      </c>
      <c r="D669" s="15" t="s">
        <v>2013</v>
      </c>
      <c r="E669" s="15" t="s">
        <v>1973</v>
      </c>
      <c r="F669" s="17" t="s">
        <v>1973</v>
      </c>
      <c r="G669" s="15" t="s">
        <v>1973</v>
      </c>
      <c r="H669" s="17" t="s">
        <v>1973</v>
      </c>
      <c r="I669" s="17" t="s">
        <v>1973</v>
      </c>
      <c r="J669" s="21" t="s">
        <v>1973</v>
      </c>
    </row>
    <row r="670" ht="13.5" spans="1:10">
      <c r="A670" s="19"/>
      <c r="B670" s="19"/>
      <c r="C670" s="15" t="s">
        <v>1973</v>
      </c>
      <c r="D670" s="15" t="s">
        <v>1973</v>
      </c>
      <c r="E670" s="15" t="s">
        <v>2556</v>
      </c>
      <c r="F670" s="17" t="s">
        <v>1980</v>
      </c>
      <c r="G670" s="15" t="s">
        <v>2497</v>
      </c>
      <c r="H670" s="17" t="s">
        <v>2016</v>
      </c>
      <c r="I670" s="17" t="s">
        <v>1983</v>
      </c>
      <c r="J670" s="21" t="s">
        <v>2556</v>
      </c>
    </row>
    <row r="671" ht="13.5" spans="1:10">
      <c r="A671" s="19"/>
      <c r="B671" s="19"/>
      <c r="C671" s="15" t="s">
        <v>1973</v>
      </c>
      <c r="D671" s="15" t="s">
        <v>2018</v>
      </c>
      <c r="E671" s="15" t="s">
        <v>1973</v>
      </c>
      <c r="F671" s="17" t="s">
        <v>1973</v>
      </c>
      <c r="G671" s="15" t="s">
        <v>1973</v>
      </c>
      <c r="H671" s="17" t="s">
        <v>1973</v>
      </c>
      <c r="I671" s="17" t="s">
        <v>1973</v>
      </c>
      <c r="J671" s="21" t="s">
        <v>1973</v>
      </c>
    </row>
    <row r="672" ht="27" spans="1:10">
      <c r="A672" s="19"/>
      <c r="B672" s="19"/>
      <c r="C672" s="15" t="s">
        <v>1973</v>
      </c>
      <c r="D672" s="15" t="s">
        <v>1973</v>
      </c>
      <c r="E672" s="15" t="s">
        <v>2499</v>
      </c>
      <c r="F672" s="17" t="s">
        <v>2020</v>
      </c>
      <c r="G672" s="15" t="s">
        <v>1981</v>
      </c>
      <c r="H672" s="17" t="s">
        <v>1982</v>
      </c>
      <c r="I672" s="17" t="s">
        <v>1983</v>
      </c>
      <c r="J672" s="21" t="s">
        <v>2557</v>
      </c>
    </row>
    <row r="673" ht="13.5" spans="1:10">
      <c r="A673" s="19"/>
      <c r="B673" s="19"/>
      <c r="C673" s="15" t="s">
        <v>1989</v>
      </c>
      <c r="D673" s="15" t="s">
        <v>1973</v>
      </c>
      <c r="E673" s="15" t="s">
        <v>1973</v>
      </c>
      <c r="F673" s="17" t="s">
        <v>1973</v>
      </c>
      <c r="G673" s="15" t="s">
        <v>1973</v>
      </c>
      <c r="H673" s="17" t="s">
        <v>1973</v>
      </c>
      <c r="I673" s="17" t="s">
        <v>1973</v>
      </c>
      <c r="J673" s="21" t="s">
        <v>1973</v>
      </c>
    </row>
    <row r="674" ht="13.5" spans="1:10">
      <c r="A674" s="19"/>
      <c r="B674" s="19"/>
      <c r="C674" s="15" t="s">
        <v>1973</v>
      </c>
      <c r="D674" s="15" t="s">
        <v>2023</v>
      </c>
      <c r="E674" s="15" t="s">
        <v>1973</v>
      </c>
      <c r="F674" s="17" t="s">
        <v>1973</v>
      </c>
      <c r="G674" s="15" t="s">
        <v>1973</v>
      </c>
      <c r="H674" s="17" t="s">
        <v>1973</v>
      </c>
      <c r="I674" s="17" t="s">
        <v>1973</v>
      </c>
      <c r="J674" s="21" t="s">
        <v>1973</v>
      </c>
    </row>
    <row r="675" ht="27" spans="1:10">
      <c r="A675" s="19"/>
      <c r="B675" s="19"/>
      <c r="C675" s="15" t="s">
        <v>1973</v>
      </c>
      <c r="D675" s="15" t="s">
        <v>1973</v>
      </c>
      <c r="E675" s="15" t="s">
        <v>2501</v>
      </c>
      <c r="F675" s="17" t="s">
        <v>1980</v>
      </c>
      <c r="G675" s="15" t="s">
        <v>1981</v>
      </c>
      <c r="H675" s="17" t="s">
        <v>1982</v>
      </c>
      <c r="I675" s="17" t="s">
        <v>1983</v>
      </c>
      <c r="J675" s="21" t="s">
        <v>2502</v>
      </c>
    </row>
    <row r="676" ht="13.5" spans="1:10">
      <c r="A676" s="19"/>
      <c r="B676" s="19"/>
      <c r="C676" s="15" t="s">
        <v>2001</v>
      </c>
      <c r="D676" s="15" t="s">
        <v>1973</v>
      </c>
      <c r="E676" s="15" t="s">
        <v>1973</v>
      </c>
      <c r="F676" s="17" t="s">
        <v>1973</v>
      </c>
      <c r="G676" s="15" t="s">
        <v>1973</v>
      </c>
      <c r="H676" s="17" t="s">
        <v>1973</v>
      </c>
      <c r="I676" s="17" t="s">
        <v>1973</v>
      </c>
      <c r="J676" s="21" t="s">
        <v>1973</v>
      </c>
    </row>
    <row r="677" ht="13.5" spans="1:10">
      <c r="A677" s="19"/>
      <c r="B677" s="19"/>
      <c r="C677" s="15" t="s">
        <v>1973</v>
      </c>
      <c r="D677" s="15" t="s">
        <v>2002</v>
      </c>
      <c r="E677" s="15" t="s">
        <v>1973</v>
      </c>
      <c r="F677" s="17" t="s">
        <v>1973</v>
      </c>
      <c r="G677" s="15" t="s">
        <v>1973</v>
      </c>
      <c r="H677" s="17" t="s">
        <v>1973</v>
      </c>
      <c r="I677" s="17" t="s">
        <v>1973</v>
      </c>
      <c r="J677" s="21" t="s">
        <v>1973</v>
      </c>
    </row>
    <row r="678" ht="13.5" spans="1:10">
      <c r="A678" s="19"/>
      <c r="B678" s="19"/>
      <c r="C678" s="15" t="s">
        <v>1973</v>
      </c>
      <c r="D678" s="15" t="s">
        <v>1973</v>
      </c>
      <c r="E678" s="15" t="s">
        <v>2503</v>
      </c>
      <c r="F678" s="17" t="s">
        <v>1997</v>
      </c>
      <c r="G678" s="15" t="s">
        <v>2072</v>
      </c>
      <c r="H678" s="17" t="s">
        <v>1982</v>
      </c>
      <c r="I678" s="17" t="s">
        <v>1983</v>
      </c>
      <c r="J678" s="21" t="s">
        <v>2558</v>
      </c>
    </row>
    <row r="679" ht="175.5" spans="1:10">
      <c r="A679" s="15" t="s">
        <v>2559</v>
      </c>
      <c r="B679" s="18" t="s">
        <v>2560</v>
      </c>
      <c r="C679" s="19"/>
      <c r="D679" s="19"/>
      <c r="E679" s="19"/>
      <c r="F679" s="20"/>
      <c r="G679" s="19"/>
      <c r="H679" s="20"/>
      <c r="I679" s="20"/>
      <c r="J679" s="22"/>
    </row>
    <row r="680" ht="13.5" spans="1:10">
      <c r="A680" s="19"/>
      <c r="B680" s="19"/>
      <c r="C680" s="15" t="s">
        <v>1977</v>
      </c>
      <c r="D680" s="15" t="s">
        <v>1973</v>
      </c>
      <c r="E680" s="15" t="s">
        <v>1973</v>
      </c>
      <c r="F680" s="17" t="s">
        <v>1973</v>
      </c>
      <c r="G680" s="15" t="s">
        <v>1973</v>
      </c>
      <c r="H680" s="17" t="s">
        <v>1973</v>
      </c>
      <c r="I680" s="17" t="s">
        <v>1973</v>
      </c>
      <c r="J680" s="21" t="s">
        <v>1973</v>
      </c>
    </row>
    <row r="681" ht="13.5" spans="1:10">
      <c r="A681" s="19"/>
      <c r="B681" s="19"/>
      <c r="C681" s="15" t="s">
        <v>1973</v>
      </c>
      <c r="D681" s="15" t="s">
        <v>1978</v>
      </c>
      <c r="E681" s="15" t="s">
        <v>1973</v>
      </c>
      <c r="F681" s="17" t="s">
        <v>1973</v>
      </c>
      <c r="G681" s="15" t="s">
        <v>1973</v>
      </c>
      <c r="H681" s="17" t="s">
        <v>1973</v>
      </c>
      <c r="I681" s="17" t="s">
        <v>1973</v>
      </c>
      <c r="J681" s="21" t="s">
        <v>1973</v>
      </c>
    </row>
    <row r="682" ht="27" spans="1:10">
      <c r="A682" s="19"/>
      <c r="B682" s="19"/>
      <c r="C682" s="15" t="s">
        <v>1973</v>
      </c>
      <c r="D682" s="15" t="s">
        <v>1973</v>
      </c>
      <c r="E682" s="15" t="s">
        <v>2533</v>
      </c>
      <c r="F682" s="17" t="s">
        <v>1997</v>
      </c>
      <c r="G682" s="15" t="s">
        <v>1998</v>
      </c>
      <c r="H682" s="17" t="s">
        <v>2043</v>
      </c>
      <c r="I682" s="17" t="s">
        <v>1983</v>
      </c>
      <c r="J682" s="21" t="s">
        <v>2561</v>
      </c>
    </row>
    <row r="683" ht="13.5" spans="1:10">
      <c r="A683" s="19"/>
      <c r="B683" s="19"/>
      <c r="C683" s="15" t="s">
        <v>1973</v>
      </c>
      <c r="D683" s="15" t="s">
        <v>1985</v>
      </c>
      <c r="E683" s="15" t="s">
        <v>1973</v>
      </c>
      <c r="F683" s="17" t="s">
        <v>1973</v>
      </c>
      <c r="G683" s="15" t="s">
        <v>1973</v>
      </c>
      <c r="H683" s="17" t="s">
        <v>1973</v>
      </c>
      <c r="I683" s="17" t="s">
        <v>1973</v>
      </c>
      <c r="J683" s="21" t="s">
        <v>1973</v>
      </c>
    </row>
    <row r="684" ht="27" spans="1:10">
      <c r="A684" s="19"/>
      <c r="B684" s="19"/>
      <c r="C684" s="15" t="s">
        <v>1973</v>
      </c>
      <c r="D684" s="15" t="s">
        <v>1973</v>
      </c>
      <c r="E684" s="15" t="s">
        <v>2562</v>
      </c>
      <c r="F684" s="17" t="s">
        <v>1997</v>
      </c>
      <c r="G684" s="15" t="s">
        <v>2005</v>
      </c>
      <c r="H684" s="17" t="s">
        <v>1982</v>
      </c>
      <c r="I684" s="17" t="s">
        <v>1983</v>
      </c>
      <c r="J684" s="21" t="s">
        <v>2562</v>
      </c>
    </row>
    <row r="685" ht="13.5" spans="1:10">
      <c r="A685" s="19"/>
      <c r="B685" s="19"/>
      <c r="C685" s="15" t="s">
        <v>1973</v>
      </c>
      <c r="D685" s="15" t="s">
        <v>2013</v>
      </c>
      <c r="E685" s="15" t="s">
        <v>1973</v>
      </c>
      <c r="F685" s="17" t="s">
        <v>1973</v>
      </c>
      <c r="G685" s="15" t="s">
        <v>1973</v>
      </c>
      <c r="H685" s="17" t="s">
        <v>1973</v>
      </c>
      <c r="I685" s="17" t="s">
        <v>1973</v>
      </c>
      <c r="J685" s="21" t="s">
        <v>1973</v>
      </c>
    </row>
    <row r="686" ht="27" spans="1:10">
      <c r="A686" s="19"/>
      <c r="B686" s="19"/>
      <c r="C686" s="15" t="s">
        <v>1973</v>
      </c>
      <c r="D686" s="15" t="s">
        <v>1973</v>
      </c>
      <c r="E686" s="15" t="s">
        <v>2563</v>
      </c>
      <c r="F686" s="17" t="s">
        <v>1997</v>
      </c>
      <c r="G686" s="15" t="s">
        <v>2497</v>
      </c>
      <c r="H686" s="17" t="s">
        <v>2016</v>
      </c>
      <c r="I686" s="17" t="s">
        <v>1983</v>
      </c>
      <c r="J686" s="21" t="s">
        <v>2564</v>
      </c>
    </row>
    <row r="687" ht="13.5" spans="1:10">
      <c r="A687" s="19"/>
      <c r="B687" s="19"/>
      <c r="C687" s="15" t="s">
        <v>1973</v>
      </c>
      <c r="D687" s="15" t="s">
        <v>2018</v>
      </c>
      <c r="E687" s="15" t="s">
        <v>1973</v>
      </c>
      <c r="F687" s="17" t="s">
        <v>1973</v>
      </c>
      <c r="G687" s="15" t="s">
        <v>1973</v>
      </c>
      <c r="H687" s="17" t="s">
        <v>1973</v>
      </c>
      <c r="I687" s="17" t="s">
        <v>1973</v>
      </c>
      <c r="J687" s="21" t="s">
        <v>1973</v>
      </c>
    </row>
    <row r="688" ht="40.5" spans="1:10">
      <c r="A688" s="19"/>
      <c r="B688" s="19"/>
      <c r="C688" s="15" t="s">
        <v>1973</v>
      </c>
      <c r="D688" s="15" t="s">
        <v>1973</v>
      </c>
      <c r="E688" s="15" t="s">
        <v>2565</v>
      </c>
      <c r="F688" s="17" t="s">
        <v>2020</v>
      </c>
      <c r="G688" s="15" t="s">
        <v>2539</v>
      </c>
      <c r="H688" s="17" t="s">
        <v>2081</v>
      </c>
      <c r="I688" s="17" t="s">
        <v>1983</v>
      </c>
      <c r="J688" s="21" t="s">
        <v>2566</v>
      </c>
    </row>
    <row r="689" ht="40.5" spans="1:10">
      <c r="A689" s="19"/>
      <c r="B689" s="19"/>
      <c r="C689" s="15" t="s">
        <v>1973</v>
      </c>
      <c r="D689" s="15" t="s">
        <v>1973</v>
      </c>
      <c r="E689" s="15" t="s">
        <v>2567</v>
      </c>
      <c r="F689" s="17" t="s">
        <v>2020</v>
      </c>
      <c r="G689" s="15" t="s">
        <v>2568</v>
      </c>
      <c r="H689" s="17" t="s">
        <v>2081</v>
      </c>
      <c r="I689" s="17" t="s">
        <v>1983</v>
      </c>
      <c r="J689" s="21" t="s">
        <v>2569</v>
      </c>
    </row>
    <row r="690" ht="40.5" spans="1:10">
      <c r="A690" s="19"/>
      <c r="B690" s="19"/>
      <c r="C690" s="15" t="s">
        <v>1973</v>
      </c>
      <c r="D690" s="15" t="s">
        <v>1973</v>
      </c>
      <c r="E690" s="15" t="s">
        <v>2570</v>
      </c>
      <c r="F690" s="17" t="s">
        <v>2020</v>
      </c>
      <c r="G690" s="15" t="s">
        <v>2545</v>
      </c>
      <c r="H690" s="17" t="s">
        <v>2081</v>
      </c>
      <c r="I690" s="17" t="s">
        <v>1983</v>
      </c>
      <c r="J690" s="21" t="s">
        <v>2571</v>
      </c>
    </row>
    <row r="691" ht="13.5" spans="1:10">
      <c r="A691" s="19"/>
      <c r="B691" s="19"/>
      <c r="C691" s="15" t="s">
        <v>1989</v>
      </c>
      <c r="D691" s="15" t="s">
        <v>1973</v>
      </c>
      <c r="E691" s="15" t="s">
        <v>1973</v>
      </c>
      <c r="F691" s="17" t="s">
        <v>1973</v>
      </c>
      <c r="G691" s="15" t="s">
        <v>1973</v>
      </c>
      <c r="H691" s="17" t="s">
        <v>1973</v>
      </c>
      <c r="I691" s="17" t="s">
        <v>1973</v>
      </c>
      <c r="J691" s="21" t="s">
        <v>1973</v>
      </c>
    </row>
    <row r="692" ht="13.5" spans="1:10">
      <c r="A692" s="19"/>
      <c r="B692" s="19"/>
      <c r="C692" s="15" t="s">
        <v>1973</v>
      </c>
      <c r="D692" s="15" t="s">
        <v>2258</v>
      </c>
      <c r="E692" s="15" t="s">
        <v>1973</v>
      </c>
      <c r="F692" s="17" t="s">
        <v>1973</v>
      </c>
      <c r="G692" s="15" t="s">
        <v>1973</v>
      </c>
      <c r="H692" s="17" t="s">
        <v>1973</v>
      </c>
      <c r="I692" s="17" t="s">
        <v>1973</v>
      </c>
      <c r="J692" s="21" t="s">
        <v>1973</v>
      </c>
    </row>
    <row r="693" ht="40.5" spans="1:10">
      <c r="A693" s="19"/>
      <c r="B693" s="19"/>
      <c r="C693" s="15" t="s">
        <v>1973</v>
      </c>
      <c r="D693" s="15" t="s">
        <v>1973</v>
      </c>
      <c r="E693" s="15" t="s">
        <v>2572</v>
      </c>
      <c r="F693" s="17" t="s">
        <v>1997</v>
      </c>
      <c r="G693" s="15" t="s">
        <v>2005</v>
      </c>
      <c r="H693" s="17" t="s">
        <v>1982</v>
      </c>
      <c r="I693" s="17" t="s">
        <v>1983</v>
      </c>
      <c r="J693" s="21" t="s">
        <v>2573</v>
      </c>
    </row>
    <row r="694" ht="13.5" spans="1:10">
      <c r="A694" s="19"/>
      <c r="B694" s="19"/>
      <c r="C694" s="15" t="s">
        <v>2001</v>
      </c>
      <c r="D694" s="15" t="s">
        <v>1973</v>
      </c>
      <c r="E694" s="15" t="s">
        <v>1973</v>
      </c>
      <c r="F694" s="17" t="s">
        <v>1973</v>
      </c>
      <c r="G694" s="15" t="s">
        <v>1973</v>
      </c>
      <c r="H694" s="17" t="s">
        <v>1973</v>
      </c>
      <c r="I694" s="17" t="s">
        <v>1973</v>
      </c>
      <c r="J694" s="21" t="s">
        <v>1973</v>
      </c>
    </row>
    <row r="695" ht="13.5" spans="1:10">
      <c r="A695" s="19"/>
      <c r="B695" s="19"/>
      <c r="C695" s="15" t="s">
        <v>1973</v>
      </c>
      <c r="D695" s="15" t="s">
        <v>2002</v>
      </c>
      <c r="E695" s="15" t="s">
        <v>1973</v>
      </c>
      <c r="F695" s="17" t="s">
        <v>1973</v>
      </c>
      <c r="G695" s="15" t="s">
        <v>1973</v>
      </c>
      <c r="H695" s="17" t="s">
        <v>1973</v>
      </c>
      <c r="I695" s="17" t="s">
        <v>1973</v>
      </c>
      <c r="J695" s="21" t="s">
        <v>1973</v>
      </c>
    </row>
    <row r="696" ht="27" spans="1:10">
      <c r="A696" s="19"/>
      <c r="B696" s="19"/>
      <c r="C696" s="15" t="s">
        <v>1973</v>
      </c>
      <c r="D696" s="15" t="s">
        <v>1973</v>
      </c>
      <c r="E696" s="15" t="s">
        <v>2503</v>
      </c>
      <c r="F696" s="17" t="s">
        <v>1997</v>
      </c>
      <c r="G696" s="15" t="s">
        <v>2005</v>
      </c>
      <c r="H696" s="17" t="s">
        <v>1982</v>
      </c>
      <c r="I696" s="17" t="s">
        <v>1983</v>
      </c>
      <c r="J696" s="21" t="s">
        <v>2549</v>
      </c>
    </row>
    <row r="697" ht="67.5" spans="1:10">
      <c r="A697" s="15" t="s">
        <v>2574</v>
      </c>
      <c r="B697" s="18" t="s">
        <v>2575</v>
      </c>
      <c r="C697" s="19"/>
      <c r="D697" s="19"/>
      <c r="E697" s="19"/>
      <c r="F697" s="20"/>
      <c r="G697" s="19"/>
      <c r="H697" s="20"/>
      <c r="I697" s="20"/>
      <c r="J697" s="22"/>
    </row>
    <row r="698" ht="13.5" spans="1:10">
      <c r="A698" s="19"/>
      <c r="B698" s="19"/>
      <c r="C698" s="15" t="s">
        <v>1977</v>
      </c>
      <c r="D698" s="15" t="s">
        <v>1973</v>
      </c>
      <c r="E698" s="15" t="s">
        <v>1973</v>
      </c>
      <c r="F698" s="17" t="s">
        <v>1973</v>
      </c>
      <c r="G698" s="15" t="s">
        <v>1973</v>
      </c>
      <c r="H698" s="17" t="s">
        <v>1973</v>
      </c>
      <c r="I698" s="17" t="s">
        <v>1973</v>
      </c>
      <c r="J698" s="21" t="s">
        <v>1973</v>
      </c>
    </row>
    <row r="699" ht="13.5" spans="1:10">
      <c r="A699" s="19"/>
      <c r="B699" s="19"/>
      <c r="C699" s="15" t="s">
        <v>1973</v>
      </c>
      <c r="D699" s="15" t="s">
        <v>1978</v>
      </c>
      <c r="E699" s="15" t="s">
        <v>1973</v>
      </c>
      <c r="F699" s="17" t="s">
        <v>1973</v>
      </c>
      <c r="G699" s="15" t="s">
        <v>1973</v>
      </c>
      <c r="H699" s="17" t="s">
        <v>1973</v>
      </c>
      <c r="I699" s="17" t="s">
        <v>1973</v>
      </c>
      <c r="J699" s="21" t="s">
        <v>1973</v>
      </c>
    </row>
    <row r="700" ht="40.5" spans="1:10">
      <c r="A700" s="19"/>
      <c r="B700" s="19"/>
      <c r="C700" s="15" t="s">
        <v>1973</v>
      </c>
      <c r="D700" s="15" t="s">
        <v>1973</v>
      </c>
      <c r="E700" s="15" t="s">
        <v>2576</v>
      </c>
      <c r="F700" s="17" t="s">
        <v>1997</v>
      </c>
      <c r="G700" s="15" t="s">
        <v>2253</v>
      </c>
      <c r="H700" s="17" t="s">
        <v>2200</v>
      </c>
      <c r="I700" s="17" t="s">
        <v>1983</v>
      </c>
      <c r="J700" s="21" t="s">
        <v>2577</v>
      </c>
    </row>
    <row r="701" ht="13.5" spans="1:10">
      <c r="A701" s="19"/>
      <c r="B701" s="19"/>
      <c r="C701" s="15" t="s">
        <v>1973</v>
      </c>
      <c r="D701" s="15" t="s">
        <v>2013</v>
      </c>
      <c r="E701" s="15" t="s">
        <v>1973</v>
      </c>
      <c r="F701" s="17" t="s">
        <v>1973</v>
      </c>
      <c r="G701" s="15" t="s">
        <v>1973</v>
      </c>
      <c r="H701" s="17" t="s">
        <v>1973</v>
      </c>
      <c r="I701" s="17" t="s">
        <v>1973</v>
      </c>
      <c r="J701" s="21" t="s">
        <v>1973</v>
      </c>
    </row>
    <row r="702" ht="40.5" spans="1:10">
      <c r="A702" s="19"/>
      <c r="B702" s="19"/>
      <c r="C702" s="15" t="s">
        <v>1973</v>
      </c>
      <c r="D702" s="15" t="s">
        <v>1973</v>
      </c>
      <c r="E702" s="15" t="s">
        <v>2578</v>
      </c>
      <c r="F702" s="17" t="s">
        <v>1980</v>
      </c>
      <c r="G702" s="15" t="s">
        <v>2579</v>
      </c>
      <c r="H702" s="17" t="s">
        <v>2580</v>
      </c>
      <c r="I702" s="17" t="s">
        <v>1983</v>
      </c>
      <c r="J702" s="21" t="s">
        <v>2581</v>
      </c>
    </row>
    <row r="703" ht="13.5" spans="1:10">
      <c r="A703" s="19"/>
      <c r="B703" s="19"/>
      <c r="C703" s="15" t="s">
        <v>1989</v>
      </c>
      <c r="D703" s="15" t="s">
        <v>1973</v>
      </c>
      <c r="E703" s="15" t="s">
        <v>1973</v>
      </c>
      <c r="F703" s="17" t="s">
        <v>1973</v>
      </c>
      <c r="G703" s="15" t="s">
        <v>1973</v>
      </c>
      <c r="H703" s="17" t="s">
        <v>1973</v>
      </c>
      <c r="I703" s="17" t="s">
        <v>1973</v>
      </c>
      <c r="J703" s="21" t="s">
        <v>1973</v>
      </c>
    </row>
    <row r="704" ht="13.5" spans="1:10">
      <c r="A704" s="19"/>
      <c r="B704" s="19"/>
      <c r="C704" s="15" t="s">
        <v>1973</v>
      </c>
      <c r="D704" s="15" t="s">
        <v>2023</v>
      </c>
      <c r="E704" s="15" t="s">
        <v>1973</v>
      </c>
      <c r="F704" s="17" t="s">
        <v>1973</v>
      </c>
      <c r="G704" s="15" t="s">
        <v>1973</v>
      </c>
      <c r="H704" s="17" t="s">
        <v>1973</v>
      </c>
      <c r="I704" s="17" t="s">
        <v>1973</v>
      </c>
      <c r="J704" s="21" t="s">
        <v>1973</v>
      </c>
    </row>
    <row r="705" ht="27" spans="1:10">
      <c r="A705" s="19"/>
      <c r="B705" s="19"/>
      <c r="C705" s="15" t="s">
        <v>1973</v>
      </c>
      <c r="D705" s="15" t="s">
        <v>1973</v>
      </c>
      <c r="E705" s="15" t="s">
        <v>2582</v>
      </c>
      <c r="F705" s="17" t="s">
        <v>1980</v>
      </c>
      <c r="G705" s="15" t="s">
        <v>2386</v>
      </c>
      <c r="H705" s="17" t="s">
        <v>2200</v>
      </c>
      <c r="I705" s="17" t="s">
        <v>1983</v>
      </c>
      <c r="J705" s="21" t="s">
        <v>2583</v>
      </c>
    </row>
    <row r="706" ht="13.5" spans="1:10">
      <c r="A706" s="19"/>
      <c r="B706" s="19"/>
      <c r="C706" s="15" t="s">
        <v>1973</v>
      </c>
      <c r="D706" s="15" t="s">
        <v>2258</v>
      </c>
      <c r="E706" s="15" t="s">
        <v>1973</v>
      </c>
      <c r="F706" s="17" t="s">
        <v>1973</v>
      </c>
      <c r="G706" s="15" t="s">
        <v>1973</v>
      </c>
      <c r="H706" s="17" t="s">
        <v>1973</v>
      </c>
      <c r="I706" s="17" t="s">
        <v>1973</v>
      </c>
      <c r="J706" s="21" t="s">
        <v>1973</v>
      </c>
    </row>
    <row r="707" ht="27" spans="1:10">
      <c r="A707" s="19"/>
      <c r="B707" s="19"/>
      <c r="C707" s="15" t="s">
        <v>1973</v>
      </c>
      <c r="D707" s="15" t="s">
        <v>1973</v>
      </c>
      <c r="E707" s="15" t="s">
        <v>2584</v>
      </c>
      <c r="F707" s="17" t="s">
        <v>1980</v>
      </c>
      <c r="G707" s="15" t="s">
        <v>2585</v>
      </c>
      <c r="H707" s="17" t="s">
        <v>1973</v>
      </c>
      <c r="I707" s="17" t="s">
        <v>1987</v>
      </c>
      <c r="J707" s="21" t="s">
        <v>2586</v>
      </c>
    </row>
    <row r="708" ht="13.5" spans="1:10">
      <c r="A708" s="19"/>
      <c r="B708" s="19"/>
      <c r="C708" s="15" t="s">
        <v>2001</v>
      </c>
      <c r="D708" s="15" t="s">
        <v>1973</v>
      </c>
      <c r="E708" s="15" t="s">
        <v>1973</v>
      </c>
      <c r="F708" s="17" t="s">
        <v>1973</v>
      </c>
      <c r="G708" s="15" t="s">
        <v>1973</v>
      </c>
      <c r="H708" s="17" t="s">
        <v>1973</v>
      </c>
      <c r="I708" s="17" t="s">
        <v>1973</v>
      </c>
      <c r="J708" s="21" t="s">
        <v>1973</v>
      </c>
    </row>
    <row r="709" ht="13.5" spans="1:10">
      <c r="A709" s="19"/>
      <c r="B709" s="19"/>
      <c r="C709" s="15" t="s">
        <v>1973</v>
      </c>
      <c r="D709" s="15" t="s">
        <v>2002</v>
      </c>
      <c r="E709" s="15" t="s">
        <v>1973</v>
      </c>
      <c r="F709" s="17" t="s">
        <v>1973</v>
      </c>
      <c r="G709" s="15" t="s">
        <v>1973</v>
      </c>
      <c r="H709" s="17" t="s">
        <v>1973</v>
      </c>
      <c r="I709" s="17" t="s">
        <v>1973</v>
      </c>
      <c r="J709" s="21" t="s">
        <v>1973</v>
      </c>
    </row>
    <row r="710" ht="27" spans="1:10">
      <c r="A710" s="19"/>
      <c r="B710" s="19"/>
      <c r="C710" s="15" t="s">
        <v>1973</v>
      </c>
      <c r="D710" s="15" t="s">
        <v>1973</v>
      </c>
      <c r="E710" s="15" t="s">
        <v>2503</v>
      </c>
      <c r="F710" s="17" t="s">
        <v>1997</v>
      </c>
      <c r="G710" s="15" t="s">
        <v>2005</v>
      </c>
      <c r="H710" s="17" t="s">
        <v>1982</v>
      </c>
      <c r="I710" s="17" t="s">
        <v>1983</v>
      </c>
      <c r="J710" s="21" t="s">
        <v>2549</v>
      </c>
    </row>
    <row r="711" ht="13.5" spans="1:10">
      <c r="A711" s="15" t="s">
        <v>2587</v>
      </c>
      <c r="B711" s="19"/>
      <c r="C711" s="19"/>
      <c r="D711" s="19"/>
      <c r="E711" s="19"/>
      <c r="F711" s="20"/>
      <c r="G711" s="19"/>
      <c r="H711" s="20"/>
      <c r="I711" s="20"/>
      <c r="J711" s="22"/>
    </row>
    <row r="712" ht="216" spans="1:10">
      <c r="A712" s="15" t="s">
        <v>2588</v>
      </c>
      <c r="B712" s="18" t="s">
        <v>2589</v>
      </c>
      <c r="C712" s="19"/>
      <c r="D712" s="19"/>
      <c r="E712" s="19"/>
      <c r="F712" s="20"/>
      <c r="G712" s="19"/>
      <c r="H712" s="20"/>
      <c r="I712" s="20"/>
      <c r="J712" s="22"/>
    </row>
    <row r="713" ht="13.5" spans="1:10">
      <c r="A713" s="19"/>
      <c r="B713" s="19"/>
      <c r="C713" s="15" t="s">
        <v>1977</v>
      </c>
      <c r="D713" s="15" t="s">
        <v>1973</v>
      </c>
      <c r="E713" s="15" t="s">
        <v>1973</v>
      </c>
      <c r="F713" s="17" t="s">
        <v>1973</v>
      </c>
      <c r="G713" s="15" t="s">
        <v>1973</v>
      </c>
      <c r="H713" s="17" t="s">
        <v>1973</v>
      </c>
      <c r="I713" s="17" t="s">
        <v>1973</v>
      </c>
      <c r="J713" s="21" t="s">
        <v>1973</v>
      </c>
    </row>
    <row r="714" ht="13.5" spans="1:10">
      <c r="A714" s="19"/>
      <c r="B714" s="19"/>
      <c r="C714" s="15" t="s">
        <v>1973</v>
      </c>
      <c r="D714" s="15" t="s">
        <v>1978</v>
      </c>
      <c r="E714" s="15" t="s">
        <v>1973</v>
      </c>
      <c r="F714" s="17" t="s">
        <v>1973</v>
      </c>
      <c r="G714" s="15" t="s">
        <v>1973</v>
      </c>
      <c r="H714" s="17" t="s">
        <v>1973</v>
      </c>
      <c r="I714" s="17" t="s">
        <v>1973</v>
      </c>
      <c r="J714" s="21" t="s">
        <v>1973</v>
      </c>
    </row>
    <row r="715" ht="27" spans="1:10">
      <c r="A715" s="19"/>
      <c r="B715" s="19"/>
      <c r="C715" s="15" t="s">
        <v>1973</v>
      </c>
      <c r="D715" s="15" t="s">
        <v>1973</v>
      </c>
      <c r="E715" s="15" t="s">
        <v>2590</v>
      </c>
      <c r="F715" s="17" t="s">
        <v>1997</v>
      </c>
      <c r="G715" s="15" t="s">
        <v>2005</v>
      </c>
      <c r="H715" s="17" t="s">
        <v>1982</v>
      </c>
      <c r="I715" s="17" t="s">
        <v>1983</v>
      </c>
      <c r="J715" s="21" t="s">
        <v>2591</v>
      </c>
    </row>
    <row r="716" ht="13.5" spans="1:10">
      <c r="A716" s="19"/>
      <c r="B716" s="19"/>
      <c r="C716" s="15" t="s">
        <v>1973</v>
      </c>
      <c r="D716" s="15" t="s">
        <v>2013</v>
      </c>
      <c r="E716" s="15" t="s">
        <v>1973</v>
      </c>
      <c r="F716" s="17" t="s">
        <v>1973</v>
      </c>
      <c r="G716" s="15" t="s">
        <v>1973</v>
      </c>
      <c r="H716" s="17" t="s">
        <v>1973</v>
      </c>
      <c r="I716" s="17" t="s">
        <v>1973</v>
      </c>
      <c r="J716" s="21" t="s">
        <v>1973</v>
      </c>
    </row>
    <row r="717" ht="27" spans="1:10">
      <c r="A717" s="19"/>
      <c r="B717" s="19"/>
      <c r="C717" s="15" t="s">
        <v>1973</v>
      </c>
      <c r="D717" s="15" t="s">
        <v>1973</v>
      </c>
      <c r="E717" s="15" t="s">
        <v>2474</v>
      </c>
      <c r="F717" s="17" t="s">
        <v>1980</v>
      </c>
      <c r="G717" s="15" t="s">
        <v>2592</v>
      </c>
      <c r="H717" s="17" t="s">
        <v>1973</v>
      </c>
      <c r="I717" s="17" t="s">
        <v>1987</v>
      </c>
      <c r="J717" s="21" t="s">
        <v>2592</v>
      </c>
    </row>
    <row r="718" ht="13.5" spans="1:10">
      <c r="A718" s="19"/>
      <c r="B718" s="19"/>
      <c r="C718" s="15" t="s">
        <v>1989</v>
      </c>
      <c r="D718" s="15" t="s">
        <v>1973</v>
      </c>
      <c r="E718" s="15" t="s">
        <v>1973</v>
      </c>
      <c r="F718" s="17" t="s">
        <v>1973</v>
      </c>
      <c r="G718" s="15" t="s">
        <v>1973</v>
      </c>
      <c r="H718" s="17" t="s">
        <v>1973</v>
      </c>
      <c r="I718" s="17" t="s">
        <v>1973</v>
      </c>
      <c r="J718" s="21" t="s">
        <v>1973</v>
      </c>
    </row>
    <row r="719" ht="13.5" spans="1:10">
      <c r="A719" s="19"/>
      <c r="B719" s="19"/>
      <c r="C719" s="15" t="s">
        <v>1973</v>
      </c>
      <c r="D719" s="15" t="s">
        <v>2023</v>
      </c>
      <c r="E719" s="15" t="s">
        <v>1973</v>
      </c>
      <c r="F719" s="17" t="s">
        <v>1973</v>
      </c>
      <c r="G719" s="15" t="s">
        <v>1973</v>
      </c>
      <c r="H719" s="17" t="s">
        <v>1973</v>
      </c>
      <c r="I719" s="17" t="s">
        <v>1973</v>
      </c>
      <c r="J719" s="21" t="s">
        <v>1973</v>
      </c>
    </row>
    <row r="720" ht="40.5" spans="1:10">
      <c r="A720" s="19"/>
      <c r="B720" s="19"/>
      <c r="C720" s="15" t="s">
        <v>1973</v>
      </c>
      <c r="D720" s="15" t="s">
        <v>1973</v>
      </c>
      <c r="E720" s="15" t="s">
        <v>2593</v>
      </c>
      <c r="F720" s="17" t="s">
        <v>1980</v>
      </c>
      <c r="G720" s="15" t="s">
        <v>2005</v>
      </c>
      <c r="H720" s="17" t="s">
        <v>1973</v>
      </c>
      <c r="I720" s="17" t="s">
        <v>1987</v>
      </c>
      <c r="J720" s="21" t="s">
        <v>2594</v>
      </c>
    </row>
    <row r="721" ht="13.5" spans="1:10">
      <c r="A721" s="19"/>
      <c r="B721" s="19"/>
      <c r="C721" s="15" t="s">
        <v>1973</v>
      </c>
      <c r="D721" s="15" t="s">
        <v>2258</v>
      </c>
      <c r="E721" s="15" t="s">
        <v>1973</v>
      </c>
      <c r="F721" s="17" t="s">
        <v>1973</v>
      </c>
      <c r="G721" s="15" t="s">
        <v>1973</v>
      </c>
      <c r="H721" s="17" t="s">
        <v>1973</v>
      </c>
      <c r="I721" s="17" t="s">
        <v>1973</v>
      </c>
      <c r="J721" s="21" t="s">
        <v>1973</v>
      </c>
    </row>
    <row r="722" ht="27" spans="1:10">
      <c r="A722" s="19"/>
      <c r="B722" s="19"/>
      <c r="C722" s="15" t="s">
        <v>1973</v>
      </c>
      <c r="D722" s="15" t="s">
        <v>1973</v>
      </c>
      <c r="E722" s="15" t="s">
        <v>2595</v>
      </c>
      <c r="F722" s="17" t="s">
        <v>1980</v>
      </c>
      <c r="G722" s="15" t="s">
        <v>2326</v>
      </c>
      <c r="H722" s="17" t="s">
        <v>1973</v>
      </c>
      <c r="I722" s="17" t="s">
        <v>1987</v>
      </c>
      <c r="J722" s="21" t="s">
        <v>2596</v>
      </c>
    </row>
    <row r="723" ht="13.5" spans="1:10">
      <c r="A723" s="19"/>
      <c r="B723" s="19"/>
      <c r="C723" s="15" t="s">
        <v>2001</v>
      </c>
      <c r="D723" s="15" t="s">
        <v>1973</v>
      </c>
      <c r="E723" s="15" t="s">
        <v>1973</v>
      </c>
      <c r="F723" s="17" t="s">
        <v>1973</v>
      </c>
      <c r="G723" s="15" t="s">
        <v>1973</v>
      </c>
      <c r="H723" s="17" t="s">
        <v>1973</v>
      </c>
      <c r="I723" s="17" t="s">
        <v>1973</v>
      </c>
      <c r="J723" s="21" t="s">
        <v>1973</v>
      </c>
    </row>
    <row r="724" ht="13.5" spans="1:10">
      <c r="A724" s="19"/>
      <c r="B724" s="19"/>
      <c r="C724" s="15" t="s">
        <v>1973</v>
      </c>
      <c r="D724" s="15" t="s">
        <v>2002</v>
      </c>
      <c r="E724" s="15" t="s">
        <v>1973</v>
      </c>
      <c r="F724" s="17" t="s">
        <v>1973</v>
      </c>
      <c r="G724" s="15" t="s">
        <v>1973</v>
      </c>
      <c r="H724" s="17" t="s">
        <v>1973</v>
      </c>
      <c r="I724" s="17" t="s">
        <v>1973</v>
      </c>
      <c r="J724" s="21" t="s">
        <v>1973</v>
      </c>
    </row>
    <row r="725" ht="40.5" spans="1:10">
      <c r="A725" s="19"/>
      <c r="B725" s="19"/>
      <c r="C725" s="15" t="s">
        <v>1973</v>
      </c>
      <c r="D725" s="15" t="s">
        <v>1973</v>
      </c>
      <c r="E725" s="15" t="s">
        <v>2597</v>
      </c>
      <c r="F725" s="17" t="s">
        <v>1997</v>
      </c>
      <c r="G725" s="15" t="s">
        <v>2005</v>
      </c>
      <c r="H725" s="17" t="s">
        <v>1982</v>
      </c>
      <c r="I725" s="17" t="s">
        <v>1983</v>
      </c>
      <c r="J725" s="21" t="s">
        <v>2598</v>
      </c>
    </row>
    <row r="726" ht="13.5" spans="1:10">
      <c r="A726" s="15" t="s">
        <v>2599</v>
      </c>
      <c r="B726" s="19"/>
      <c r="C726" s="19"/>
      <c r="D726" s="19"/>
      <c r="E726" s="19"/>
      <c r="F726" s="20"/>
      <c r="G726" s="19"/>
      <c r="H726" s="20"/>
      <c r="I726" s="20"/>
      <c r="J726" s="22"/>
    </row>
    <row r="727" ht="40.5" spans="1:10">
      <c r="A727" s="15" t="s">
        <v>2600</v>
      </c>
      <c r="B727" s="18" t="s">
        <v>2601</v>
      </c>
      <c r="C727" s="19"/>
      <c r="D727" s="19"/>
      <c r="E727" s="19"/>
      <c r="F727" s="20"/>
      <c r="G727" s="19"/>
      <c r="H727" s="20"/>
      <c r="I727" s="20"/>
      <c r="J727" s="22"/>
    </row>
    <row r="728" ht="13.5" spans="1:10">
      <c r="A728" s="19"/>
      <c r="B728" s="19"/>
      <c r="C728" s="15" t="s">
        <v>1977</v>
      </c>
      <c r="D728" s="15" t="s">
        <v>1973</v>
      </c>
      <c r="E728" s="15" t="s">
        <v>1973</v>
      </c>
      <c r="F728" s="17" t="s">
        <v>1973</v>
      </c>
      <c r="G728" s="15" t="s">
        <v>1973</v>
      </c>
      <c r="H728" s="17" t="s">
        <v>1973</v>
      </c>
      <c r="I728" s="17" t="s">
        <v>1973</v>
      </c>
      <c r="J728" s="21" t="s">
        <v>1973</v>
      </c>
    </row>
    <row r="729" ht="13.5" spans="1:10">
      <c r="A729" s="19"/>
      <c r="B729" s="19"/>
      <c r="C729" s="15" t="s">
        <v>1973</v>
      </c>
      <c r="D729" s="15" t="s">
        <v>2013</v>
      </c>
      <c r="E729" s="15" t="s">
        <v>1973</v>
      </c>
      <c r="F729" s="17" t="s">
        <v>1973</v>
      </c>
      <c r="G729" s="15" t="s">
        <v>1973</v>
      </c>
      <c r="H729" s="17" t="s">
        <v>1973</v>
      </c>
      <c r="I729" s="17" t="s">
        <v>1973</v>
      </c>
      <c r="J729" s="21" t="s">
        <v>1973</v>
      </c>
    </row>
    <row r="730" ht="81" spans="1:10">
      <c r="A730" s="19"/>
      <c r="B730" s="19"/>
      <c r="C730" s="15" t="s">
        <v>1973</v>
      </c>
      <c r="D730" s="15" t="s">
        <v>1973</v>
      </c>
      <c r="E730" s="15" t="s">
        <v>2602</v>
      </c>
      <c r="F730" s="17" t="s">
        <v>1980</v>
      </c>
      <c r="G730" s="15" t="s">
        <v>2072</v>
      </c>
      <c r="H730" s="17" t="s">
        <v>1982</v>
      </c>
      <c r="I730" s="17" t="s">
        <v>1987</v>
      </c>
      <c r="J730" s="21" t="s">
        <v>2603</v>
      </c>
    </row>
    <row r="731" ht="13.5" spans="1:10">
      <c r="A731" s="19"/>
      <c r="B731" s="19"/>
      <c r="C731" s="15" t="s">
        <v>1989</v>
      </c>
      <c r="D731" s="15" t="s">
        <v>1973</v>
      </c>
      <c r="E731" s="15" t="s">
        <v>1973</v>
      </c>
      <c r="F731" s="17" t="s">
        <v>1973</v>
      </c>
      <c r="G731" s="15" t="s">
        <v>1973</v>
      </c>
      <c r="H731" s="17" t="s">
        <v>1973</v>
      </c>
      <c r="I731" s="17" t="s">
        <v>1973</v>
      </c>
      <c r="J731" s="21" t="s">
        <v>1973</v>
      </c>
    </row>
    <row r="732" ht="13.5" spans="1:10">
      <c r="A732" s="19"/>
      <c r="B732" s="19"/>
      <c r="C732" s="15" t="s">
        <v>1973</v>
      </c>
      <c r="D732" s="15" t="s">
        <v>1990</v>
      </c>
      <c r="E732" s="15" t="s">
        <v>1973</v>
      </c>
      <c r="F732" s="17" t="s">
        <v>1973</v>
      </c>
      <c r="G732" s="15" t="s">
        <v>1973</v>
      </c>
      <c r="H732" s="17" t="s">
        <v>1973</v>
      </c>
      <c r="I732" s="17" t="s">
        <v>1973</v>
      </c>
      <c r="J732" s="21" t="s">
        <v>1973</v>
      </c>
    </row>
    <row r="733" ht="81" spans="1:10">
      <c r="A733" s="19"/>
      <c r="B733" s="19"/>
      <c r="C733" s="15" t="s">
        <v>1973</v>
      </c>
      <c r="D733" s="15" t="s">
        <v>1973</v>
      </c>
      <c r="E733" s="15" t="s">
        <v>2604</v>
      </c>
      <c r="F733" s="17" t="s">
        <v>1980</v>
      </c>
      <c r="G733" s="15" t="s">
        <v>2605</v>
      </c>
      <c r="H733" s="17" t="s">
        <v>1982</v>
      </c>
      <c r="I733" s="17" t="s">
        <v>1987</v>
      </c>
      <c r="J733" s="21" t="s">
        <v>2603</v>
      </c>
    </row>
    <row r="734" ht="13.5" spans="1:10">
      <c r="A734" s="19"/>
      <c r="B734" s="19"/>
      <c r="C734" s="15" t="s">
        <v>1973</v>
      </c>
      <c r="D734" s="15" t="s">
        <v>2023</v>
      </c>
      <c r="E734" s="15" t="s">
        <v>1973</v>
      </c>
      <c r="F734" s="17" t="s">
        <v>1973</v>
      </c>
      <c r="G734" s="15" t="s">
        <v>1973</v>
      </c>
      <c r="H734" s="17" t="s">
        <v>1973</v>
      </c>
      <c r="I734" s="17" t="s">
        <v>1973</v>
      </c>
      <c r="J734" s="21" t="s">
        <v>1973</v>
      </c>
    </row>
    <row r="735" ht="81" spans="1:10">
      <c r="A735" s="19"/>
      <c r="B735" s="19"/>
      <c r="C735" s="15" t="s">
        <v>1973</v>
      </c>
      <c r="D735" s="15" t="s">
        <v>1973</v>
      </c>
      <c r="E735" s="15" t="s">
        <v>2606</v>
      </c>
      <c r="F735" s="17" t="s">
        <v>1980</v>
      </c>
      <c r="G735" s="15" t="s">
        <v>2607</v>
      </c>
      <c r="H735" s="17" t="s">
        <v>1982</v>
      </c>
      <c r="I735" s="17" t="s">
        <v>1987</v>
      </c>
      <c r="J735" s="21" t="s">
        <v>2603</v>
      </c>
    </row>
    <row r="736" ht="13.5" spans="1:10">
      <c r="A736" s="19"/>
      <c r="B736" s="19"/>
      <c r="C736" s="15" t="s">
        <v>1973</v>
      </c>
      <c r="D736" s="15" t="s">
        <v>2258</v>
      </c>
      <c r="E736" s="15" t="s">
        <v>1973</v>
      </c>
      <c r="F736" s="17" t="s">
        <v>1973</v>
      </c>
      <c r="G736" s="15" t="s">
        <v>1973</v>
      </c>
      <c r="H736" s="17" t="s">
        <v>1973</v>
      </c>
      <c r="I736" s="17" t="s">
        <v>1973</v>
      </c>
      <c r="J736" s="21" t="s">
        <v>1973</v>
      </c>
    </row>
    <row r="737" ht="81" spans="1:10">
      <c r="A737" s="19"/>
      <c r="B737" s="19"/>
      <c r="C737" s="15" t="s">
        <v>1973</v>
      </c>
      <c r="D737" s="15" t="s">
        <v>1973</v>
      </c>
      <c r="E737" s="15" t="s">
        <v>2608</v>
      </c>
      <c r="F737" s="17" t="s">
        <v>1980</v>
      </c>
      <c r="G737" s="15" t="s">
        <v>2528</v>
      </c>
      <c r="H737" s="17" t="s">
        <v>1982</v>
      </c>
      <c r="I737" s="17" t="s">
        <v>1987</v>
      </c>
      <c r="J737" s="21" t="s">
        <v>2603</v>
      </c>
    </row>
    <row r="738" ht="13.5" spans="1:10">
      <c r="A738" s="19"/>
      <c r="B738" s="19"/>
      <c r="C738" s="15" t="s">
        <v>2001</v>
      </c>
      <c r="D738" s="15" t="s">
        <v>1973</v>
      </c>
      <c r="E738" s="15" t="s">
        <v>1973</v>
      </c>
      <c r="F738" s="17" t="s">
        <v>1973</v>
      </c>
      <c r="G738" s="15" t="s">
        <v>1973</v>
      </c>
      <c r="H738" s="17" t="s">
        <v>1973</v>
      </c>
      <c r="I738" s="17" t="s">
        <v>1973</v>
      </c>
      <c r="J738" s="21" t="s">
        <v>1973</v>
      </c>
    </row>
    <row r="739" ht="13.5" spans="1:10">
      <c r="A739" s="19"/>
      <c r="B739" s="19"/>
      <c r="C739" s="15" t="s">
        <v>1973</v>
      </c>
      <c r="D739" s="15" t="s">
        <v>2002</v>
      </c>
      <c r="E739" s="15" t="s">
        <v>1973</v>
      </c>
      <c r="F739" s="17" t="s">
        <v>1973</v>
      </c>
      <c r="G739" s="15" t="s">
        <v>1973</v>
      </c>
      <c r="H739" s="17" t="s">
        <v>1973</v>
      </c>
      <c r="I739" s="17" t="s">
        <v>1973</v>
      </c>
      <c r="J739" s="21" t="s">
        <v>1973</v>
      </c>
    </row>
    <row r="740" ht="81" spans="1:10">
      <c r="A740" s="19"/>
      <c r="B740" s="19"/>
      <c r="C740" s="15" t="s">
        <v>1973</v>
      </c>
      <c r="D740" s="15" t="s">
        <v>1973</v>
      </c>
      <c r="E740" s="15" t="s">
        <v>2609</v>
      </c>
      <c r="F740" s="17" t="s">
        <v>1980</v>
      </c>
      <c r="G740" s="15" t="s">
        <v>2005</v>
      </c>
      <c r="H740" s="17" t="s">
        <v>1982</v>
      </c>
      <c r="I740" s="17" t="s">
        <v>1987</v>
      </c>
      <c r="J740" s="21" t="s">
        <v>2603</v>
      </c>
    </row>
    <row r="741" ht="13.5" spans="1:10">
      <c r="A741" s="15" t="s">
        <v>2610</v>
      </c>
      <c r="B741" s="18" t="s">
        <v>2611</v>
      </c>
      <c r="C741" s="19"/>
      <c r="D741" s="19"/>
      <c r="E741" s="19"/>
      <c r="F741" s="20"/>
      <c r="G741" s="19"/>
      <c r="H741" s="20"/>
      <c r="I741" s="20"/>
      <c r="J741" s="22"/>
    </row>
    <row r="742" ht="13.5" spans="1:10">
      <c r="A742" s="19"/>
      <c r="B742" s="19"/>
      <c r="C742" s="15" t="s">
        <v>1977</v>
      </c>
      <c r="D742" s="15" t="s">
        <v>1973</v>
      </c>
      <c r="E742" s="15" t="s">
        <v>1973</v>
      </c>
      <c r="F742" s="17" t="s">
        <v>1973</v>
      </c>
      <c r="G742" s="15" t="s">
        <v>1973</v>
      </c>
      <c r="H742" s="17" t="s">
        <v>1973</v>
      </c>
      <c r="I742" s="17" t="s">
        <v>1973</v>
      </c>
      <c r="J742" s="21" t="s">
        <v>1973</v>
      </c>
    </row>
    <row r="743" ht="13.5" spans="1:10">
      <c r="A743" s="19"/>
      <c r="B743" s="19"/>
      <c r="C743" s="15" t="s">
        <v>1973</v>
      </c>
      <c r="D743" s="15" t="s">
        <v>1985</v>
      </c>
      <c r="E743" s="15" t="s">
        <v>1973</v>
      </c>
      <c r="F743" s="17" t="s">
        <v>1973</v>
      </c>
      <c r="G743" s="15" t="s">
        <v>1973</v>
      </c>
      <c r="H743" s="17" t="s">
        <v>1973</v>
      </c>
      <c r="I743" s="17" t="s">
        <v>1973</v>
      </c>
      <c r="J743" s="21" t="s">
        <v>1973</v>
      </c>
    </row>
    <row r="744" ht="13.5" spans="1:10">
      <c r="A744" s="19"/>
      <c r="B744" s="19"/>
      <c r="C744" s="15" t="s">
        <v>1973</v>
      </c>
      <c r="D744" s="15" t="s">
        <v>1973</v>
      </c>
      <c r="E744" s="15" t="s">
        <v>2612</v>
      </c>
      <c r="F744" s="17" t="s">
        <v>1980</v>
      </c>
      <c r="G744" s="15" t="s">
        <v>2613</v>
      </c>
      <c r="H744" s="17" t="s">
        <v>2081</v>
      </c>
      <c r="I744" s="17" t="s">
        <v>1987</v>
      </c>
      <c r="J744" s="21" t="s">
        <v>2614</v>
      </c>
    </row>
    <row r="745" ht="13.5" spans="1:10">
      <c r="A745" s="19"/>
      <c r="B745" s="19"/>
      <c r="C745" s="15" t="s">
        <v>1973</v>
      </c>
      <c r="D745" s="15" t="s">
        <v>2013</v>
      </c>
      <c r="E745" s="15" t="s">
        <v>1973</v>
      </c>
      <c r="F745" s="17" t="s">
        <v>1973</v>
      </c>
      <c r="G745" s="15" t="s">
        <v>1973</v>
      </c>
      <c r="H745" s="17" t="s">
        <v>1973</v>
      </c>
      <c r="I745" s="17" t="s">
        <v>1973</v>
      </c>
      <c r="J745" s="21" t="s">
        <v>1973</v>
      </c>
    </row>
    <row r="746" ht="13.5" spans="1:10">
      <c r="A746" s="19"/>
      <c r="B746" s="19"/>
      <c r="C746" s="15" t="s">
        <v>1973</v>
      </c>
      <c r="D746" s="15" t="s">
        <v>1973</v>
      </c>
      <c r="E746" s="15" t="s">
        <v>2615</v>
      </c>
      <c r="F746" s="17" t="s">
        <v>1980</v>
      </c>
      <c r="G746" s="15" t="s">
        <v>2213</v>
      </c>
      <c r="H746" s="17" t="s">
        <v>1982</v>
      </c>
      <c r="I746" s="17" t="s">
        <v>1987</v>
      </c>
      <c r="J746" s="21" t="s">
        <v>2616</v>
      </c>
    </row>
    <row r="747" ht="13.5" spans="1:10">
      <c r="A747" s="19"/>
      <c r="B747" s="19"/>
      <c r="C747" s="15" t="s">
        <v>1989</v>
      </c>
      <c r="D747" s="15" t="s">
        <v>1973</v>
      </c>
      <c r="E747" s="15" t="s">
        <v>1973</v>
      </c>
      <c r="F747" s="17" t="s">
        <v>1973</v>
      </c>
      <c r="G747" s="15" t="s">
        <v>1973</v>
      </c>
      <c r="H747" s="17" t="s">
        <v>1973</v>
      </c>
      <c r="I747" s="17" t="s">
        <v>1973</v>
      </c>
      <c r="J747" s="21" t="s">
        <v>1973</v>
      </c>
    </row>
    <row r="748" ht="13.5" spans="1:10">
      <c r="A748" s="19"/>
      <c r="B748" s="19"/>
      <c r="C748" s="15" t="s">
        <v>1973</v>
      </c>
      <c r="D748" s="15" t="s">
        <v>1990</v>
      </c>
      <c r="E748" s="15" t="s">
        <v>1973</v>
      </c>
      <c r="F748" s="17" t="s">
        <v>1973</v>
      </c>
      <c r="G748" s="15" t="s">
        <v>1973</v>
      </c>
      <c r="H748" s="17" t="s">
        <v>1973</v>
      </c>
      <c r="I748" s="17" t="s">
        <v>1973</v>
      </c>
      <c r="J748" s="21" t="s">
        <v>1973</v>
      </c>
    </row>
    <row r="749" ht="13.5" spans="1:10">
      <c r="A749" s="19"/>
      <c r="B749" s="19"/>
      <c r="C749" s="15" t="s">
        <v>1973</v>
      </c>
      <c r="D749" s="15" t="s">
        <v>1973</v>
      </c>
      <c r="E749" s="15" t="s">
        <v>2617</v>
      </c>
      <c r="F749" s="17" t="s">
        <v>1980</v>
      </c>
      <c r="G749" s="15" t="s">
        <v>2613</v>
      </c>
      <c r="H749" s="17" t="s">
        <v>1982</v>
      </c>
      <c r="I749" s="17" t="s">
        <v>1987</v>
      </c>
      <c r="J749" s="21" t="s">
        <v>2614</v>
      </c>
    </row>
    <row r="750" ht="13.5" spans="1:10">
      <c r="A750" s="19"/>
      <c r="B750" s="19"/>
      <c r="C750" s="15" t="s">
        <v>1973</v>
      </c>
      <c r="D750" s="15" t="s">
        <v>2023</v>
      </c>
      <c r="E750" s="15" t="s">
        <v>1973</v>
      </c>
      <c r="F750" s="17" t="s">
        <v>1973</v>
      </c>
      <c r="G750" s="15" t="s">
        <v>1973</v>
      </c>
      <c r="H750" s="17" t="s">
        <v>1973</v>
      </c>
      <c r="I750" s="17" t="s">
        <v>1973</v>
      </c>
      <c r="J750" s="21" t="s">
        <v>1973</v>
      </c>
    </row>
    <row r="751" ht="13.5" spans="1:10">
      <c r="A751" s="19"/>
      <c r="B751" s="19"/>
      <c r="C751" s="15" t="s">
        <v>1973</v>
      </c>
      <c r="D751" s="15" t="s">
        <v>1973</v>
      </c>
      <c r="E751" s="15" t="s">
        <v>2618</v>
      </c>
      <c r="F751" s="17" t="s">
        <v>1980</v>
      </c>
      <c r="G751" s="15" t="s">
        <v>2613</v>
      </c>
      <c r="H751" s="17" t="s">
        <v>2081</v>
      </c>
      <c r="I751" s="17" t="s">
        <v>1987</v>
      </c>
      <c r="J751" s="21" t="s">
        <v>2614</v>
      </c>
    </row>
    <row r="752" ht="13.5" spans="1:10">
      <c r="A752" s="19"/>
      <c r="B752" s="19"/>
      <c r="C752" s="15" t="s">
        <v>2001</v>
      </c>
      <c r="D752" s="15" t="s">
        <v>1973</v>
      </c>
      <c r="E752" s="15" t="s">
        <v>1973</v>
      </c>
      <c r="F752" s="17" t="s">
        <v>1973</v>
      </c>
      <c r="G752" s="15" t="s">
        <v>1973</v>
      </c>
      <c r="H752" s="17" t="s">
        <v>1973</v>
      </c>
      <c r="I752" s="17" t="s">
        <v>1973</v>
      </c>
      <c r="J752" s="21" t="s">
        <v>1973</v>
      </c>
    </row>
    <row r="753" ht="13.5" spans="1:10">
      <c r="A753" s="19"/>
      <c r="B753" s="19"/>
      <c r="C753" s="15" t="s">
        <v>1973</v>
      </c>
      <c r="D753" s="15" t="s">
        <v>2002</v>
      </c>
      <c r="E753" s="15" t="s">
        <v>1973</v>
      </c>
      <c r="F753" s="17" t="s">
        <v>1973</v>
      </c>
      <c r="G753" s="15" t="s">
        <v>1973</v>
      </c>
      <c r="H753" s="17" t="s">
        <v>1973</v>
      </c>
      <c r="I753" s="17" t="s">
        <v>1973</v>
      </c>
      <c r="J753" s="21" t="s">
        <v>1973</v>
      </c>
    </row>
    <row r="754" ht="13.5" spans="1:10">
      <c r="A754" s="19"/>
      <c r="B754" s="19"/>
      <c r="C754" s="15" t="s">
        <v>1973</v>
      </c>
      <c r="D754" s="15" t="s">
        <v>1973</v>
      </c>
      <c r="E754" s="15" t="s">
        <v>2619</v>
      </c>
      <c r="F754" s="17" t="s">
        <v>1980</v>
      </c>
      <c r="G754" s="15" t="s">
        <v>2620</v>
      </c>
      <c r="H754" s="17" t="s">
        <v>1982</v>
      </c>
      <c r="I754" s="17" t="s">
        <v>1987</v>
      </c>
      <c r="J754" s="21" t="s">
        <v>2503</v>
      </c>
    </row>
    <row r="755" ht="13.5" spans="1:10">
      <c r="A755" s="15" t="s">
        <v>2621</v>
      </c>
      <c r="B755" s="18" t="s">
        <v>2622</v>
      </c>
      <c r="C755" s="19"/>
      <c r="D755" s="19"/>
      <c r="E755" s="19"/>
      <c r="F755" s="20"/>
      <c r="G755" s="19"/>
      <c r="H755" s="20"/>
      <c r="I755" s="20"/>
      <c r="J755" s="22"/>
    </row>
    <row r="756" ht="13.5" spans="1:10">
      <c r="A756" s="19"/>
      <c r="B756" s="19"/>
      <c r="C756" s="15" t="s">
        <v>1977</v>
      </c>
      <c r="D756" s="15" t="s">
        <v>1973</v>
      </c>
      <c r="E756" s="15" t="s">
        <v>1973</v>
      </c>
      <c r="F756" s="17" t="s">
        <v>1973</v>
      </c>
      <c r="G756" s="15" t="s">
        <v>1973</v>
      </c>
      <c r="H756" s="17" t="s">
        <v>1973</v>
      </c>
      <c r="I756" s="17" t="s">
        <v>1973</v>
      </c>
      <c r="J756" s="21" t="s">
        <v>1973</v>
      </c>
    </row>
    <row r="757" ht="13.5" spans="1:10">
      <c r="A757" s="19"/>
      <c r="B757" s="19"/>
      <c r="C757" s="15" t="s">
        <v>1973</v>
      </c>
      <c r="D757" s="15" t="s">
        <v>1985</v>
      </c>
      <c r="E757" s="15" t="s">
        <v>1973</v>
      </c>
      <c r="F757" s="17" t="s">
        <v>1973</v>
      </c>
      <c r="G757" s="15" t="s">
        <v>1973</v>
      </c>
      <c r="H757" s="17" t="s">
        <v>1973</v>
      </c>
      <c r="I757" s="17" t="s">
        <v>1973</v>
      </c>
      <c r="J757" s="21" t="s">
        <v>1973</v>
      </c>
    </row>
    <row r="758" ht="94.5" spans="1:10">
      <c r="A758" s="19"/>
      <c r="B758" s="19"/>
      <c r="C758" s="15" t="s">
        <v>1973</v>
      </c>
      <c r="D758" s="15" t="s">
        <v>1973</v>
      </c>
      <c r="E758" s="15" t="s">
        <v>2623</v>
      </c>
      <c r="F758" s="17" t="s">
        <v>1980</v>
      </c>
      <c r="G758" s="15" t="s">
        <v>2605</v>
      </c>
      <c r="H758" s="17" t="s">
        <v>1982</v>
      </c>
      <c r="I758" s="17" t="s">
        <v>1987</v>
      </c>
      <c r="J758" s="21" t="s">
        <v>2624</v>
      </c>
    </row>
    <row r="759" ht="13.5" spans="1:10">
      <c r="A759" s="19"/>
      <c r="B759" s="19"/>
      <c r="C759" s="15" t="s">
        <v>1973</v>
      </c>
      <c r="D759" s="15" t="s">
        <v>2013</v>
      </c>
      <c r="E759" s="15" t="s">
        <v>1973</v>
      </c>
      <c r="F759" s="17" t="s">
        <v>1973</v>
      </c>
      <c r="G759" s="15" t="s">
        <v>1973</v>
      </c>
      <c r="H759" s="17" t="s">
        <v>1973</v>
      </c>
      <c r="I759" s="17" t="s">
        <v>1973</v>
      </c>
      <c r="J759" s="21" t="s">
        <v>1973</v>
      </c>
    </row>
    <row r="760" ht="94.5" spans="1:10">
      <c r="A760" s="19"/>
      <c r="B760" s="19"/>
      <c r="C760" s="15" t="s">
        <v>1973</v>
      </c>
      <c r="D760" s="15" t="s">
        <v>1973</v>
      </c>
      <c r="E760" s="15" t="s">
        <v>2625</v>
      </c>
      <c r="F760" s="17" t="s">
        <v>1980</v>
      </c>
      <c r="G760" s="15" t="s">
        <v>2213</v>
      </c>
      <c r="H760" s="17" t="s">
        <v>1982</v>
      </c>
      <c r="I760" s="17" t="s">
        <v>1987</v>
      </c>
      <c r="J760" s="21" t="s">
        <v>2624</v>
      </c>
    </row>
    <row r="761" ht="13.5" spans="1:10">
      <c r="A761" s="19"/>
      <c r="B761" s="19"/>
      <c r="C761" s="15" t="s">
        <v>1989</v>
      </c>
      <c r="D761" s="15" t="s">
        <v>1973</v>
      </c>
      <c r="E761" s="15" t="s">
        <v>1973</v>
      </c>
      <c r="F761" s="17" t="s">
        <v>1973</v>
      </c>
      <c r="G761" s="15" t="s">
        <v>1973</v>
      </c>
      <c r="H761" s="17" t="s">
        <v>1973</v>
      </c>
      <c r="I761" s="17" t="s">
        <v>1973</v>
      </c>
      <c r="J761" s="21" t="s">
        <v>1973</v>
      </c>
    </row>
    <row r="762" ht="13.5" spans="1:10">
      <c r="A762" s="19"/>
      <c r="B762" s="19"/>
      <c r="C762" s="15" t="s">
        <v>1973</v>
      </c>
      <c r="D762" s="15" t="s">
        <v>2023</v>
      </c>
      <c r="E762" s="15" t="s">
        <v>1973</v>
      </c>
      <c r="F762" s="17" t="s">
        <v>1973</v>
      </c>
      <c r="G762" s="15" t="s">
        <v>1973</v>
      </c>
      <c r="H762" s="17" t="s">
        <v>1973</v>
      </c>
      <c r="I762" s="17" t="s">
        <v>1973</v>
      </c>
      <c r="J762" s="21" t="s">
        <v>1973</v>
      </c>
    </row>
    <row r="763" ht="94.5" spans="1:10">
      <c r="A763" s="19"/>
      <c r="B763" s="19"/>
      <c r="C763" s="15" t="s">
        <v>1973</v>
      </c>
      <c r="D763" s="15" t="s">
        <v>1973</v>
      </c>
      <c r="E763" s="15" t="s">
        <v>2626</v>
      </c>
      <c r="F763" s="17" t="s">
        <v>1997</v>
      </c>
      <c r="G763" s="15" t="s">
        <v>2072</v>
      </c>
      <c r="H763" s="17" t="s">
        <v>1982</v>
      </c>
      <c r="I763" s="17" t="s">
        <v>1987</v>
      </c>
      <c r="J763" s="21" t="s">
        <v>2624</v>
      </c>
    </row>
    <row r="764" ht="13.5" spans="1:10">
      <c r="A764" s="19"/>
      <c r="B764" s="19"/>
      <c r="C764" s="15" t="s">
        <v>1973</v>
      </c>
      <c r="D764" s="15" t="s">
        <v>1995</v>
      </c>
      <c r="E764" s="15" t="s">
        <v>1973</v>
      </c>
      <c r="F764" s="17" t="s">
        <v>1973</v>
      </c>
      <c r="G764" s="15" t="s">
        <v>1973</v>
      </c>
      <c r="H764" s="17" t="s">
        <v>1973</v>
      </c>
      <c r="I764" s="17" t="s">
        <v>1973</v>
      </c>
      <c r="J764" s="21" t="s">
        <v>1973</v>
      </c>
    </row>
    <row r="765" ht="94.5" spans="1:10">
      <c r="A765" s="19"/>
      <c r="B765" s="19"/>
      <c r="C765" s="15" t="s">
        <v>1973</v>
      </c>
      <c r="D765" s="15" t="s">
        <v>1973</v>
      </c>
      <c r="E765" s="15" t="s">
        <v>2627</v>
      </c>
      <c r="F765" s="17" t="s">
        <v>1997</v>
      </c>
      <c r="G765" s="15" t="s">
        <v>2620</v>
      </c>
      <c r="H765" s="17" t="s">
        <v>1982</v>
      </c>
      <c r="I765" s="17" t="s">
        <v>1987</v>
      </c>
      <c r="J765" s="21" t="s">
        <v>2624</v>
      </c>
    </row>
    <row r="766" ht="13.5" spans="1:10">
      <c r="A766" s="19"/>
      <c r="B766" s="19"/>
      <c r="C766" s="15" t="s">
        <v>2001</v>
      </c>
      <c r="D766" s="15" t="s">
        <v>1973</v>
      </c>
      <c r="E766" s="15" t="s">
        <v>1973</v>
      </c>
      <c r="F766" s="17" t="s">
        <v>1973</v>
      </c>
      <c r="G766" s="15" t="s">
        <v>1973</v>
      </c>
      <c r="H766" s="17" t="s">
        <v>1973</v>
      </c>
      <c r="I766" s="17" t="s">
        <v>1973</v>
      </c>
      <c r="J766" s="21" t="s">
        <v>1973</v>
      </c>
    </row>
    <row r="767" ht="13.5" spans="1:10">
      <c r="A767" s="19"/>
      <c r="B767" s="19"/>
      <c r="C767" s="15" t="s">
        <v>1973</v>
      </c>
      <c r="D767" s="15" t="s">
        <v>2002</v>
      </c>
      <c r="E767" s="15" t="s">
        <v>1973</v>
      </c>
      <c r="F767" s="17" t="s">
        <v>1973</v>
      </c>
      <c r="G767" s="15" t="s">
        <v>1973</v>
      </c>
      <c r="H767" s="17" t="s">
        <v>1973</v>
      </c>
      <c r="I767" s="17" t="s">
        <v>1973</v>
      </c>
      <c r="J767" s="21" t="s">
        <v>1973</v>
      </c>
    </row>
    <row r="768" ht="94.5" spans="1:10">
      <c r="A768" s="19"/>
      <c r="B768" s="19"/>
      <c r="C768" s="15" t="s">
        <v>1973</v>
      </c>
      <c r="D768" s="15" t="s">
        <v>1973</v>
      </c>
      <c r="E768" s="15" t="s">
        <v>2609</v>
      </c>
      <c r="F768" s="17" t="s">
        <v>1980</v>
      </c>
      <c r="G768" s="15" t="s">
        <v>2005</v>
      </c>
      <c r="H768" s="17" t="s">
        <v>1982</v>
      </c>
      <c r="I768" s="17" t="s">
        <v>1987</v>
      </c>
      <c r="J768" s="21" t="s">
        <v>2624</v>
      </c>
    </row>
    <row r="769" ht="108" spans="1:10">
      <c r="A769" s="15" t="s">
        <v>2628</v>
      </c>
      <c r="B769" s="18" t="s">
        <v>2629</v>
      </c>
      <c r="C769" s="19"/>
      <c r="D769" s="19"/>
      <c r="E769" s="19"/>
      <c r="F769" s="20"/>
      <c r="G769" s="19"/>
      <c r="H769" s="20"/>
      <c r="I769" s="20"/>
      <c r="J769" s="22"/>
    </row>
    <row r="770" ht="13.5" spans="1:10">
      <c r="A770" s="19"/>
      <c r="B770" s="19"/>
      <c r="C770" s="15" t="s">
        <v>1977</v>
      </c>
      <c r="D770" s="15" t="s">
        <v>1973</v>
      </c>
      <c r="E770" s="15" t="s">
        <v>1973</v>
      </c>
      <c r="F770" s="17" t="s">
        <v>1973</v>
      </c>
      <c r="G770" s="15" t="s">
        <v>1973</v>
      </c>
      <c r="H770" s="17" t="s">
        <v>1973</v>
      </c>
      <c r="I770" s="17" t="s">
        <v>1973</v>
      </c>
      <c r="J770" s="21" t="s">
        <v>1973</v>
      </c>
    </row>
    <row r="771" ht="13.5" spans="1:10">
      <c r="A771" s="19"/>
      <c r="B771" s="19"/>
      <c r="C771" s="15" t="s">
        <v>1973</v>
      </c>
      <c r="D771" s="15" t="s">
        <v>1978</v>
      </c>
      <c r="E771" s="15" t="s">
        <v>1973</v>
      </c>
      <c r="F771" s="17" t="s">
        <v>1973</v>
      </c>
      <c r="G771" s="15" t="s">
        <v>1973</v>
      </c>
      <c r="H771" s="17" t="s">
        <v>1973</v>
      </c>
      <c r="I771" s="17" t="s">
        <v>1973</v>
      </c>
      <c r="J771" s="21" t="s">
        <v>1973</v>
      </c>
    </row>
    <row r="772" ht="40.5" spans="1:10">
      <c r="A772" s="19"/>
      <c r="B772" s="19"/>
      <c r="C772" s="15" t="s">
        <v>1973</v>
      </c>
      <c r="D772" s="15" t="s">
        <v>1973</v>
      </c>
      <c r="E772" s="15" t="s">
        <v>2630</v>
      </c>
      <c r="F772" s="17" t="s">
        <v>1980</v>
      </c>
      <c r="G772" s="15" t="s">
        <v>2497</v>
      </c>
      <c r="H772" s="17" t="s">
        <v>2153</v>
      </c>
      <c r="I772" s="17" t="s">
        <v>1983</v>
      </c>
      <c r="J772" s="21" t="s">
        <v>2631</v>
      </c>
    </row>
    <row r="773" ht="13.5" spans="1:10">
      <c r="A773" s="19"/>
      <c r="B773" s="19"/>
      <c r="C773" s="15" t="s">
        <v>1973</v>
      </c>
      <c r="D773" s="15" t="s">
        <v>2013</v>
      </c>
      <c r="E773" s="15" t="s">
        <v>1973</v>
      </c>
      <c r="F773" s="17" t="s">
        <v>1973</v>
      </c>
      <c r="G773" s="15" t="s">
        <v>1973</v>
      </c>
      <c r="H773" s="17" t="s">
        <v>1973</v>
      </c>
      <c r="I773" s="17" t="s">
        <v>1973</v>
      </c>
      <c r="J773" s="21" t="s">
        <v>1973</v>
      </c>
    </row>
    <row r="774" ht="13.5" spans="1:10">
      <c r="A774" s="19"/>
      <c r="B774" s="19"/>
      <c r="C774" s="15" t="s">
        <v>1973</v>
      </c>
      <c r="D774" s="15" t="s">
        <v>1973</v>
      </c>
      <c r="E774" s="15" t="s">
        <v>2632</v>
      </c>
      <c r="F774" s="17" t="s">
        <v>1980</v>
      </c>
      <c r="G774" s="15" t="s">
        <v>2213</v>
      </c>
      <c r="H774" s="17" t="s">
        <v>1982</v>
      </c>
      <c r="I774" s="17" t="s">
        <v>1987</v>
      </c>
      <c r="J774" s="21" t="s">
        <v>2625</v>
      </c>
    </row>
    <row r="775" ht="13.5" spans="1:10">
      <c r="A775" s="19"/>
      <c r="B775" s="19"/>
      <c r="C775" s="15" t="s">
        <v>1989</v>
      </c>
      <c r="D775" s="15" t="s">
        <v>1973</v>
      </c>
      <c r="E775" s="15" t="s">
        <v>1973</v>
      </c>
      <c r="F775" s="17" t="s">
        <v>1973</v>
      </c>
      <c r="G775" s="15" t="s">
        <v>1973</v>
      </c>
      <c r="H775" s="17" t="s">
        <v>1973</v>
      </c>
      <c r="I775" s="17" t="s">
        <v>1973</v>
      </c>
      <c r="J775" s="21" t="s">
        <v>1973</v>
      </c>
    </row>
    <row r="776" ht="13.5" spans="1:10">
      <c r="A776" s="19"/>
      <c r="B776" s="19"/>
      <c r="C776" s="15" t="s">
        <v>1973</v>
      </c>
      <c r="D776" s="15" t="s">
        <v>1990</v>
      </c>
      <c r="E776" s="15" t="s">
        <v>1973</v>
      </c>
      <c r="F776" s="17" t="s">
        <v>1973</v>
      </c>
      <c r="G776" s="15" t="s">
        <v>1973</v>
      </c>
      <c r="H776" s="17" t="s">
        <v>1973</v>
      </c>
      <c r="I776" s="17" t="s">
        <v>1973</v>
      </c>
      <c r="J776" s="21" t="s">
        <v>1973</v>
      </c>
    </row>
    <row r="777" ht="40.5" spans="1:10">
      <c r="A777" s="19"/>
      <c r="B777" s="19"/>
      <c r="C777" s="15" t="s">
        <v>1973</v>
      </c>
      <c r="D777" s="15" t="s">
        <v>1973</v>
      </c>
      <c r="E777" s="15" t="s">
        <v>2633</v>
      </c>
      <c r="F777" s="17" t="s">
        <v>1980</v>
      </c>
      <c r="G777" s="15" t="s">
        <v>2634</v>
      </c>
      <c r="H777" s="17" t="s">
        <v>1982</v>
      </c>
      <c r="I777" s="17" t="s">
        <v>1987</v>
      </c>
      <c r="J777" s="21" t="s">
        <v>2631</v>
      </c>
    </row>
    <row r="778" ht="13.5" spans="1:10">
      <c r="A778" s="19"/>
      <c r="B778" s="19"/>
      <c r="C778" s="15" t="s">
        <v>1973</v>
      </c>
      <c r="D778" s="15" t="s">
        <v>2023</v>
      </c>
      <c r="E778" s="15" t="s">
        <v>1973</v>
      </c>
      <c r="F778" s="17" t="s">
        <v>1973</v>
      </c>
      <c r="G778" s="15" t="s">
        <v>1973</v>
      </c>
      <c r="H778" s="17" t="s">
        <v>1973</v>
      </c>
      <c r="I778" s="17" t="s">
        <v>1973</v>
      </c>
      <c r="J778" s="21" t="s">
        <v>1973</v>
      </c>
    </row>
    <row r="779" ht="40.5" spans="1:10">
      <c r="A779" s="19"/>
      <c r="B779" s="19"/>
      <c r="C779" s="15" t="s">
        <v>1973</v>
      </c>
      <c r="D779" s="15" t="s">
        <v>1973</v>
      </c>
      <c r="E779" s="15" t="s">
        <v>2635</v>
      </c>
      <c r="F779" s="17" t="s">
        <v>1980</v>
      </c>
      <c r="G779" s="15" t="s">
        <v>2072</v>
      </c>
      <c r="H779" s="17" t="s">
        <v>1982</v>
      </c>
      <c r="I779" s="17" t="s">
        <v>1987</v>
      </c>
      <c r="J779" s="21" t="s">
        <v>2631</v>
      </c>
    </row>
    <row r="780" ht="13.5" spans="1:10">
      <c r="A780" s="19"/>
      <c r="B780" s="19"/>
      <c r="C780" s="15" t="s">
        <v>2001</v>
      </c>
      <c r="D780" s="15" t="s">
        <v>1973</v>
      </c>
      <c r="E780" s="15" t="s">
        <v>1973</v>
      </c>
      <c r="F780" s="17" t="s">
        <v>1973</v>
      </c>
      <c r="G780" s="15" t="s">
        <v>1973</v>
      </c>
      <c r="H780" s="17" t="s">
        <v>1973</v>
      </c>
      <c r="I780" s="17" t="s">
        <v>1973</v>
      </c>
      <c r="J780" s="21" t="s">
        <v>1973</v>
      </c>
    </row>
    <row r="781" ht="13.5" spans="1:10">
      <c r="A781" s="19"/>
      <c r="B781" s="19"/>
      <c r="C781" s="15" t="s">
        <v>1973</v>
      </c>
      <c r="D781" s="15" t="s">
        <v>2002</v>
      </c>
      <c r="E781" s="15" t="s">
        <v>1973</v>
      </c>
      <c r="F781" s="17" t="s">
        <v>1973</v>
      </c>
      <c r="G781" s="15" t="s">
        <v>1973</v>
      </c>
      <c r="H781" s="17" t="s">
        <v>1973</v>
      </c>
      <c r="I781" s="17" t="s">
        <v>1973</v>
      </c>
      <c r="J781" s="21" t="s">
        <v>1973</v>
      </c>
    </row>
    <row r="782" ht="40.5" spans="1:10">
      <c r="A782" s="19"/>
      <c r="B782" s="19"/>
      <c r="C782" s="15" t="s">
        <v>1973</v>
      </c>
      <c r="D782" s="15" t="s">
        <v>1973</v>
      </c>
      <c r="E782" s="15" t="s">
        <v>2636</v>
      </c>
      <c r="F782" s="17" t="s">
        <v>1980</v>
      </c>
      <c r="G782" s="15" t="s">
        <v>2072</v>
      </c>
      <c r="H782" s="17" t="s">
        <v>1982</v>
      </c>
      <c r="I782" s="17" t="s">
        <v>1987</v>
      </c>
      <c r="J782" s="21" t="s">
        <v>2631</v>
      </c>
    </row>
    <row r="783" ht="13.5" spans="1:10">
      <c r="A783" s="15" t="s">
        <v>2637</v>
      </c>
      <c r="B783" s="18" t="s">
        <v>2638</v>
      </c>
      <c r="C783" s="19"/>
      <c r="D783" s="19"/>
      <c r="E783" s="19"/>
      <c r="F783" s="20"/>
      <c r="G783" s="19"/>
      <c r="H783" s="20"/>
      <c r="I783" s="20"/>
      <c r="J783" s="22"/>
    </row>
    <row r="784" ht="13.5" spans="1:10">
      <c r="A784" s="19"/>
      <c r="B784" s="19"/>
      <c r="C784" s="15" t="s">
        <v>1977</v>
      </c>
      <c r="D784" s="15" t="s">
        <v>1973</v>
      </c>
      <c r="E784" s="15" t="s">
        <v>1973</v>
      </c>
      <c r="F784" s="17" t="s">
        <v>1973</v>
      </c>
      <c r="G784" s="15" t="s">
        <v>1973</v>
      </c>
      <c r="H784" s="17" t="s">
        <v>1973</v>
      </c>
      <c r="I784" s="17" t="s">
        <v>1973</v>
      </c>
      <c r="J784" s="21" t="s">
        <v>1973</v>
      </c>
    </row>
    <row r="785" ht="13.5" spans="1:10">
      <c r="A785" s="19"/>
      <c r="B785" s="19"/>
      <c r="C785" s="15" t="s">
        <v>1973</v>
      </c>
      <c r="D785" s="15" t="s">
        <v>1978</v>
      </c>
      <c r="E785" s="15" t="s">
        <v>1973</v>
      </c>
      <c r="F785" s="17" t="s">
        <v>1973</v>
      </c>
      <c r="G785" s="15" t="s">
        <v>1973</v>
      </c>
      <c r="H785" s="17" t="s">
        <v>1973</v>
      </c>
      <c r="I785" s="17" t="s">
        <v>1973</v>
      </c>
      <c r="J785" s="21" t="s">
        <v>1973</v>
      </c>
    </row>
    <row r="786" ht="13.5" spans="1:10">
      <c r="A786" s="19"/>
      <c r="B786" s="19"/>
      <c r="C786" s="15" t="s">
        <v>1973</v>
      </c>
      <c r="D786" s="15" t="s">
        <v>1973</v>
      </c>
      <c r="E786" s="15" t="s">
        <v>2639</v>
      </c>
      <c r="F786" s="17" t="s">
        <v>1980</v>
      </c>
      <c r="G786" s="15" t="s">
        <v>2640</v>
      </c>
      <c r="H786" s="17" t="s">
        <v>1993</v>
      </c>
      <c r="I786" s="17" t="s">
        <v>1983</v>
      </c>
      <c r="J786" s="21" t="s">
        <v>2641</v>
      </c>
    </row>
    <row r="787" ht="13.5" spans="1:10">
      <c r="A787" s="19"/>
      <c r="B787" s="19"/>
      <c r="C787" s="15" t="s">
        <v>1973</v>
      </c>
      <c r="D787" s="15" t="s">
        <v>2013</v>
      </c>
      <c r="E787" s="15" t="s">
        <v>1973</v>
      </c>
      <c r="F787" s="17" t="s">
        <v>1973</v>
      </c>
      <c r="G787" s="15" t="s">
        <v>1973</v>
      </c>
      <c r="H787" s="17" t="s">
        <v>1973</v>
      </c>
      <c r="I787" s="17" t="s">
        <v>1973</v>
      </c>
      <c r="J787" s="21" t="s">
        <v>1973</v>
      </c>
    </row>
    <row r="788" ht="13.5" spans="1:10">
      <c r="A788" s="19"/>
      <c r="B788" s="19"/>
      <c r="C788" s="15" t="s">
        <v>1973</v>
      </c>
      <c r="D788" s="15" t="s">
        <v>1973</v>
      </c>
      <c r="E788" s="15" t="s">
        <v>2642</v>
      </c>
      <c r="F788" s="17" t="s">
        <v>1980</v>
      </c>
      <c r="G788" s="15" t="s">
        <v>1981</v>
      </c>
      <c r="H788" s="17" t="s">
        <v>1982</v>
      </c>
      <c r="I788" s="17" t="s">
        <v>1983</v>
      </c>
      <c r="J788" s="21" t="s">
        <v>2643</v>
      </c>
    </row>
    <row r="789" ht="13.5" spans="1:10">
      <c r="A789" s="19"/>
      <c r="B789" s="19"/>
      <c r="C789" s="15" t="s">
        <v>1989</v>
      </c>
      <c r="D789" s="15" t="s">
        <v>1973</v>
      </c>
      <c r="E789" s="15" t="s">
        <v>1973</v>
      </c>
      <c r="F789" s="17" t="s">
        <v>1973</v>
      </c>
      <c r="G789" s="15" t="s">
        <v>1973</v>
      </c>
      <c r="H789" s="17" t="s">
        <v>1973</v>
      </c>
      <c r="I789" s="17" t="s">
        <v>1973</v>
      </c>
      <c r="J789" s="21" t="s">
        <v>1973</v>
      </c>
    </row>
    <row r="790" ht="13.5" spans="1:10">
      <c r="A790" s="19"/>
      <c r="B790" s="19"/>
      <c r="C790" s="15" t="s">
        <v>1973</v>
      </c>
      <c r="D790" s="15" t="s">
        <v>2023</v>
      </c>
      <c r="E790" s="15" t="s">
        <v>1973</v>
      </c>
      <c r="F790" s="17" t="s">
        <v>1973</v>
      </c>
      <c r="G790" s="15" t="s">
        <v>1973</v>
      </c>
      <c r="H790" s="17" t="s">
        <v>1973</v>
      </c>
      <c r="I790" s="17" t="s">
        <v>1973</v>
      </c>
      <c r="J790" s="21" t="s">
        <v>1973</v>
      </c>
    </row>
    <row r="791" ht="27" spans="1:10">
      <c r="A791" s="19"/>
      <c r="B791" s="19"/>
      <c r="C791" s="15" t="s">
        <v>1973</v>
      </c>
      <c r="D791" s="15" t="s">
        <v>1973</v>
      </c>
      <c r="E791" s="15" t="s">
        <v>2644</v>
      </c>
      <c r="F791" s="17" t="s">
        <v>1980</v>
      </c>
      <c r="G791" s="15" t="s">
        <v>2645</v>
      </c>
      <c r="H791" s="17" t="s">
        <v>1973</v>
      </c>
      <c r="I791" s="17" t="s">
        <v>1987</v>
      </c>
      <c r="J791" s="21" t="s">
        <v>2644</v>
      </c>
    </row>
    <row r="792" ht="13.5" spans="1:10">
      <c r="A792" s="19"/>
      <c r="B792" s="19"/>
      <c r="C792" s="15" t="s">
        <v>1973</v>
      </c>
      <c r="D792" s="15" t="s">
        <v>2258</v>
      </c>
      <c r="E792" s="15" t="s">
        <v>1973</v>
      </c>
      <c r="F792" s="17" t="s">
        <v>1973</v>
      </c>
      <c r="G792" s="15" t="s">
        <v>1973</v>
      </c>
      <c r="H792" s="17" t="s">
        <v>1973</v>
      </c>
      <c r="I792" s="17" t="s">
        <v>1973</v>
      </c>
      <c r="J792" s="21" t="s">
        <v>1973</v>
      </c>
    </row>
    <row r="793" ht="13.5" spans="1:10">
      <c r="A793" s="19"/>
      <c r="B793" s="19"/>
      <c r="C793" s="15" t="s">
        <v>1973</v>
      </c>
      <c r="D793" s="15" t="s">
        <v>1973</v>
      </c>
      <c r="E793" s="15" t="s">
        <v>2646</v>
      </c>
      <c r="F793" s="17" t="s">
        <v>1980</v>
      </c>
      <c r="G793" s="15" t="s">
        <v>2647</v>
      </c>
      <c r="H793" s="17" t="s">
        <v>1973</v>
      </c>
      <c r="I793" s="17" t="s">
        <v>1987</v>
      </c>
      <c r="J793" s="21" t="s">
        <v>2646</v>
      </c>
    </row>
    <row r="794" ht="13.5" spans="1:10">
      <c r="A794" s="19"/>
      <c r="B794" s="19"/>
      <c r="C794" s="15" t="s">
        <v>2001</v>
      </c>
      <c r="D794" s="15" t="s">
        <v>1973</v>
      </c>
      <c r="E794" s="15" t="s">
        <v>1973</v>
      </c>
      <c r="F794" s="17" t="s">
        <v>1973</v>
      </c>
      <c r="G794" s="15" t="s">
        <v>1973</v>
      </c>
      <c r="H794" s="17" t="s">
        <v>1973</v>
      </c>
      <c r="I794" s="17" t="s">
        <v>1973</v>
      </c>
      <c r="J794" s="21" t="s">
        <v>1973</v>
      </c>
    </row>
    <row r="795" ht="13.5" spans="1:10">
      <c r="A795" s="19"/>
      <c r="B795" s="19"/>
      <c r="C795" s="15" t="s">
        <v>1973</v>
      </c>
      <c r="D795" s="15" t="s">
        <v>2002</v>
      </c>
      <c r="E795" s="15" t="s">
        <v>1973</v>
      </c>
      <c r="F795" s="17" t="s">
        <v>1973</v>
      </c>
      <c r="G795" s="15" t="s">
        <v>1973</v>
      </c>
      <c r="H795" s="17" t="s">
        <v>1973</v>
      </c>
      <c r="I795" s="17" t="s">
        <v>1973</v>
      </c>
      <c r="J795" s="21" t="s">
        <v>1973</v>
      </c>
    </row>
    <row r="796" ht="13.5" spans="1:10">
      <c r="A796" s="19"/>
      <c r="B796" s="19"/>
      <c r="C796" s="15" t="s">
        <v>1973</v>
      </c>
      <c r="D796" s="15" t="s">
        <v>1973</v>
      </c>
      <c r="E796" s="15" t="s">
        <v>2051</v>
      </c>
      <c r="F796" s="17" t="s">
        <v>1997</v>
      </c>
      <c r="G796" s="15" t="s">
        <v>2297</v>
      </c>
      <c r="H796" s="17" t="s">
        <v>1982</v>
      </c>
      <c r="I796" s="17" t="s">
        <v>1983</v>
      </c>
      <c r="J796" s="21" t="s">
        <v>2051</v>
      </c>
    </row>
    <row r="797" ht="67.5" spans="1:10">
      <c r="A797" s="15" t="s">
        <v>2648</v>
      </c>
      <c r="B797" s="18" t="s">
        <v>2649</v>
      </c>
      <c r="C797" s="19"/>
      <c r="D797" s="19"/>
      <c r="E797" s="19"/>
      <c r="F797" s="20"/>
      <c r="G797" s="19"/>
      <c r="H797" s="20"/>
      <c r="I797" s="20"/>
      <c r="J797" s="22"/>
    </row>
    <row r="798" ht="13.5" spans="1:10">
      <c r="A798" s="19"/>
      <c r="B798" s="19"/>
      <c r="C798" s="15" t="s">
        <v>1977</v>
      </c>
      <c r="D798" s="15" t="s">
        <v>1973</v>
      </c>
      <c r="E798" s="15" t="s">
        <v>1973</v>
      </c>
      <c r="F798" s="17" t="s">
        <v>1973</v>
      </c>
      <c r="G798" s="15" t="s">
        <v>1973</v>
      </c>
      <c r="H798" s="17" t="s">
        <v>1973</v>
      </c>
      <c r="I798" s="17" t="s">
        <v>1973</v>
      </c>
      <c r="J798" s="21" t="s">
        <v>1973</v>
      </c>
    </row>
    <row r="799" ht="13.5" spans="1:10">
      <c r="A799" s="19"/>
      <c r="B799" s="19"/>
      <c r="C799" s="15" t="s">
        <v>1973</v>
      </c>
      <c r="D799" s="15" t="s">
        <v>1978</v>
      </c>
      <c r="E799" s="15" t="s">
        <v>1973</v>
      </c>
      <c r="F799" s="17" t="s">
        <v>1973</v>
      </c>
      <c r="G799" s="15" t="s">
        <v>1973</v>
      </c>
      <c r="H799" s="17" t="s">
        <v>1973</v>
      </c>
      <c r="I799" s="17" t="s">
        <v>1973</v>
      </c>
      <c r="J799" s="21" t="s">
        <v>1973</v>
      </c>
    </row>
    <row r="800" ht="94.5" spans="1:10">
      <c r="A800" s="19"/>
      <c r="B800" s="19"/>
      <c r="C800" s="15" t="s">
        <v>1973</v>
      </c>
      <c r="D800" s="15" t="s">
        <v>1973</v>
      </c>
      <c r="E800" s="15" t="s">
        <v>2650</v>
      </c>
      <c r="F800" s="17" t="s">
        <v>1980</v>
      </c>
      <c r="G800" s="15" t="s">
        <v>2651</v>
      </c>
      <c r="H800" s="17" t="s">
        <v>2652</v>
      </c>
      <c r="I800" s="17" t="s">
        <v>1987</v>
      </c>
      <c r="J800" s="21" t="s">
        <v>2653</v>
      </c>
    </row>
    <row r="801" ht="13.5" spans="1:10">
      <c r="A801" s="19"/>
      <c r="B801" s="19"/>
      <c r="C801" s="15" t="s">
        <v>1973</v>
      </c>
      <c r="D801" s="15" t="s">
        <v>2018</v>
      </c>
      <c r="E801" s="15" t="s">
        <v>1973</v>
      </c>
      <c r="F801" s="17" t="s">
        <v>1973</v>
      </c>
      <c r="G801" s="15" t="s">
        <v>1973</v>
      </c>
      <c r="H801" s="17" t="s">
        <v>1973</v>
      </c>
      <c r="I801" s="17" t="s">
        <v>1973</v>
      </c>
      <c r="J801" s="21" t="s">
        <v>1973</v>
      </c>
    </row>
    <row r="802" ht="94.5" spans="1:10">
      <c r="A802" s="19"/>
      <c r="B802" s="19"/>
      <c r="C802" s="15" t="s">
        <v>1973</v>
      </c>
      <c r="D802" s="15" t="s">
        <v>1973</v>
      </c>
      <c r="E802" s="15" t="s">
        <v>2654</v>
      </c>
      <c r="F802" s="17" t="s">
        <v>1980</v>
      </c>
      <c r="G802" s="15" t="s">
        <v>1981</v>
      </c>
      <c r="H802" s="17" t="s">
        <v>1982</v>
      </c>
      <c r="I802" s="17" t="s">
        <v>1987</v>
      </c>
      <c r="J802" s="21" t="s">
        <v>2653</v>
      </c>
    </row>
    <row r="803" ht="13.5" spans="1:10">
      <c r="A803" s="19"/>
      <c r="B803" s="19"/>
      <c r="C803" s="15" t="s">
        <v>1989</v>
      </c>
      <c r="D803" s="15" t="s">
        <v>1973</v>
      </c>
      <c r="E803" s="15" t="s">
        <v>1973</v>
      </c>
      <c r="F803" s="17" t="s">
        <v>1973</v>
      </c>
      <c r="G803" s="15" t="s">
        <v>1973</v>
      </c>
      <c r="H803" s="17" t="s">
        <v>1973</v>
      </c>
      <c r="I803" s="17" t="s">
        <v>1973</v>
      </c>
      <c r="J803" s="21" t="s">
        <v>1973</v>
      </c>
    </row>
    <row r="804" ht="13.5" spans="1:10">
      <c r="A804" s="19"/>
      <c r="B804" s="19"/>
      <c r="C804" s="15" t="s">
        <v>1973</v>
      </c>
      <c r="D804" s="15" t="s">
        <v>1990</v>
      </c>
      <c r="E804" s="15" t="s">
        <v>1973</v>
      </c>
      <c r="F804" s="17" t="s">
        <v>1973</v>
      </c>
      <c r="G804" s="15" t="s">
        <v>1973</v>
      </c>
      <c r="H804" s="17" t="s">
        <v>1973</v>
      </c>
      <c r="I804" s="17" t="s">
        <v>1973</v>
      </c>
      <c r="J804" s="21" t="s">
        <v>1973</v>
      </c>
    </row>
    <row r="805" ht="94.5" spans="1:10">
      <c r="A805" s="19"/>
      <c r="B805" s="19"/>
      <c r="C805" s="15" t="s">
        <v>1973</v>
      </c>
      <c r="D805" s="15" t="s">
        <v>1973</v>
      </c>
      <c r="E805" s="15" t="s">
        <v>2655</v>
      </c>
      <c r="F805" s="17" t="s">
        <v>1980</v>
      </c>
      <c r="G805" s="15" t="s">
        <v>1981</v>
      </c>
      <c r="H805" s="17" t="s">
        <v>1982</v>
      </c>
      <c r="I805" s="17" t="s">
        <v>1987</v>
      </c>
      <c r="J805" s="21" t="s">
        <v>2653</v>
      </c>
    </row>
    <row r="806" ht="13.5" spans="1:10">
      <c r="A806" s="19"/>
      <c r="B806" s="19"/>
      <c r="C806" s="15" t="s">
        <v>1973</v>
      </c>
      <c r="D806" s="15" t="s">
        <v>2023</v>
      </c>
      <c r="E806" s="15" t="s">
        <v>1973</v>
      </c>
      <c r="F806" s="17" t="s">
        <v>1973</v>
      </c>
      <c r="G806" s="15" t="s">
        <v>1973</v>
      </c>
      <c r="H806" s="17" t="s">
        <v>1973</v>
      </c>
      <c r="I806" s="17" t="s">
        <v>1973</v>
      </c>
      <c r="J806" s="21" t="s">
        <v>1973</v>
      </c>
    </row>
    <row r="807" ht="94.5" spans="1:10">
      <c r="A807" s="19"/>
      <c r="B807" s="19"/>
      <c r="C807" s="15" t="s">
        <v>1973</v>
      </c>
      <c r="D807" s="15" t="s">
        <v>1973</v>
      </c>
      <c r="E807" s="15" t="s">
        <v>2656</v>
      </c>
      <c r="F807" s="17" t="s">
        <v>1980</v>
      </c>
      <c r="G807" s="15" t="s">
        <v>2072</v>
      </c>
      <c r="H807" s="17" t="s">
        <v>1982</v>
      </c>
      <c r="I807" s="17" t="s">
        <v>1983</v>
      </c>
      <c r="J807" s="21" t="s">
        <v>2653</v>
      </c>
    </row>
    <row r="808" ht="13.5" spans="1:10">
      <c r="A808" s="19"/>
      <c r="B808" s="19"/>
      <c r="C808" s="15" t="s">
        <v>2001</v>
      </c>
      <c r="D808" s="15" t="s">
        <v>1973</v>
      </c>
      <c r="E808" s="15" t="s">
        <v>1973</v>
      </c>
      <c r="F808" s="17" t="s">
        <v>1973</v>
      </c>
      <c r="G808" s="15" t="s">
        <v>1973</v>
      </c>
      <c r="H808" s="17" t="s">
        <v>1973</v>
      </c>
      <c r="I808" s="17" t="s">
        <v>1973</v>
      </c>
      <c r="J808" s="21" t="s">
        <v>1973</v>
      </c>
    </row>
    <row r="809" ht="13.5" spans="1:10">
      <c r="A809" s="19"/>
      <c r="B809" s="19"/>
      <c r="C809" s="15" t="s">
        <v>1973</v>
      </c>
      <c r="D809" s="15" t="s">
        <v>2002</v>
      </c>
      <c r="E809" s="15" t="s">
        <v>1973</v>
      </c>
      <c r="F809" s="17" t="s">
        <v>1973</v>
      </c>
      <c r="G809" s="15" t="s">
        <v>1973</v>
      </c>
      <c r="H809" s="17" t="s">
        <v>1973</v>
      </c>
      <c r="I809" s="17" t="s">
        <v>1973</v>
      </c>
      <c r="J809" s="21" t="s">
        <v>1973</v>
      </c>
    </row>
    <row r="810" ht="94.5" spans="1:10">
      <c r="A810" s="19"/>
      <c r="B810" s="19"/>
      <c r="C810" s="15" t="s">
        <v>1973</v>
      </c>
      <c r="D810" s="15" t="s">
        <v>1973</v>
      </c>
      <c r="E810" s="15" t="s">
        <v>2657</v>
      </c>
      <c r="F810" s="17" t="s">
        <v>1980</v>
      </c>
      <c r="G810" s="15" t="s">
        <v>2005</v>
      </c>
      <c r="H810" s="17" t="s">
        <v>1982</v>
      </c>
      <c r="I810" s="17" t="s">
        <v>1987</v>
      </c>
      <c r="J810" s="21" t="s">
        <v>2653</v>
      </c>
    </row>
    <row r="811" ht="13.5" spans="1:10">
      <c r="A811" s="15" t="s">
        <v>2658</v>
      </c>
      <c r="B811" s="18" t="s">
        <v>2659</v>
      </c>
      <c r="C811" s="19"/>
      <c r="D811" s="19"/>
      <c r="E811" s="19"/>
      <c r="F811" s="20"/>
      <c r="G811" s="19"/>
      <c r="H811" s="20"/>
      <c r="I811" s="20"/>
      <c r="J811" s="22"/>
    </row>
    <row r="812" ht="13.5" spans="1:10">
      <c r="A812" s="19"/>
      <c r="B812" s="19"/>
      <c r="C812" s="15" t="s">
        <v>1977</v>
      </c>
      <c r="D812" s="15" t="s">
        <v>1973</v>
      </c>
      <c r="E812" s="15" t="s">
        <v>1973</v>
      </c>
      <c r="F812" s="17" t="s">
        <v>1973</v>
      </c>
      <c r="G812" s="15" t="s">
        <v>1973</v>
      </c>
      <c r="H812" s="17" t="s">
        <v>1973</v>
      </c>
      <c r="I812" s="17" t="s">
        <v>1973</v>
      </c>
      <c r="J812" s="21" t="s">
        <v>1973</v>
      </c>
    </row>
    <row r="813" ht="13.5" spans="1:10">
      <c r="A813" s="19"/>
      <c r="B813" s="19"/>
      <c r="C813" s="15" t="s">
        <v>1973</v>
      </c>
      <c r="D813" s="15" t="s">
        <v>1978</v>
      </c>
      <c r="E813" s="15" t="s">
        <v>1973</v>
      </c>
      <c r="F813" s="17" t="s">
        <v>1973</v>
      </c>
      <c r="G813" s="15" t="s">
        <v>1973</v>
      </c>
      <c r="H813" s="17" t="s">
        <v>1973</v>
      </c>
      <c r="I813" s="17" t="s">
        <v>1973</v>
      </c>
      <c r="J813" s="21" t="s">
        <v>1973</v>
      </c>
    </row>
    <row r="814" ht="13.5" spans="1:10">
      <c r="A814" s="19"/>
      <c r="B814" s="19"/>
      <c r="C814" s="15" t="s">
        <v>1973</v>
      </c>
      <c r="D814" s="15" t="s">
        <v>1973</v>
      </c>
      <c r="E814" s="15" t="s">
        <v>2639</v>
      </c>
      <c r="F814" s="17" t="s">
        <v>1980</v>
      </c>
      <c r="G814" s="15" t="s">
        <v>2660</v>
      </c>
      <c r="H814" s="17" t="s">
        <v>1993</v>
      </c>
      <c r="I814" s="17" t="s">
        <v>1983</v>
      </c>
      <c r="J814" s="21" t="s">
        <v>2639</v>
      </c>
    </row>
    <row r="815" ht="13.5" spans="1:10">
      <c r="A815" s="19"/>
      <c r="B815" s="19"/>
      <c r="C815" s="15" t="s">
        <v>1973</v>
      </c>
      <c r="D815" s="15" t="s">
        <v>2013</v>
      </c>
      <c r="E815" s="15" t="s">
        <v>1973</v>
      </c>
      <c r="F815" s="17" t="s">
        <v>1973</v>
      </c>
      <c r="G815" s="15" t="s">
        <v>1973</v>
      </c>
      <c r="H815" s="17" t="s">
        <v>1973</v>
      </c>
      <c r="I815" s="17" t="s">
        <v>1973</v>
      </c>
      <c r="J815" s="21" t="s">
        <v>1973</v>
      </c>
    </row>
    <row r="816" ht="13.5" spans="1:10">
      <c r="A816" s="19"/>
      <c r="B816" s="19"/>
      <c r="C816" s="15" t="s">
        <v>1973</v>
      </c>
      <c r="D816" s="15" t="s">
        <v>1973</v>
      </c>
      <c r="E816" s="15" t="s">
        <v>2642</v>
      </c>
      <c r="F816" s="17" t="s">
        <v>1980</v>
      </c>
      <c r="G816" s="15" t="s">
        <v>1981</v>
      </c>
      <c r="H816" s="17" t="s">
        <v>1982</v>
      </c>
      <c r="I816" s="17" t="s">
        <v>1983</v>
      </c>
      <c r="J816" s="21" t="s">
        <v>2642</v>
      </c>
    </row>
    <row r="817" ht="13.5" spans="1:10">
      <c r="A817" s="19"/>
      <c r="B817" s="19"/>
      <c r="C817" s="15" t="s">
        <v>1989</v>
      </c>
      <c r="D817" s="15" t="s">
        <v>1973</v>
      </c>
      <c r="E817" s="15" t="s">
        <v>1973</v>
      </c>
      <c r="F817" s="17" t="s">
        <v>1973</v>
      </c>
      <c r="G817" s="15" t="s">
        <v>1973</v>
      </c>
      <c r="H817" s="17" t="s">
        <v>1973</v>
      </c>
      <c r="I817" s="17" t="s">
        <v>1973</v>
      </c>
      <c r="J817" s="21" t="s">
        <v>1973</v>
      </c>
    </row>
    <row r="818" ht="13.5" spans="1:10">
      <c r="A818" s="19"/>
      <c r="B818" s="19"/>
      <c r="C818" s="15" t="s">
        <v>1973</v>
      </c>
      <c r="D818" s="15" t="s">
        <v>2023</v>
      </c>
      <c r="E818" s="15" t="s">
        <v>1973</v>
      </c>
      <c r="F818" s="17" t="s">
        <v>1973</v>
      </c>
      <c r="G818" s="15" t="s">
        <v>1973</v>
      </c>
      <c r="H818" s="17" t="s">
        <v>1973</v>
      </c>
      <c r="I818" s="17" t="s">
        <v>1973</v>
      </c>
      <c r="J818" s="21" t="s">
        <v>1973</v>
      </c>
    </row>
    <row r="819" ht="40.5" spans="1:10">
      <c r="A819" s="19"/>
      <c r="B819" s="19"/>
      <c r="C819" s="15" t="s">
        <v>1973</v>
      </c>
      <c r="D819" s="15" t="s">
        <v>1973</v>
      </c>
      <c r="E819" s="15" t="s">
        <v>2661</v>
      </c>
      <c r="F819" s="17" t="s">
        <v>1980</v>
      </c>
      <c r="G819" s="15" t="s">
        <v>2662</v>
      </c>
      <c r="H819" s="17" t="s">
        <v>1973</v>
      </c>
      <c r="I819" s="17" t="s">
        <v>1987</v>
      </c>
      <c r="J819" s="21" t="s">
        <v>2661</v>
      </c>
    </row>
    <row r="820" ht="13.5" spans="1:10">
      <c r="A820" s="19"/>
      <c r="B820" s="19"/>
      <c r="C820" s="15" t="s">
        <v>1973</v>
      </c>
      <c r="D820" s="15" t="s">
        <v>2258</v>
      </c>
      <c r="E820" s="15" t="s">
        <v>1973</v>
      </c>
      <c r="F820" s="17" t="s">
        <v>1973</v>
      </c>
      <c r="G820" s="15" t="s">
        <v>1973</v>
      </c>
      <c r="H820" s="17" t="s">
        <v>1973</v>
      </c>
      <c r="I820" s="17" t="s">
        <v>1973</v>
      </c>
      <c r="J820" s="21" t="s">
        <v>1973</v>
      </c>
    </row>
    <row r="821" ht="13.5" spans="1:10">
      <c r="A821" s="19"/>
      <c r="B821" s="19"/>
      <c r="C821" s="15" t="s">
        <v>1973</v>
      </c>
      <c r="D821" s="15" t="s">
        <v>1973</v>
      </c>
      <c r="E821" s="15" t="s">
        <v>2663</v>
      </c>
      <c r="F821" s="17" t="s">
        <v>1980</v>
      </c>
      <c r="G821" s="15" t="s">
        <v>2647</v>
      </c>
      <c r="H821" s="17" t="s">
        <v>1973</v>
      </c>
      <c r="I821" s="17" t="s">
        <v>1987</v>
      </c>
      <c r="J821" s="21" t="s">
        <v>2663</v>
      </c>
    </row>
    <row r="822" ht="13.5" spans="1:10">
      <c r="A822" s="19"/>
      <c r="B822" s="19"/>
      <c r="C822" s="15" t="s">
        <v>2001</v>
      </c>
      <c r="D822" s="15" t="s">
        <v>1973</v>
      </c>
      <c r="E822" s="15" t="s">
        <v>1973</v>
      </c>
      <c r="F822" s="17" t="s">
        <v>1973</v>
      </c>
      <c r="G822" s="15" t="s">
        <v>1973</v>
      </c>
      <c r="H822" s="17" t="s">
        <v>1973</v>
      </c>
      <c r="I822" s="17" t="s">
        <v>1973</v>
      </c>
      <c r="J822" s="21" t="s">
        <v>1973</v>
      </c>
    </row>
    <row r="823" ht="13.5" spans="1:10">
      <c r="A823" s="19"/>
      <c r="B823" s="19"/>
      <c r="C823" s="15" t="s">
        <v>1973</v>
      </c>
      <c r="D823" s="15" t="s">
        <v>2002</v>
      </c>
      <c r="E823" s="15" t="s">
        <v>1973</v>
      </c>
      <c r="F823" s="17" t="s">
        <v>1973</v>
      </c>
      <c r="G823" s="15" t="s">
        <v>1973</v>
      </c>
      <c r="H823" s="17" t="s">
        <v>1973</v>
      </c>
      <c r="I823" s="17" t="s">
        <v>1973</v>
      </c>
      <c r="J823" s="21" t="s">
        <v>1973</v>
      </c>
    </row>
    <row r="824" ht="13.5" spans="1:10">
      <c r="A824" s="19"/>
      <c r="B824" s="19"/>
      <c r="C824" s="15" t="s">
        <v>1973</v>
      </c>
      <c r="D824" s="15" t="s">
        <v>1973</v>
      </c>
      <c r="E824" s="15" t="s">
        <v>2051</v>
      </c>
      <c r="F824" s="17" t="s">
        <v>1997</v>
      </c>
      <c r="G824" s="15" t="s">
        <v>2297</v>
      </c>
      <c r="H824" s="17" t="s">
        <v>1982</v>
      </c>
      <c r="I824" s="17" t="s">
        <v>1983</v>
      </c>
      <c r="J824" s="21" t="s">
        <v>2051</v>
      </c>
    </row>
    <row r="825" ht="40.5" spans="1:10">
      <c r="A825" s="15" t="s">
        <v>2664</v>
      </c>
      <c r="B825" s="18" t="s">
        <v>2665</v>
      </c>
      <c r="C825" s="19"/>
      <c r="D825" s="19"/>
      <c r="E825" s="19"/>
      <c r="F825" s="20"/>
      <c r="G825" s="19"/>
      <c r="H825" s="20"/>
      <c r="I825" s="20"/>
      <c r="J825" s="22"/>
    </row>
    <row r="826" ht="13.5" spans="1:10">
      <c r="A826" s="19"/>
      <c r="B826" s="19"/>
      <c r="C826" s="15" t="s">
        <v>1977</v>
      </c>
      <c r="D826" s="15" t="s">
        <v>1973</v>
      </c>
      <c r="E826" s="15" t="s">
        <v>1973</v>
      </c>
      <c r="F826" s="17" t="s">
        <v>1973</v>
      </c>
      <c r="G826" s="15" t="s">
        <v>1973</v>
      </c>
      <c r="H826" s="17" t="s">
        <v>1973</v>
      </c>
      <c r="I826" s="17" t="s">
        <v>1973</v>
      </c>
      <c r="J826" s="21" t="s">
        <v>1973</v>
      </c>
    </row>
    <row r="827" ht="13.5" spans="1:10">
      <c r="A827" s="19"/>
      <c r="B827" s="19"/>
      <c r="C827" s="15" t="s">
        <v>1973</v>
      </c>
      <c r="D827" s="15" t="s">
        <v>1978</v>
      </c>
      <c r="E827" s="15" t="s">
        <v>1973</v>
      </c>
      <c r="F827" s="17" t="s">
        <v>1973</v>
      </c>
      <c r="G827" s="15" t="s">
        <v>1973</v>
      </c>
      <c r="H827" s="17" t="s">
        <v>1973</v>
      </c>
      <c r="I827" s="17" t="s">
        <v>1973</v>
      </c>
      <c r="J827" s="21" t="s">
        <v>1973</v>
      </c>
    </row>
    <row r="828" ht="81" spans="1:10">
      <c r="A828" s="19"/>
      <c r="B828" s="19"/>
      <c r="C828" s="15" t="s">
        <v>1973</v>
      </c>
      <c r="D828" s="15" t="s">
        <v>1973</v>
      </c>
      <c r="E828" s="15" t="s">
        <v>2666</v>
      </c>
      <c r="F828" s="17" t="s">
        <v>1980</v>
      </c>
      <c r="G828" s="15" t="s">
        <v>2667</v>
      </c>
      <c r="H828" s="17" t="s">
        <v>2668</v>
      </c>
      <c r="I828" s="17" t="s">
        <v>1983</v>
      </c>
      <c r="J828" s="21" t="s">
        <v>2669</v>
      </c>
    </row>
    <row r="829" ht="13.5" spans="1:10">
      <c r="A829" s="19"/>
      <c r="B829" s="19"/>
      <c r="C829" s="15" t="s">
        <v>1973</v>
      </c>
      <c r="D829" s="15" t="s">
        <v>2013</v>
      </c>
      <c r="E829" s="15" t="s">
        <v>1973</v>
      </c>
      <c r="F829" s="17" t="s">
        <v>1973</v>
      </c>
      <c r="G829" s="15" t="s">
        <v>1973</v>
      </c>
      <c r="H829" s="17" t="s">
        <v>1973</v>
      </c>
      <c r="I829" s="17" t="s">
        <v>1973</v>
      </c>
      <c r="J829" s="21" t="s">
        <v>1973</v>
      </c>
    </row>
    <row r="830" ht="81" spans="1:10">
      <c r="A830" s="19"/>
      <c r="B830" s="19"/>
      <c r="C830" s="15" t="s">
        <v>1973</v>
      </c>
      <c r="D830" s="15" t="s">
        <v>1973</v>
      </c>
      <c r="E830" s="15" t="s">
        <v>2602</v>
      </c>
      <c r="F830" s="17" t="s">
        <v>1980</v>
      </c>
      <c r="G830" s="15" t="s">
        <v>2213</v>
      </c>
      <c r="H830" s="17" t="s">
        <v>1982</v>
      </c>
      <c r="I830" s="17" t="s">
        <v>1987</v>
      </c>
      <c r="J830" s="21" t="s">
        <v>2669</v>
      </c>
    </row>
    <row r="831" ht="13.5" spans="1:10">
      <c r="A831" s="19"/>
      <c r="B831" s="19"/>
      <c r="C831" s="15" t="s">
        <v>1989</v>
      </c>
      <c r="D831" s="15" t="s">
        <v>1973</v>
      </c>
      <c r="E831" s="15" t="s">
        <v>1973</v>
      </c>
      <c r="F831" s="17" t="s">
        <v>1973</v>
      </c>
      <c r="G831" s="15" t="s">
        <v>1973</v>
      </c>
      <c r="H831" s="17" t="s">
        <v>1973</v>
      </c>
      <c r="I831" s="17" t="s">
        <v>1973</v>
      </c>
      <c r="J831" s="21" t="s">
        <v>1973</v>
      </c>
    </row>
    <row r="832" ht="13.5" spans="1:10">
      <c r="A832" s="19"/>
      <c r="B832" s="19"/>
      <c r="C832" s="15" t="s">
        <v>1973</v>
      </c>
      <c r="D832" s="15" t="s">
        <v>2023</v>
      </c>
      <c r="E832" s="15" t="s">
        <v>1973</v>
      </c>
      <c r="F832" s="17" t="s">
        <v>1973</v>
      </c>
      <c r="G832" s="15" t="s">
        <v>1973</v>
      </c>
      <c r="H832" s="17" t="s">
        <v>1973</v>
      </c>
      <c r="I832" s="17" t="s">
        <v>1973</v>
      </c>
      <c r="J832" s="21" t="s">
        <v>1973</v>
      </c>
    </row>
    <row r="833" ht="81" spans="1:10">
      <c r="A833" s="19"/>
      <c r="B833" s="19"/>
      <c r="C833" s="15" t="s">
        <v>1973</v>
      </c>
      <c r="D833" s="15" t="s">
        <v>1973</v>
      </c>
      <c r="E833" s="15" t="s">
        <v>2670</v>
      </c>
      <c r="F833" s="17" t="s">
        <v>1980</v>
      </c>
      <c r="G833" s="15" t="s">
        <v>1981</v>
      </c>
      <c r="H833" s="17" t="s">
        <v>1982</v>
      </c>
      <c r="I833" s="17" t="s">
        <v>1987</v>
      </c>
      <c r="J833" s="21" t="s">
        <v>2669</v>
      </c>
    </row>
    <row r="834" ht="13.5" spans="1:10">
      <c r="A834" s="19"/>
      <c r="B834" s="19"/>
      <c r="C834" s="15" t="s">
        <v>1973</v>
      </c>
      <c r="D834" s="15" t="s">
        <v>1995</v>
      </c>
      <c r="E834" s="15" t="s">
        <v>1973</v>
      </c>
      <c r="F834" s="17" t="s">
        <v>1973</v>
      </c>
      <c r="G834" s="15" t="s">
        <v>1973</v>
      </c>
      <c r="H834" s="17" t="s">
        <v>1973</v>
      </c>
      <c r="I834" s="17" t="s">
        <v>1973</v>
      </c>
      <c r="J834" s="21" t="s">
        <v>1973</v>
      </c>
    </row>
    <row r="835" ht="81" spans="1:10">
      <c r="A835" s="19"/>
      <c r="B835" s="19"/>
      <c r="C835" s="15" t="s">
        <v>1973</v>
      </c>
      <c r="D835" s="15" t="s">
        <v>1973</v>
      </c>
      <c r="E835" s="15" t="s">
        <v>2671</v>
      </c>
      <c r="F835" s="17" t="s">
        <v>1980</v>
      </c>
      <c r="G835" s="15" t="s">
        <v>2605</v>
      </c>
      <c r="H835" s="17" t="s">
        <v>1982</v>
      </c>
      <c r="I835" s="17" t="s">
        <v>1987</v>
      </c>
      <c r="J835" s="21" t="s">
        <v>2669</v>
      </c>
    </row>
    <row r="836" ht="13.5" spans="1:10">
      <c r="A836" s="19"/>
      <c r="B836" s="19"/>
      <c r="C836" s="15" t="s">
        <v>2001</v>
      </c>
      <c r="D836" s="15" t="s">
        <v>1973</v>
      </c>
      <c r="E836" s="15" t="s">
        <v>1973</v>
      </c>
      <c r="F836" s="17" t="s">
        <v>1973</v>
      </c>
      <c r="G836" s="15" t="s">
        <v>1973</v>
      </c>
      <c r="H836" s="17" t="s">
        <v>1973</v>
      </c>
      <c r="I836" s="17" t="s">
        <v>1973</v>
      </c>
      <c r="J836" s="21" t="s">
        <v>1973</v>
      </c>
    </row>
    <row r="837" ht="13.5" spans="1:10">
      <c r="A837" s="19"/>
      <c r="B837" s="19"/>
      <c r="C837" s="15" t="s">
        <v>1973</v>
      </c>
      <c r="D837" s="15" t="s">
        <v>2002</v>
      </c>
      <c r="E837" s="15" t="s">
        <v>1973</v>
      </c>
      <c r="F837" s="17" t="s">
        <v>1973</v>
      </c>
      <c r="G837" s="15" t="s">
        <v>1973</v>
      </c>
      <c r="H837" s="17" t="s">
        <v>1973</v>
      </c>
      <c r="I837" s="17" t="s">
        <v>1973</v>
      </c>
      <c r="J837" s="21" t="s">
        <v>1973</v>
      </c>
    </row>
    <row r="838" ht="81" spans="1:10">
      <c r="A838" s="19"/>
      <c r="B838" s="19"/>
      <c r="C838" s="15" t="s">
        <v>1973</v>
      </c>
      <c r="D838" s="15" t="s">
        <v>1973</v>
      </c>
      <c r="E838" s="15" t="s">
        <v>2672</v>
      </c>
      <c r="F838" s="17" t="s">
        <v>1980</v>
      </c>
      <c r="G838" s="15" t="s">
        <v>2072</v>
      </c>
      <c r="H838" s="17" t="s">
        <v>1982</v>
      </c>
      <c r="I838" s="17" t="s">
        <v>1987</v>
      </c>
      <c r="J838" s="21" t="s">
        <v>2669</v>
      </c>
    </row>
    <row r="839" ht="13.5" spans="1:10">
      <c r="A839" s="15" t="s">
        <v>2673</v>
      </c>
      <c r="B839" s="18" t="s">
        <v>2674</v>
      </c>
      <c r="C839" s="19"/>
      <c r="D839" s="19"/>
      <c r="E839" s="19"/>
      <c r="F839" s="20"/>
      <c r="G839" s="19"/>
      <c r="H839" s="20"/>
      <c r="I839" s="20"/>
      <c r="J839" s="22"/>
    </row>
    <row r="840" ht="13.5" spans="1:10">
      <c r="A840" s="19"/>
      <c r="B840" s="19"/>
      <c r="C840" s="15" t="s">
        <v>1977</v>
      </c>
      <c r="D840" s="15" t="s">
        <v>1973</v>
      </c>
      <c r="E840" s="15" t="s">
        <v>1973</v>
      </c>
      <c r="F840" s="17" t="s">
        <v>1973</v>
      </c>
      <c r="G840" s="15" t="s">
        <v>1973</v>
      </c>
      <c r="H840" s="17" t="s">
        <v>1973</v>
      </c>
      <c r="I840" s="17" t="s">
        <v>1973</v>
      </c>
      <c r="J840" s="21" t="s">
        <v>1973</v>
      </c>
    </row>
    <row r="841" ht="13.5" spans="1:10">
      <c r="A841" s="19"/>
      <c r="B841" s="19"/>
      <c r="C841" s="15" t="s">
        <v>1973</v>
      </c>
      <c r="D841" s="15" t="s">
        <v>1978</v>
      </c>
      <c r="E841" s="15" t="s">
        <v>1973</v>
      </c>
      <c r="F841" s="17" t="s">
        <v>1973</v>
      </c>
      <c r="G841" s="15" t="s">
        <v>1973</v>
      </c>
      <c r="H841" s="17" t="s">
        <v>1973</v>
      </c>
      <c r="I841" s="17" t="s">
        <v>1973</v>
      </c>
      <c r="J841" s="21" t="s">
        <v>1973</v>
      </c>
    </row>
    <row r="842" ht="13.5" spans="1:10">
      <c r="A842" s="19"/>
      <c r="B842" s="19"/>
      <c r="C842" s="15" t="s">
        <v>1973</v>
      </c>
      <c r="D842" s="15" t="s">
        <v>1973</v>
      </c>
      <c r="E842" s="15" t="s">
        <v>2675</v>
      </c>
      <c r="F842" s="17" t="s">
        <v>1980</v>
      </c>
      <c r="G842" s="15" t="s">
        <v>1981</v>
      </c>
      <c r="H842" s="17" t="s">
        <v>1993</v>
      </c>
      <c r="I842" s="17" t="s">
        <v>1983</v>
      </c>
      <c r="J842" s="21" t="s">
        <v>2676</v>
      </c>
    </row>
    <row r="843" ht="13.5" spans="1:10">
      <c r="A843" s="19"/>
      <c r="B843" s="19"/>
      <c r="C843" s="15" t="s">
        <v>1973</v>
      </c>
      <c r="D843" s="15" t="s">
        <v>2013</v>
      </c>
      <c r="E843" s="15" t="s">
        <v>1973</v>
      </c>
      <c r="F843" s="17" t="s">
        <v>1973</v>
      </c>
      <c r="G843" s="15" t="s">
        <v>1973</v>
      </c>
      <c r="H843" s="17" t="s">
        <v>1973</v>
      </c>
      <c r="I843" s="17" t="s">
        <v>1973</v>
      </c>
      <c r="J843" s="21" t="s">
        <v>1973</v>
      </c>
    </row>
    <row r="844" ht="13.5" spans="1:10">
      <c r="A844" s="19"/>
      <c r="B844" s="19"/>
      <c r="C844" s="15" t="s">
        <v>1973</v>
      </c>
      <c r="D844" s="15" t="s">
        <v>1973</v>
      </c>
      <c r="E844" s="15" t="s">
        <v>2677</v>
      </c>
      <c r="F844" s="17" t="s">
        <v>1980</v>
      </c>
      <c r="G844" s="15" t="s">
        <v>1981</v>
      </c>
      <c r="H844" s="17" t="s">
        <v>1982</v>
      </c>
      <c r="I844" s="17" t="s">
        <v>1983</v>
      </c>
      <c r="J844" s="21" t="s">
        <v>2676</v>
      </c>
    </row>
    <row r="845" ht="13.5" spans="1:10">
      <c r="A845" s="19"/>
      <c r="B845" s="19"/>
      <c r="C845" s="15" t="s">
        <v>1989</v>
      </c>
      <c r="D845" s="15" t="s">
        <v>1973</v>
      </c>
      <c r="E845" s="15" t="s">
        <v>1973</v>
      </c>
      <c r="F845" s="17" t="s">
        <v>1973</v>
      </c>
      <c r="G845" s="15" t="s">
        <v>1973</v>
      </c>
      <c r="H845" s="17" t="s">
        <v>1973</v>
      </c>
      <c r="I845" s="17" t="s">
        <v>1973</v>
      </c>
      <c r="J845" s="21" t="s">
        <v>1973</v>
      </c>
    </row>
    <row r="846" ht="13.5" spans="1:10">
      <c r="A846" s="19"/>
      <c r="B846" s="19"/>
      <c r="C846" s="15" t="s">
        <v>1973</v>
      </c>
      <c r="D846" s="15" t="s">
        <v>1990</v>
      </c>
      <c r="E846" s="15" t="s">
        <v>1973</v>
      </c>
      <c r="F846" s="17" t="s">
        <v>1973</v>
      </c>
      <c r="G846" s="15" t="s">
        <v>1973</v>
      </c>
      <c r="H846" s="17" t="s">
        <v>1973</v>
      </c>
      <c r="I846" s="17" t="s">
        <v>1973</v>
      </c>
      <c r="J846" s="21" t="s">
        <v>1973</v>
      </c>
    </row>
    <row r="847" ht="27" spans="1:10">
      <c r="A847" s="19"/>
      <c r="B847" s="19"/>
      <c r="C847" s="15" t="s">
        <v>1973</v>
      </c>
      <c r="D847" s="15" t="s">
        <v>1973</v>
      </c>
      <c r="E847" s="15" t="s">
        <v>2678</v>
      </c>
      <c r="F847" s="17" t="s">
        <v>1980</v>
      </c>
      <c r="G847" s="15" t="s">
        <v>2679</v>
      </c>
      <c r="H847" s="17" t="s">
        <v>1982</v>
      </c>
      <c r="I847" s="17" t="s">
        <v>1987</v>
      </c>
      <c r="J847" s="21" t="s">
        <v>2680</v>
      </c>
    </row>
    <row r="848" ht="13.5" spans="1:10">
      <c r="A848" s="19"/>
      <c r="B848" s="19"/>
      <c r="C848" s="15" t="s">
        <v>1973</v>
      </c>
      <c r="D848" s="15" t="s">
        <v>2023</v>
      </c>
      <c r="E848" s="15" t="s">
        <v>1973</v>
      </c>
      <c r="F848" s="17" t="s">
        <v>1973</v>
      </c>
      <c r="G848" s="15" t="s">
        <v>1973</v>
      </c>
      <c r="H848" s="17" t="s">
        <v>1973</v>
      </c>
      <c r="I848" s="17" t="s">
        <v>1973</v>
      </c>
      <c r="J848" s="21" t="s">
        <v>1973</v>
      </c>
    </row>
    <row r="849" ht="27" spans="1:10">
      <c r="A849" s="19"/>
      <c r="B849" s="19"/>
      <c r="C849" s="15" t="s">
        <v>1973</v>
      </c>
      <c r="D849" s="15" t="s">
        <v>1973</v>
      </c>
      <c r="E849" s="15" t="s">
        <v>2681</v>
      </c>
      <c r="F849" s="17" t="s">
        <v>1980</v>
      </c>
      <c r="G849" s="15" t="s">
        <v>2607</v>
      </c>
      <c r="H849" s="17" t="s">
        <v>1982</v>
      </c>
      <c r="I849" s="17" t="s">
        <v>1987</v>
      </c>
      <c r="J849" s="21" t="s">
        <v>2682</v>
      </c>
    </row>
    <row r="850" ht="13.5" spans="1:10">
      <c r="A850" s="19"/>
      <c r="B850" s="19"/>
      <c r="C850" s="15" t="s">
        <v>2001</v>
      </c>
      <c r="D850" s="15" t="s">
        <v>1973</v>
      </c>
      <c r="E850" s="15" t="s">
        <v>1973</v>
      </c>
      <c r="F850" s="17" t="s">
        <v>1973</v>
      </c>
      <c r="G850" s="15" t="s">
        <v>1973</v>
      </c>
      <c r="H850" s="17" t="s">
        <v>1973</v>
      </c>
      <c r="I850" s="17" t="s">
        <v>1973</v>
      </c>
      <c r="J850" s="21" t="s">
        <v>1973</v>
      </c>
    </row>
    <row r="851" ht="13.5" spans="1:10">
      <c r="A851" s="19"/>
      <c r="B851" s="19"/>
      <c r="C851" s="15" t="s">
        <v>1973</v>
      </c>
      <c r="D851" s="15" t="s">
        <v>2002</v>
      </c>
      <c r="E851" s="15" t="s">
        <v>1973</v>
      </c>
      <c r="F851" s="17" t="s">
        <v>1973</v>
      </c>
      <c r="G851" s="15" t="s">
        <v>1973</v>
      </c>
      <c r="H851" s="17" t="s">
        <v>1973</v>
      </c>
      <c r="I851" s="17" t="s">
        <v>1973</v>
      </c>
      <c r="J851" s="21" t="s">
        <v>1973</v>
      </c>
    </row>
    <row r="852" ht="13.5" spans="1:10">
      <c r="A852" s="19"/>
      <c r="B852" s="19"/>
      <c r="C852" s="15" t="s">
        <v>1973</v>
      </c>
      <c r="D852" s="15" t="s">
        <v>1973</v>
      </c>
      <c r="E852" s="15" t="s">
        <v>2051</v>
      </c>
      <c r="F852" s="17" t="s">
        <v>1997</v>
      </c>
      <c r="G852" s="15" t="s">
        <v>2620</v>
      </c>
      <c r="H852" s="17" t="s">
        <v>1982</v>
      </c>
      <c r="I852" s="17" t="s">
        <v>1983</v>
      </c>
      <c r="J852" s="21" t="s">
        <v>2051</v>
      </c>
    </row>
    <row r="853" ht="13.5" spans="1:10">
      <c r="A853" s="15" t="s">
        <v>2683</v>
      </c>
      <c r="B853" s="19"/>
      <c r="C853" s="19"/>
      <c r="D853" s="19"/>
      <c r="E853" s="19"/>
      <c r="F853" s="20"/>
      <c r="G853" s="19"/>
      <c r="H853" s="20"/>
      <c r="I853" s="20"/>
      <c r="J853" s="22"/>
    </row>
    <row r="854" ht="13.5" spans="1:10">
      <c r="A854" s="15" t="s">
        <v>2684</v>
      </c>
      <c r="B854" s="19"/>
      <c r="C854" s="19"/>
      <c r="D854" s="19"/>
      <c r="E854" s="19"/>
      <c r="F854" s="20"/>
      <c r="G854" s="19"/>
      <c r="H854" s="20"/>
      <c r="I854" s="20"/>
      <c r="J854" s="22"/>
    </row>
    <row r="855" ht="13.5" spans="1:10">
      <c r="A855" s="15" t="s">
        <v>2685</v>
      </c>
      <c r="B855" s="19"/>
      <c r="C855" s="19"/>
      <c r="D855" s="19"/>
      <c r="E855" s="19"/>
      <c r="F855" s="20"/>
      <c r="G855" s="19"/>
      <c r="H855" s="20"/>
      <c r="I855" s="20"/>
      <c r="J855" s="22"/>
    </row>
    <row r="856" ht="297" spans="1:10">
      <c r="A856" s="15" t="s">
        <v>2686</v>
      </c>
      <c r="B856" s="18" t="s">
        <v>2687</v>
      </c>
      <c r="C856" s="19"/>
      <c r="D856" s="19"/>
      <c r="E856" s="19"/>
      <c r="F856" s="20"/>
      <c r="G856" s="19"/>
      <c r="H856" s="20"/>
      <c r="I856" s="20"/>
      <c r="J856" s="22"/>
    </row>
    <row r="857" ht="13.5" spans="1:10">
      <c r="A857" s="19"/>
      <c r="B857" s="19"/>
      <c r="C857" s="15" t="s">
        <v>1977</v>
      </c>
      <c r="D857" s="15" t="s">
        <v>1973</v>
      </c>
      <c r="E857" s="15" t="s">
        <v>1973</v>
      </c>
      <c r="F857" s="17" t="s">
        <v>1973</v>
      </c>
      <c r="G857" s="15" t="s">
        <v>1973</v>
      </c>
      <c r="H857" s="17" t="s">
        <v>1973</v>
      </c>
      <c r="I857" s="17" t="s">
        <v>1973</v>
      </c>
      <c r="J857" s="21" t="s">
        <v>1973</v>
      </c>
    </row>
    <row r="858" ht="13.5" spans="1:10">
      <c r="A858" s="19"/>
      <c r="B858" s="19"/>
      <c r="C858" s="15" t="s">
        <v>1973</v>
      </c>
      <c r="D858" s="15" t="s">
        <v>1978</v>
      </c>
      <c r="E858" s="15" t="s">
        <v>1973</v>
      </c>
      <c r="F858" s="17" t="s">
        <v>1973</v>
      </c>
      <c r="G858" s="15" t="s">
        <v>1973</v>
      </c>
      <c r="H858" s="17" t="s">
        <v>1973</v>
      </c>
      <c r="I858" s="17" t="s">
        <v>1973</v>
      </c>
      <c r="J858" s="21" t="s">
        <v>1973</v>
      </c>
    </row>
    <row r="859" ht="27" spans="1:10">
      <c r="A859" s="19"/>
      <c r="B859" s="19"/>
      <c r="C859" s="15" t="s">
        <v>1973</v>
      </c>
      <c r="D859" s="15" t="s">
        <v>1973</v>
      </c>
      <c r="E859" s="15" t="s">
        <v>2688</v>
      </c>
      <c r="F859" s="17" t="s">
        <v>1980</v>
      </c>
      <c r="G859" s="15" t="s">
        <v>2050</v>
      </c>
      <c r="H859" s="17" t="s">
        <v>2200</v>
      </c>
      <c r="I859" s="17" t="s">
        <v>1983</v>
      </c>
      <c r="J859" s="21" t="s">
        <v>2689</v>
      </c>
    </row>
    <row r="860" ht="27" spans="1:10">
      <c r="A860" s="19"/>
      <c r="B860" s="19"/>
      <c r="C860" s="15" t="s">
        <v>1973</v>
      </c>
      <c r="D860" s="15" t="s">
        <v>1973</v>
      </c>
      <c r="E860" s="15" t="s">
        <v>2690</v>
      </c>
      <c r="F860" s="17" t="s">
        <v>1980</v>
      </c>
      <c r="G860" s="15" t="s">
        <v>2050</v>
      </c>
      <c r="H860" s="17" t="s">
        <v>2691</v>
      </c>
      <c r="I860" s="17" t="s">
        <v>1983</v>
      </c>
      <c r="J860" s="21" t="s">
        <v>2692</v>
      </c>
    </row>
    <row r="861" ht="13.5" spans="1:10">
      <c r="A861" s="19"/>
      <c r="B861" s="19"/>
      <c r="C861" s="15" t="s">
        <v>1973</v>
      </c>
      <c r="D861" s="15" t="s">
        <v>1985</v>
      </c>
      <c r="E861" s="15" t="s">
        <v>1973</v>
      </c>
      <c r="F861" s="17" t="s">
        <v>1973</v>
      </c>
      <c r="G861" s="15" t="s">
        <v>1973</v>
      </c>
      <c r="H861" s="17" t="s">
        <v>1973</v>
      </c>
      <c r="I861" s="17" t="s">
        <v>1973</v>
      </c>
      <c r="J861" s="21" t="s">
        <v>1973</v>
      </c>
    </row>
    <row r="862" ht="27" spans="1:10">
      <c r="A862" s="19"/>
      <c r="B862" s="19"/>
      <c r="C862" s="15" t="s">
        <v>1973</v>
      </c>
      <c r="D862" s="15" t="s">
        <v>1973</v>
      </c>
      <c r="E862" s="15" t="s">
        <v>2693</v>
      </c>
      <c r="F862" s="17" t="s">
        <v>1980</v>
      </c>
      <c r="G862" s="15" t="s">
        <v>2694</v>
      </c>
      <c r="H862" s="17" t="s">
        <v>2695</v>
      </c>
      <c r="I862" s="17" t="s">
        <v>1983</v>
      </c>
      <c r="J862" s="21" t="s">
        <v>2696</v>
      </c>
    </row>
    <row r="863" ht="13.5" spans="1:10">
      <c r="A863" s="19"/>
      <c r="B863" s="19"/>
      <c r="C863" s="15" t="s">
        <v>1989</v>
      </c>
      <c r="D863" s="15" t="s">
        <v>1973</v>
      </c>
      <c r="E863" s="15" t="s">
        <v>1973</v>
      </c>
      <c r="F863" s="17" t="s">
        <v>1973</v>
      </c>
      <c r="G863" s="15" t="s">
        <v>1973</v>
      </c>
      <c r="H863" s="17" t="s">
        <v>1973</v>
      </c>
      <c r="I863" s="17" t="s">
        <v>1973</v>
      </c>
      <c r="J863" s="21" t="s">
        <v>1973</v>
      </c>
    </row>
    <row r="864" ht="13.5" spans="1:10">
      <c r="A864" s="19"/>
      <c r="B864" s="19"/>
      <c r="C864" s="15" t="s">
        <v>1973</v>
      </c>
      <c r="D864" s="15" t="s">
        <v>1990</v>
      </c>
      <c r="E864" s="15" t="s">
        <v>1973</v>
      </c>
      <c r="F864" s="17" t="s">
        <v>1973</v>
      </c>
      <c r="G864" s="15" t="s">
        <v>1973</v>
      </c>
      <c r="H864" s="17" t="s">
        <v>1973</v>
      </c>
      <c r="I864" s="17" t="s">
        <v>1973</v>
      </c>
      <c r="J864" s="21" t="s">
        <v>1973</v>
      </c>
    </row>
    <row r="865" ht="54" spans="1:10">
      <c r="A865" s="19"/>
      <c r="B865" s="19"/>
      <c r="C865" s="15" t="s">
        <v>1973</v>
      </c>
      <c r="D865" s="15" t="s">
        <v>1973</v>
      </c>
      <c r="E865" s="15" t="s">
        <v>2697</v>
      </c>
      <c r="F865" s="17" t="s">
        <v>1997</v>
      </c>
      <c r="G865" s="15" t="s">
        <v>2005</v>
      </c>
      <c r="H865" s="17" t="s">
        <v>1982</v>
      </c>
      <c r="I865" s="17" t="s">
        <v>1983</v>
      </c>
      <c r="J865" s="21" t="s">
        <v>2698</v>
      </c>
    </row>
    <row r="866" ht="13.5" spans="1:10">
      <c r="A866" s="19"/>
      <c r="B866" s="19"/>
      <c r="C866" s="15" t="s">
        <v>2001</v>
      </c>
      <c r="D866" s="15" t="s">
        <v>1973</v>
      </c>
      <c r="E866" s="15" t="s">
        <v>1973</v>
      </c>
      <c r="F866" s="17" t="s">
        <v>1973</v>
      </c>
      <c r="G866" s="15" t="s">
        <v>1973</v>
      </c>
      <c r="H866" s="17" t="s">
        <v>1973</v>
      </c>
      <c r="I866" s="17" t="s">
        <v>1973</v>
      </c>
      <c r="J866" s="21" t="s">
        <v>1973</v>
      </c>
    </row>
    <row r="867" ht="13.5" spans="1:10">
      <c r="A867" s="19"/>
      <c r="B867" s="19"/>
      <c r="C867" s="15" t="s">
        <v>1973</v>
      </c>
      <c r="D867" s="15" t="s">
        <v>2002</v>
      </c>
      <c r="E867" s="15" t="s">
        <v>1973</v>
      </c>
      <c r="F867" s="17" t="s">
        <v>1973</v>
      </c>
      <c r="G867" s="15" t="s">
        <v>1973</v>
      </c>
      <c r="H867" s="17" t="s">
        <v>1973</v>
      </c>
      <c r="I867" s="17" t="s">
        <v>1973</v>
      </c>
      <c r="J867" s="21" t="s">
        <v>1973</v>
      </c>
    </row>
    <row r="868" ht="27" spans="1:10">
      <c r="A868" s="19"/>
      <c r="B868" s="19"/>
      <c r="C868" s="15" t="s">
        <v>1973</v>
      </c>
      <c r="D868" s="15" t="s">
        <v>1973</v>
      </c>
      <c r="E868" s="15" t="s">
        <v>2699</v>
      </c>
      <c r="F868" s="17" t="s">
        <v>1980</v>
      </c>
      <c r="G868" s="15" t="s">
        <v>2005</v>
      </c>
      <c r="H868" s="17" t="s">
        <v>1982</v>
      </c>
      <c r="I868" s="17" t="s">
        <v>1983</v>
      </c>
      <c r="J868" s="21" t="s">
        <v>2700</v>
      </c>
    </row>
    <row r="869" ht="297" spans="1:10">
      <c r="A869" s="15" t="s">
        <v>2701</v>
      </c>
      <c r="B869" s="18" t="s">
        <v>2702</v>
      </c>
      <c r="C869" s="19"/>
      <c r="D869" s="19"/>
      <c r="E869" s="19"/>
      <c r="F869" s="20"/>
      <c r="G869" s="19"/>
      <c r="H869" s="20"/>
      <c r="I869" s="20"/>
      <c r="J869" s="22"/>
    </row>
    <row r="870" ht="13.5" spans="1:10">
      <c r="A870" s="19"/>
      <c r="B870" s="19"/>
      <c r="C870" s="15" t="s">
        <v>1977</v>
      </c>
      <c r="D870" s="15" t="s">
        <v>1973</v>
      </c>
      <c r="E870" s="15" t="s">
        <v>1973</v>
      </c>
      <c r="F870" s="17" t="s">
        <v>1973</v>
      </c>
      <c r="G870" s="15" t="s">
        <v>1973</v>
      </c>
      <c r="H870" s="17" t="s">
        <v>1973</v>
      </c>
      <c r="I870" s="17" t="s">
        <v>1973</v>
      </c>
      <c r="J870" s="21" t="s">
        <v>1973</v>
      </c>
    </row>
    <row r="871" ht="13.5" spans="1:10">
      <c r="A871" s="19"/>
      <c r="B871" s="19"/>
      <c r="C871" s="15" t="s">
        <v>1973</v>
      </c>
      <c r="D871" s="15" t="s">
        <v>1978</v>
      </c>
      <c r="E871" s="15" t="s">
        <v>1973</v>
      </c>
      <c r="F871" s="17" t="s">
        <v>1973</v>
      </c>
      <c r="G871" s="15" t="s">
        <v>1973</v>
      </c>
      <c r="H871" s="17" t="s">
        <v>1973</v>
      </c>
      <c r="I871" s="17" t="s">
        <v>1973</v>
      </c>
      <c r="J871" s="21" t="s">
        <v>1973</v>
      </c>
    </row>
    <row r="872" ht="40.5" spans="1:10">
      <c r="A872" s="19"/>
      <c r="B872" s="19"/>
      <c r="C872" s="15" t="s">
        <v>1973</v>
      </c>
      <c r="D872" s="15" t="s">
        <v>1973</v>
      </c>
      <c r="E872" s="15" t="s">
        <v>2703</v>
      </c>
      <c r="F872" s="17" t="s">
        <v>1980</v>
      </c>
      <c r="G872" s="15" t="s">
        <v>2152</v>
      </c>
      <c r="H872" s="17" t="s">
        <v>1993</v>
      </c>
      <c r="I872" s="17" t="s">
        <v>1983</v>
      </c>
      <c r="J872" s="21" t="s">
        <v>2704</v>
      </c>
    </row>
    <row r="873" ht="13.5" spans="1:10">
      <c r="A873" s="19"/>
      <c r="B873" s="19"/>
      <c r="C873" s="15" t="s">
        <v>1973</v>
      </c>
      <c r="D873" s="15" t="s">
        <v>1985</v>
      </c>
      <c r="E873" s="15" t="s">
        <v>1973</v>
      </c>
      <c r="F873" s="17" t="s">
        <v>1973</v>
      </c>
      <c r="G873" s="15" t="s">
        <v>1973</v>
      </c>
      <c r="H873" s="17" t="s">
        <v>1973</v>
      </c>
      <c r="I873" s="17" t="s">
        <v>1973</v>
      </c>
      <c r="J873" s="21" t="s">
        <v>1973</v>
      </c>
    </row>
    <row r="874" ht="40.5" spans="1:10">
      <c r="A874" s="19"/>
      <c r="B874" s="19"/>
      <c r="C874" s="15" t="s">
        <v>1973</v>
      </c>
      <c r="D874" s="15" t="s">
        <v>1973</v>
      </c>
      <c r="E874" s="15" t="s">
        <v>2705</v>
      </c>
      <c r="F874" s="17" t="s">
        <v>1980</v>
      </c>
      <c r="G874" s="15" t="s">
        <v>2694</v>
      </c>
      <c r="H874" s="17" t="s">
        <v>2695</v>
      </c>
      <c r="I874" s="17" t="s">
        <v>1983</v>
      </c>
      <c r="J874" s="21" t="s">
        <v>2706</v>
      </c>
    </row>
    <row r="875" ht="13.5" spans="1:10">
      <c r="A875" s="19"/>
      <c r="B875" s="19"/>
      <c r="C875" s="15" t="s">
        <v>1989</v>
      </c>
      <c r="D875" s="15" t="s">
        <v>1973</v>
      </c>
      <c r="E875" s="15" t="s">
        <v>1973</v>
      </c>
      <c r="F875" s="17" t="s">
        <v>1973</v>
      </c>
      <c r="G875" s="15" t="s">
        <v>1973</v>
      </c>
      <c r="H875" s="17" t="s">
        <v>1973</v>
      </c>
      <c r="I875" s="17" t="s">
        <v>1973</v>
      </c>
      <c r="J875" s="21" t="s">
        <v>1973</v>
      </c>
    </row>
    <row r="876" ht="13.5" spans="1:10">
      <c r="A876" s="19"/>
      <c r="B876" s="19"/>
      <c r="C876" s="15" t="s">
        <v>1973</v>
      </c>
      <c r="D876" s="15" t="s">
        <v>1990</v>
      </c>
      <c r="E876" s="15" t="s">
        <v>1973</v>
      </c>
      <c r="F876" s="17" t="s">
        <v>1973</v>
      </c>
      <c r="G876" s="15" t="s">
        <v>1973</v>
      </c>
      <c r="H876" s="17" t="s">
        <v>1973</v>
      </c>
      <c r="I876" s="17" t="s">
        <v>1973</v>
      </c>
      <c r="J876" s="21" t="s">
        <v>1973</v>
      </c>
    </row>
    <row r="877" ht="54" spans="1:10">
      <c r="A877" s="19"/>
      <c r="B877" s="19"/>
      <c r="C877" s="15" t="s">
        <v>1973</v>
      </c>
      <c r="D877" s="15" t="s">
        <v>1973</v>
      </c>
      <c r="E877" s="15" t="s">
        <v>2707</v>
      </c>
      <c r="F877" s="17" t="s">
        <v>1997</v>
      </c>
      <c r="G877" s="15" t="s">
        <v>2005</v>
      </c>
      <c r="H877" s="17" t="s">
        <v>1982</v>
      </c>
      <c r="I877" s="17" t="s">
        <v>1983</v>
      </c>
      <c r="J877" s="21" t="s">
        <v>2708</v>
      </c>
    </row>
    <row r="878" ht="13.5" spans="1:10">
      <c r="A878" s="19"/>
      <c r="B878" s="19"/>
      <c r="C878" s="15" t="s">
        <v>2001</v>
      </c>
      <c r="D878" s="15" t="s">
        <v>1973</v>
      </c>
      <c r="E878" s="15" t="s">
        <v>1973</v>
      </c>
      <c r="F878" s="17" t="s">
        <v>1973</v>
      </c>
      <c r="G878" s="15" t="s">
        <v>1973</v>
      </c>
      <c r="H878" s="17" t="s">
        <v>1973</v>
      </c>
      <c r="I878" s="17" t="s">
        <v>1973</v>
      </c>
      <c r="J878" s="21" t="s">
        <v>1973</v>
      </c>
    </row>
    <row r="879" ht="13.5" spans="1:10">
      <c r="A879" s="19"/>
      <c r="B879" s="19"/>
      <c r="C879" s="15" t="s">
        <v>1973</v>
      </c>
      <c r="D879" s="15" t="s">
        <v>2002</v>
      </c>
      <c r="E879" s="15" t="s">
        <v>1973</v>
      </c>
      <c r="F879" s="17" t="s">
        <v>1973</v>
      </c>
      <c r="G879" s="15" t="s">
        <v>1973</v>
      </c>
      <c r="H879" s="17" t="s">
        <v>1973</v>
      </c>
      <c r="I879" s="17" t="s">
        <v>1973</v>
      </c>
      <c r="J879" s="21" t="s">
        <v>1973</v>
      </c>
    </row>
    <row r="880" ht="27" spans="1:10">
      <c r="A880" s="19"/>
      <c r="B880" s="19"/>
      <c r="C880" s="15" t="s">
        <v>1973</v>
      </c>
      <c r="D880" s="15" t="s">
        <v>1973</v>
      </c>
      <c r="E880" s="15" t="s">
        <v>2709</v>
      </c>
      <c r="F880" s="17" t="s">
        <v>1997</v>
      </c>
      <c r="G880" s="15" t="s">
        <v>1981</v>
      </c>
      <c r="H880" s="17" t="s">
        <v>1982</v>
      </c>
      <c r="I880" s="17" t="s">
        <v>1983</v>
      </c>
      <c r="J880" s="21" t="s">
        <v>2710</v>
      </c>
    </row>
    <row r="881" ht="13.5" spans="1:10">
      <c r="A881" s="15" t="s">
        <v>2711</v>
      </c>
      <c r="B881" s="19"/>
      <c r="C881" s="19"/>
      <c r="D881" s="19"/>
      <c r="E881" s="19"/>
      <c r="F881" s="20"/>
      <c r="G881" s="19"/>
      <c r="H881" s="20"/>
      <c r="I881" s="20"/>
      <c r="J881" s="22"/>
    </row>
    <row r="882" ht="13.5" spans="1:10">
      <c r="A882" s="15" t="s">
        <v>2712</v>
      </c>
      <c r="B882" s="19"/>
      <c r="C882" s="19"/>
      <c r="D882" s="19"/>
      <c r="E882" s="19"/>
      <c r="F882" s="20"/>
      <c r="G882" s="19"/>
      <c r="H882" s="20"/>
      <c r="I882" s="20"/>
      <c r="J882" s="22"/>
    </row>
    <row r="883" ht="121.5" spans="1:10">
      <c r="A883" s="15" t="s">
        <v>2713</v>
      </c>
      <c r="B883" s="18" t="s">
        <v>2714</v>
      </c>
      <c r="C883" s="19"/>
      <c r="D883" s="19"/>
      <c r="E883" s="19"/>
      <c r="F883" s="20"/>
      <c r="G883" s="19"/>
      <c r="H883" s="20"/>
      <c r="I883" s="20"/>
      <c r="J883" s="22"/>
    </row>
    <row r="884" ht="13.5" spans="1:10">
      <c r="A884" s="19"/>
      <c r="B884" s="19"/>
      <c r="C884" s="15" t="s">
        <v>1977</v>
      </c>
      <c r="D884" s="15" t="s">
        <v>1973</v>
      </c>
      <c r="E884" s="15" t="s">
        <v>1973</v>
      </c>
      <c r="F884" s="17" t="s">
        <v>1973</v>
      </c>
      <c r="G884" s="15" t="s">
        <v>1973</v>
      </c>
      <c r="H884" s="17" t="s">
        <v>1973</v>
      </c>
      <c r="I884" s="17" t="s">
        <v>1973</v>
      </c>
      <c r="J884" s="21" t="s">
        <v>1973</v>
      </c>
    </row>
    <row r="885" ht="13.5" spans="1:10">
      <c r="A885" s="19"/>
      <c r="B885" s="19"/>
      <c r="C885" s="15" t="s">
        <v>1973</v>
      </c>
      <c r="D885" s="15" t="s">
        <v>1978</v>
      </c>
      <c r="E885" s="15" t="s">
        <v>1973</v>
      </c>
      <c r="F885" s="17" t="s">
        <v>1973</v>
      </c>
      <c r="G885" s="15" t="s">
        <v>1973</v>
      </c>
      <c r="H885" s="17" t="s">
        <v>1973</v>
      </c>
      <c r="I885" s="17" t="s">
        <v>1973</v>
      </c>
      <c r="J885" s="21" t="s">
        <v>1973</v>
      </c>
    </row>
    <row r="886" ht="27" spans="1:10">
      <c r="A886" s="19"/>
      <c r="B886" s="19"/>
      <c r="C886" s="15" t="s">
        <v>1973</v>
      </c>
      <c r="D886" s="15" t="s">
        <v>1973</v>
      </c>
      <c r="E886" s="15" t="s">
        <v>2715</v>
      </c>
      <c r="F886" s="17" t="s">
        <v>1997</v>
      </c>
      <c r="G886" s="15" t="s">
        <v>2716</v>
      </c>
      <c r="H886" s="17" t="s">
        <v>2717</v>
      </c>
      <c r="I886" s="17" t="s">
        <v>1983</v>
      </c>
      <c r="J886" s="21" t="s">
        <v>2718</v>
      </c>
    </row>
    <row r="887" ht="13.5" spans="1:10">
      <c r="A887" s="19"/>
      <c r="B887" s="19"/>
      <c r="C887" s="15" t="s">
        <v>1973</v>
      </c>
      <c r="D887" s="15" t="s">
        <v>1985</v>
      </c>
      <c r="E887" s="15" t="s">
        <v>1973</v>
      </c>
      <c r="F887" s="17" t="s">
        <v>1973</v>
      </c>
      <c r="G887" s="15" t="s">
        <v>1973</v>
      </c>
      <c r="H887" s="17" t="s">
        <v>1973</v>
      </c>
      <c r="I887" s="17" t="s">
        <v>1973</v>
      </c>
      <c r="J887" s="21" t="s">
        <v>1973</v>
      </c>
    </row>
    <row r="888" ht="27" spans="1:10">
      <c r="A888" s="19"/>
      <c r="B888" s="19"/>
      <c r="C888" s="15" t="s">
        <v>1973</v>
      </c>
      <c r="D888" s="15" t="s">
        <v>1973</v>
      </c>
      <c r="E888" s="15" t="s">
        <v>2719</v>
      </c>
      <c r="F888" s="17" t="s">
        <v>1997</v>
      </c>
      <c r="G888" s="15" t="s">
        <v>2005</v>
      </c>
      <c r="H888" s="17" t="s">
        <v>1982</v>
      </c>
      <c r="I888" s="17" t="s">
        <v>1983</v>
      </c>
      <c r="J888" s="21" t="s">
        <v>2720</v>
      </c>
    </row>
    <row r="889" ht="13.5" spans="1:10">
      <c r="A889" s="19"/>
      <c r="B889" s="19"/>
      <c r="C889" s="15" t="s">
        <v>1973</v>
      </c>
      <c r="D889" s="15" t="s">
        <v>2013</v>
      </c>
      <c r="E889" s="15" t="s">
        <v>1973</v>
      </c>
      <c r="F889" s="17" t="s">
        <v>1973</v>
      </c>
      <c r="G889" s="15" t="s">
        <v>1973</v>
      </c>
      <c r="H889" s="17" t="s">
        <v>1973</v>
      </c>
      <c r="I889" s="17" t="s">
        <v>1973</v>
      </c>
      <c r="J889" s="21" t="s">
        <v>1973</v>
      </c>
    </row>
    <row r="890" ht="27" spans="1:10">
      <c r="A890" s="19"/>
      <c r="B890" s="19"/>
      <c r="C890" s="15" t="s">
        <v>1973</v>
      </c>
      <c r="D890" s="15" t="s">
        <v>1973</v>
      </c>
      <c r="E890" s="15" t="s">
        <v>2721</v>
      </c>
      <c r="F890" s="17" t="s">
        <v>2722</v>
      </c>
      <c r="G890" s="15" t="s">
        <v>2422</v>
      </c>
      <c r="H890" s="17" t="s">
        <v>2580</v>
      </c>
      <c r="I890" s="17" t="s">
        <v>1983</v>
      </c>
      <c r="J890" s="21" t="s">
        <v>2723</v>
      </c>
    </row>
    <row r="891" ht="13.5" spans="1:10">
      <c r="A891" s="19"/>
      <c r="B891" s="19"/>
      <c r="C891" s="15" t="s">
        <v>1989</v>
      </c>
      <c r="D891" s="15" t="s">
        <v>1973</v>
      </c>
      <c r="E891" s="15" t="s">
        <v>1973</v>
      </c>
      <c r="F891" s="17" t="s">
        <v>1973</v>
      </c>
      <c r="G891" s="15" t="s">
        <v>1973</v>
      </c>
      <c r="H891" s="17" t="s">
        <v>1973</v>
      </c>
      <c r="I891" s="17" t="s">
        <v>1973</v>
      </c>
      <c r="J891" s="21" t="s">
        <v>1973</v>
      </c>
    </row>
    <row r="892" ht="13.5" spans="1:10">
      <c r="A892" s="19"/>
      <c r="B892" s="19"/>
      <c r="C892" s="15" t="s">
        <v>1973</v>
      </c>
      <c r="D892" s="15" t="s">
        <v>1995</v>
      </c>
      <c r="E892" s="15" t="s">
        <v>1973</v>
      </c>
      <c r="F892" s="17" t="s">
        <v>1973</v>
      </c>
      <c r="G892" s="15" t="s">
        <v>1973</v>
      </c>
      <c r="H892" s="17" t="s">
        <v>1973</v>
      </c>
      <c r="I892" s="17" t="s">
        <v>1973</v>
      </c>
      <c r="J892" s="21" t="s">
        <v>1973</v>
      </c>
    </row>
    <row r="893" ht="27" spans="1:10">
      <c r="A893" s="19"/>
      <c r="B893" s="19"/>
      <c r="C893" s="15" t="s">
        <v>1973</v>
      </c>
      <c r="D893" s="15" t="s">
        <v>1973</v>
      </c>
      <c r="E893" s="15" t="s">
        <v>2724</v>
      </c>
      <c r="F893" s="17" t="s">
        <v>1997</v>
      </c>
      <c r="G893" s="15" t="s">
        <v>1998</v>
      </c>
      <c r="H893" s="17" t="s">
        <v>1999</v>
      </c>
      <c r="I893" s="17" t="s">
        <v>1983</v>
      </c>
      <c r="J893" s="21" t="s">
        <v>2725</v>
      </c>
    </row>
    <row r="894" ht="13.5" spans="1:10">
      <c r="A894" s="19"/>
      <c r="B894" s="19"/>
      <c r="C894" s="15" t="s">
        <v>2001</v>
      </c>
      <c r="D894" s="15" t="s">
        <v>1973</v>
      </c>
      <c r="E894" s="15" t="s">
        <v>1973</v>
      </c>
      <c r="F894" s="17" t="s">
        <v>1973</v>
      </c>
      <c r="G894" s="15" t="s">
        <v>1973</v>
      </c>
      <c r="H894" s="17" t="s">
        <v>1973</v>
      </c>
      <c r="I894" s="17" t="s">
        <v>1973</v>
      </c>
      <c r="J894" s="21" t="s">
        <v>1973</v>
      </c>
    </row>
    <row r="895" ht="13.5" spans="1:10">
      <c r="A895" s="19"/>
      <c r="B895" s="19"/>
      <c r="C895" s="15" t="s">
        <v>1973</v>
      </c>
      <c r="D895" s="15" t="s">
        <v>2002</v>
      </c>
      <c r="E895" s="15" t="s">
        <v>1973</v>
      </c>
      <c r="F895" s="17" t="s">
        <v>1973</v>
      </c>
      <c r="G895" s="15" t="s">
        <v>1973</v>
      </c>
      <c r="H895" s="17" t="s">
        <v>1973</v>
      </c>
      <c r="I895" s="17" t="s">
        <v>1973</v>
      </c>
      <c r="J895" s="21" t="s">
        <v>1973</v>
      </c>
    </row>
    <row r="896" ht="13.5" spans="1:10">
      <c r="A896" s="19"/>
      <c r="B896" s="19"/>
      <c r="C896" s="15" t="s">
        <v>1973</v>
      </c>
      <c r="D896" s="15" t="s">
        <v>1973</v>
      </c>
      <c r="E896" s="15" t="s">
        <v>2726</v>
      </c>
      <c r="F896" s="17" t="s">
        <v>1997</v>
      </c>
      <c r="G896" s="15" t="s">
        <v>2005</v>
      </c>
      <c r="H896" s="17" t="s">
        <v>1982</v>
      </c>
      <c r="I896" s="17" t="s">
        <v>1983</v>
      </c>
      <c r="J896" s="21" t="s">
        <v>2727</v>
      </c>
    </row>
    <row r="897" ht="13.5" spans="1:10">
      <c r="A897" s="15" t="s">
        <v>2728</v>
      </c>
      <c r="B897" s="19"/>
      <c r="C897" s="19"/>
      <c r="D897" s="19"/>
      <c r="E897" s="19"/>
      <c r="F897" s="20"/>
      <c r="G897" s="19"/>
      <c r="H897" s="20"/>
      <c r="I897" s="20"/>
      <c r="J897" s="22"/>
    </row>
    <row r="898" ht="81" spans="1:10">
      <c r="A898" s="15" t="s">
        <v>2729</v>
      </c>
      <c r="B898" s="18" t="s">
        <v>2730</v>
      </c>
      <c r="C898" s="19"/>
      <c r="D898" s="19"/>
      <c r="E898" s="19"/>
      <c r="F898" s="20"/>
      <c r="G898" s="19"/>
      <c r="H898" s="20"/>
      <c r="I898" s="20"/>
      <c r="J898" s="22"/>
    </row>
    <row r="899" ht="13.5" spans="1:10">
      <c r="A899" s="19"/>
      <c r="B899" s="19"/>
      <c r="C899" s="15" t="s">
        <v>1977</v>
      </c>
      <c r="D899" s="15" t="s">
        <v>1973</v>
      </c>
      <c r="E899" s="15" t="s">
        <v>1973</v>
      </c>
      <c r="F899" s="17" t="s">
        <v>1973</v>
      </c>
      <c r="G899" s="15" t="s">
        <v>1973</v>
      </c>
      <c r="H899" s="17" t="s">
        <v>1973</v>
      </c>
      <c r="I899" s="17" t="s">
        <v>1973</v>
      </c>
      <c r="J899" s="21" t="s">
        <v>1973</v>
      </c>
    </row>
    <row r="900" ht="13.5" spans="1:10">
      <c r="A900" s="19"/>
      <c r="B900" s="19"/>
      <c r="C900" s="15" t="s">
        <v>1973</v>
      </c>
      <c r="D900" s="15" t="s">
        <v>1978</v>
      </c>
      <c r="E900" s="15" t="s">
        <v>1973</v>
      </c>
      <c r="F900" s="17" t="s">
        <v>1973</v>
      </c>
      <c r="G900" s="15" t="s">
        <v>1973</v>
      </c>
      <c r="H900" s="17" t="s">
        <v>1973</v>
      </c>
      <c r="I900" s="17" t="s">
        <v>1973</v>
      </c>
      <c r="J900" s="21" t="s">
        <v>1973</v>
      </c>
    </row>
    <row r="901" ht="54" spans="1:10">
      <c r="A901" s="19"/>
      <c r="B901" s="19"/>
      <c r="C901" s="15" t="s">
        <v>1973</v>
      </c>
      <c r="D901" s="15" t="s">
        <v>1973</v>
      </c>
      <c r="E901" s="15" t="s">
        <v>2731</v>
      </c>
      <c r="F901" s="17" t="s">
        <v>1997</v>
      </c>
      <c r="G901" s="15" t="s">
        <v>2732</v>
      </c>
      <c r="H901" s="17" t="s">
        <v>2200</v>
      </c>
      <c r="I901" s="17" t="s">
        <v>1987</v>
      </c>
      <c r="J901" s="21" t="s">
        <v>2733</v>
      </c>
    </row>
    <row r="902" ht="40.5" spans="1:10">
      <c r="A902" s="19"/>
      <c r="B902" s="19"/>
      <c r="C902" s="15" t="s">
        <v>1973</v>
      </c>
      <c r="D902" s="15" t="s">
        <v>1973</v>
      </c>
      <c r="E902" s="15" t="s">
        <v>2734</v>
      </c>
      <c r="F902" s="17" t="s">
        <v>1997</v>
      </c>
      <c r="G902" s="15" t="s">
        <v>2732</v>
      </c>
      <c r="H902" s="17" t="s">
        <v>2735</v>
      </c>
      <c r="I902" s="17" t="s">
        <v>1987</v>
      </c>
      <c r="J902" s="21" t="s">
        <v>2736</v>
      </c>
    </row>
    <row r="903" ht="13.5" spans="1:10">
      <c r="A903" s="19"/>
      <c r="B903" s="19"/>
      <c r="C903" s="15" t="s">
        <v>1973</v>
      </c>
      <c r="D903" s="15" t="s">
        <v>1985</v>
      </c>
      <c r="E903" s="15" t="s">
        <v>1973</v>
      </c>
      <c r="F903" s="17" t="s">
        <v>1973</v>
      </c>
      <c r="G903" s="15" t="s">
        <v>1973</v>
      </c>
      <c r="H903" s="17" t="s">
        <v>1973</v>
      </c>
      <c r="I903" s="17" t="s">
        <v>1973</v>
      </c>
      <c r="J903" s="21" t="s">
        <v>1973</v>
      </c>
    </row>
    <row r="904" ht="40.5" spans="1:10">
      <c r="A904" s="19"/>
      <c r="B904" s="19"/>
      <c r="C904" s="15" t="s">
        <v>1973</v>
      </c>
      <c r="D904" s="15" t="s">
        <v>1973</v>
      </c>
      <c r="E904" s="15" t="s">
        <v>2737</v>
      </c>
      <c r="F904" s="17" t="s">
        <v>1997</v>
      </c>
      <c r="G904" s="15" t="s">
        <v>1981</v>
      </c>
      <c r="H904" s="17" t="s">
        <v>1982</v>
      </c>
      <c r="I904" s="17" t="s">
        <v>1983</v>
      </c>
      <c r="J904" s="21" t="s">
        <v>2736</v>
      </c>
    </row>
    <row r="905" ht="13.5" spans="1:10">
      <c r="A905" s="19"/>
      <c r="B905" s="19"/>
      <c r="C905" s="15" t="s">
        <v>1973</v>
      </c>
      <c r="D905" s="15" t="s">
        <v>2013</v>
      </c>
      <c r="E905" s="15" t="s">
        <v>1973</v>
      </c>
      <c r="F905" s="17" t="s">
        <v>1973</v>
      </c>
      <c r="G905" s="15" t="s">
        <v>1973</v>
      </c>
      <c r="H905" s="17" t="s">
        <v>1973</v>
      </c>
      <c r="I905" s="17" t="s">
        <v>1973</v>
      </c>
      <c r="J905" s="21" t="s">
        <v>1973</v>
      </c>
    </row>
    <row r="906" ht="40.5" spans="1:10">
      <c r="A906" s="19"/>
      <c r="B906" s="19"/>
      <c r="C906" s="15" t="s">
        <v>1973</v>
      </c>
      <c r="D906" s="15" t="s">
        <v>1973</v>
      </c>
      <c r="E906" s="15" t="s">
        <v>2738</v>
      </c>
      <c r="F906" s="17" t="s">
        <v>1997</v>
      </c>
      <c r="G906" s="15" t="s">
        <v>1981</v>
      </c>
      <c r="H906" s="17" t="s">
        <v>1982</v>
      </c>
      <c r="I906" s="17" t="s">
        <v>1983</v>
      </c>
      <c r="J906" s="21" t="s">
        <v>2739</v>
      </c>
    </row>
    <row r="907" ht="13.5" spans="1:10">
      <c r="A907" s="19"/>
      <c r="B907" s="19"/>
      <c r="C907" s="15" t="s">
        <v>1973</v>
      </c>
      <c r="D907" s="15" t="s">
        <v>2018</v>
      </c>
      <c r="E907" s="15" t="s">
        <v>1973</v>
      </c>
      <c r="F907" s="17" t="s">
        <v>1973</v>
      </c>
      <c r="G907" s="15" t="s">
        <v>1973</v>
      </c>
      <c r="H907" s="17" t="s">
        <v>1973</v>
      </c>
      <c r="I907" s="17" t="s">
        <v>1973</v>
      </c>
      <c r="J907" s="21" t="s">
        <v>1973</v>
      </c>
    </row>
    <row r="908" ht="27" spans="1:10">
      <c r="A908" s="19"/>
      <c r="B908" s="19"/>
      <c r="C908" s="15" t="s">
        <v>1973</v>
      </c>
      <c r="D908" s="15" t="s">
        <v>1973</v>
      </c>
      <c r="E908" s="15" t="s">
        <v>2740</v>
      </c>
      <c r="F908" s="17" t="s">
        <v>2020</v>
      </c>
      <c r="G908" s="15" t="s">
        <v>2741</v>
      </c>
      <c r="H908" s="17" t="s">
        <v>1993</v>
      </c>
      <c r="I908" s="17" t="s">
        <v>1983</v>
      </c>
      <c r="J908" s="21" t="s">
        <v>2742</v>
      </c>
    </row>
    <row r="909" ht="13.5" spans="1:10">
      <c r="A909" s="19"/>
      <c r="B909" s="19"/>
      <c r="C909" s="15" t="s">
        <v>1989</v>
      </c>
      <c r="D909" s="15" t="s">
        <v>1973</v>
      </c>
      <c r="E909" s="15" t="s">
        <v>1973</v>
      </c>
      <c r="F909" s="17" t="s">
        <v>1973</v>
      </c>
      <c r="G909" s="15" t="s">
        <v>1973</v>
      </c>
      <c r="H909" s="17" t="s">
        <v>1973</v>
      </c>
      <c r="I909" s="17" t="s">
        <v>1973</v>
      </c>
      <c r="J909" s="21" t="s">
        <v>1973</v>
      </c>
    </row>
    <row r="910" ht="13.5" spans="1:10">
      <c r="A910" s="19"/>
      <c r="B910" s="19"/>
      <c r="C910" s="15" t="s">
        <v>1973</v>
      </c>
      <c r="D910" s="15" t="s">
        <v>2023</v>
      </c>
      <c r="E910" s="15" t="s">
        <v>1973</v>
      </c>
      <c r="F910" s="17" t="s">
        <v>1973</v>
      </c>
      <c r="G910" s="15" t="s">
        <v>1973</v>
      </c>
      <c r="H910" s="17" t="s">
        <v>1973</v>
      </c>
      <c r="I910" s="17" t="s">
        <v>1973</v>
      </c>
      <c r="J910" s="21" t="s">
        <v>1973</v>
      </c>
    </row>
    <row r="911" ht="54" spans="1:10">
      <c r="A911" s="19"/>
      <c r="B911" s="19"/>
      <c r="C911" s="15" t="s">
        <v>1973</v>
      </c>
      <c r="D911" s="15" t="s">
        <v>1973</v>
      </c>
      <c r="E911" s="15" t="s">
        <v>2743</v>
      </c>
      <c r="F911" s="17" t="s">
        <v>1997</v>
      </c>
      <c r="G911" s="15" t="s">
        <v>2177</v>
      </c>
      <c r="H911" s="17" t="s">
        <v>1982</v>
      </c>
      <c r="I911" s="17" t="s">
        <v>1987</v>
      </c>
      <c r="J911" s="21" t="s">
        <v>2744</v>
      </c>
    </row>
    <row r="912" ht="13.5" spans="1:10">
      <c r="A912" s="19"/>
      <c r="B912" s="19"/>
      <c r="C912" s="15" t="s">
        <v>2001</v>
      </c>
      <c r="D912" s="15" t="s">
        <v>1973</v>
      </c>
      <c r="E912" s="15" t="s">
        <v>1973</v>
      </c>
      <c r="F912" s="17" t="s">
        <v>1973</v>
      </c>
      <c r="G912" s="15" t="s">
        <v>1973</v>
      </c>
      <c r="H912" s="17" t="s">
        <v>1973</v>
      </c>
      <c r="I912" s="17" t="s">
        <v>1973</v>
      </c>
      <c r="J912" s="21" t="s">
        <v>1973</v>
      </c>
    </row>
    <row r="913" ht="13.5" spans="1:10">
      <c r="A913" s="19"/>
      <c r="B913" s="19"/>
      <c r="C913" s="15" t="s">
        <v>1973</v>
      </c>
      <c r="D913" s="15" t="s">
        <v>2002</v>
      </c>
      <c r="E913" s="15" t="s">
        <v>1973</v>
      </c>
      <c r="F913" s="17" t="s">
        <v>1973</v>
      </c>
      <c r="G913" s="15" t="s">
        <v>1973</v>
      </c>
      <c r="H913" s="17" t="s">
        <v>1973</v>
      </c>
      <c r="I913" s="17" t="s">
        <v>1973</v>
      </c>
      <c r="J913" s="21" t="s">
        <v>1973</v>
      </c>
    </row>
    <row r="914" ht="81" spans="1:10">
      <c r="A914" s="19"/>
      <c r="B914" s="19"/>
      <c r="C914" s="15" t="s">
        <v>1973</v>
      </c>
      <c r="D914" s="15" t="s">
        <v>1973</v>
      </c>
      <c r="E914" s="15" t="s">
        <v>2745</v>
      </c>
      <c r="F914" s="17" t="s">
        <v>1997</v>
      </c>
      <c r="G914" s="15" t="s">
        <v>2005</v>
      </c>
      <c r="H914" s="17" t="s">
        <v>1982</v>
      </c>
      <c r="I914" s="17" t="s">
        <v>1987</v>
      </c>
      <c r="J914" s="21" t="s">
        <v>2746</v>
      </c>
    </row>
    <row r="915" ht="40.5" spans="1:10">
      <c r="A915" s="19"/>
      <c r="B915" s="19"/>
      <c r="C915" s="15" t="s">
        <v>1973</v>
      </c>
      <c r="D915" s="15" t="s">
        <v>1973</v>
      </c>
      <c r="E915" s="15" t="s">
        <v>2747</v>
      </c>
      <c r="F915" s="17" t="s">
        <v>1980</v>
      </c>
      <c r="G915" s="15" t="s">
        <v>2005</v>
      </c>
      <c r="H915" s="17" t="s">
        <v>1982</v>
      </c>
      <c r="I915" s="17" t="s">
        <v>1987</v>
      </c>
      <c r="J915" s="21" t="s">
        <v>2748</v>
      </c>
    </row>
    <row r="916" ht="81" spans="1:10">
      <c r="A916" s="15" t="s">
        <v>2749</v>
      </c>
      <c r="B916" s="18" t="s">
        <v>2730</v>
      </c>
      <c r="C916" s="19"/>
      <c r="D916" s="19"/>
      <c r="E916" s="19"/>
      <c r="F916" s="20"/>
      <c r="G916" s="19"/>
      <c r="H916" s="20"/>
      <c r="I916" s="20"/>
      <c r="J916" s="22"/>
    </row>
    <row r="917" ht="13.5" spans="1:10">
      <c r="A917" s="19"/>
      <c r="B917" s="19"/>
      <c r="C917" s="15" t="s">
        <v>1977</v>
      </c>
      <c r="D917" s="15" t="s">
        <v>1973</v>
      </c>
      <c r="E917" s="15" t="s">
        <v>1973</v>
      </c>
      <c r="F917" s="17" t="s">
        <v>1973</v>
      </c>
      <c r="G917" s="15" t="s">
        <v>1973</v>
      </c>
      <c r="H917" s="17" t="s">
        <v>1973</v>
      </c>
      <c r="I917" s="17" t="s">
        <v>1973</v>
      </c>
      <c r="J917" s="21" t="s">
        <v>1973</v>
      </c>
    </row>
    <row r="918" ht="13.5" spans="1:10">
      <c r="A918" s="19"/>
      <c r="B918" s="19"/>
      <c r="C918" s="15" t="s">
        <v>1973</v>
      </c>
      <c r="D918" s="15" t="s">
        <v>1978</v>
      </c>
      <c r="E918" s="15" t="s">
        <v>1973</v>
      </c>
      <c r="F918" s="17" t="s">
        <v>1973</v>
      </c>
      <c r="G918" s="15" t="s">
        <v>1973</v>
      </c>
      <c r="H918" s="17" t="s">
        <v>1973</v>
      </c>
      <c r="I918" s="17" t="s">
        <v>1973</v>
      </c>
      <c r="J918" s="21" t="s">
        <v>1973</v>
      </c>
    </row>
    <row r="919" ht="40.5" spans="1:10">
      <c r="A919" s="19"/>
      <c r="B919" s="19"/>
      <c r="C919" s="15" t="s">
        <v>1973</v>
      </c>
      <c r="D919" s="15" t="s">
        <v>1973</v>
      </c>
      <c r="E919" s="15" t="s">
        <v>2750</v>
      </c>
      <c r="F919" s="17" t="s">
        <v>1997</v>
      </c>
      <c r="G919" s="15" t="s">
        <v>2732</v>
      </c>
      <c r="H919" s="17" t="s">
        <v>2200</v>
      </c>
      <c r="I919" s="17" t="s">
        <v>1987</v>
      </c>
      <c r="J919" s="21" t="s">
        <v>2736</v>
      </c>
    </row>
    <row r="920" ht="40.5" spans="1:10">
      <c r="A920" s="19"/>
      <c r="B920" s="19"/>
      <c r="C920" s="15" t="s">
        <v>1973</v>
      </c>
      <c r="D920" s="15" t="s">
        <v>1973</v>
      </c>
      <c r="E920" s="15" t="s">
        <v>2751</v>
      </c>
      <c r="F920" s="17" t="s">
        <v>1980</v>
      </c>
      <c r="G920" s="15" t="s">
        <v>2732</v>
      </c>
      <c r="H920" s="17" t="s">
        <v>2735</v>
      </c>
      <c r="I920" s="17" t="s">
        <v>1987</v>
      </c>
      <c r="J920" s="21" t="s">
        <v>2736</v>
      </c>
    </row>
    <row r="921" ht="13.5" spans="1:10">
      <c r="A921" s="19"/>
      <c r="B921" s="19"/>
      <c r="C921" s="15" t="s">
        <v>1973</v>
      </c>
      <c r="D921" s="15" t="s">
        <v>1985</v>
      </c>
      <c r="E921" s="15" t="s">
        <v>1973</v>
      </c>
      <c r="F921" s="17" t="s">
        <v>1973</v>
      </c>
      <c r="G921" s="15" t="s">
        <v>1973</v>
      </c>
      <c r="H921" s="17" t="s">
        <v>1973</v>
      </c>
      <c r="I921" s="17" t="s">
        <v>1973</v>
      </c>
      <c r="J921" s="21" t="s">
        <v>1973</v>
      </c>
    </row>
    <row r="922" ht="40.5" spans="1:10">
      <c r="A922" s="19"/>
      <c r="B922" s="19"/>
      <c r="C922" s="15" t="s">
        <v>1973</v>
      </c>
      <c r="D922" s="15" t="s">
        <v>1973</v>
      </c>
      <c r="E922" s="15" t="s">
        <v>2752</v>
      </c>
      <c r="F922" s="17" t="s">
        <v>1980</v>
      </c>
      <c r="G922" s="15" t="s">
        <v>1981</v>
      </c>
      <c r="H922" s="17" t="s">
        <v>1982</v>
      </c>
      <c r="I922" s="17" t="s">
        <v>1987</v>
      </c>
      <c r="J922" s="21" t="s">
        <v>2736</v>
      </c>
    </row>
    <row r="923" ht="13.5" spans="1:10">
      <c r="A923" s="19"/>
      <c r="B923" s="19"/>
      <c r="C923" s="15" t="s">
        <v>1973</v>
      </c>
      <c r="D923" s="15" t="s">
        <v>2013</v>
      </c>
      <c r="E923" s="15" t="s">
        <v>1973</v>
      </c>
      <c r="F923" s="17" t="s">
        <v>1973</v>
      </c>
      <c r="G923" s="15" t="s">
        <v>1973</v>
      </c>
      <c r="H923" s="17" t="s">
        <v>1973</v>
      </c>
      <c r="I923" s="17" t="s">
        <v>1973</v>
      </c>
      <c r="J923" s="21" t="s">
        <v>1973</v>
      </c>
    </row>
    <row r="924" ht="40.5" spans="1:10">
      <c r="A924" s="19"/>
      <c r="B924" s="19"/>
      <c r="C924" s="15" t="s">
        <v>1973</v>
      </c>
      <c r="D924" s="15" t="s">
        <v>1973</v>
      </c>
      <c r="E924" s="15" t="s">
        <v>2738</v>
      </c>
      <c r="F924" s="17" t="s">
        <v>1980</v>
      </c>
      <c r="G924" s="15" t="s">
        <v>1981</v>
      </c>
      <c r="H924" s="17" t="s">
        <v>1982</v>
      </c>
      <c r="I924" s="17" t="s">
        <v>1987</v>
      </c>
      <c r="J924" s="21" t="s">
        <v>2739</v>
      </c>
    </row>
    <row r="925" ht="13.5" spans="1:10">
      <c r="A925" s="19"/>
      <c r="B925" s="19"/>
      <c r="C925" s="15" t="s">
        <v>1973</v>
      </c>
      <c r="D925" s="15" t="s">
        <v>2018</v>
      </c>
      <c r="E925" s="15" t="s">
        <v>1973</v>
      </c>
      <c r="F925" s="17" t="s">
        <v>1973</v>
      </c>
      <c r="G925" s="15" t="s">
        <v>1973</v>
      </c>
      <c r="H925" s="17" t="s">
        <v>1973</v>
      </c>
      <c r="I925" s="17" t="s">
        <v>1973</v>
      </c>
      <c r="J925" s="21" t="s">
        <v>1973</v>
      </c>
    </row>
    <row r="926" ht="27" spans="1:10">
      <c r="A926" s="19"/>
      <c r="B926" s="19"/>
      <c r="C926" s="15" t="s">
        <v>1973</v>
      </c>
      <c r="D926" s="15" t="s">
        <v>1973</v>
      </c>
      <c r="E926" s="15" t="s">
        <v>2740</v>
      </c>
      <c r="F926" s="17" t="s">
        <v>2020</v>
      </c>
      <c r="G926" s="15" t="s">
        <v>2753</v>
      </c>
      <c r="H926" s="17" t="s">
        <v>1993</v>
      </c>
      <c r="I926" s="17" t="s">
        <v>1983</v>
      </c>
      <c r="J926" s="21" t="s">
        <v>2754</v>
      </c>
    </row>
    <row r="927" ht="13.5" spans="1:10">
      <c r="A927" s="19"/>
      <c r="B927" s="19"/>
      <c r="C927" s="15" t="s">
        <v>1989</v>
      </c>
      <c r="D927" s="15" t="s">
        <v>1973</v>
      </c>
      <c r="E927" s="15" t="s">
        <v>1973</v>
      </c>
      <c r="F927" s="17" t="s">
        <v>1973</v>
      </c>
      <c r="G927" s="15" t="s">
        <v>1973</v>
      </c>
      <c r="H927" s="17" t="s">
        <v>1973</v>
      </c>
      <c r="I927" s="17" t="s">
        <v>1973</v>
      </c>
      <c r="J927" s="21" t="s">
        <v>1973</v>
      </c>
    </row>
    <row r="928" ht="13.5" spans="1:10">
      <c r="A928" s="19"/>
      <c r="B928" s="19"/>
      <c r="C928" s="15" t="s">
        <v>1973</v>
      </c>
      <c r="D928" s="15" t="s">
        <v>2023</v>
      </c>
      <c r="E928" s="15" t="s">
        <v>1973</v>
      </c>
      <c r="F928" s="17" t="s">
        <v>1973</v>
      </c>
      <c r="G928" s="15" t="s">
        <v>1973</v>
      </c>
      <c r="H928" s="17" t="s">
        <v>1973</v>
      </c>
      <c r="I928" s="17" t="s">
        <v>1973</v>
      </c>
      <c r="J928" s="21" t="s">
        <v>1973</v>
      </c>
    </row>
    <row r="929" ht="54" spans="1:10">
      <c r="A929" s="19"/>
      <c r="B929" s="19"/>
      <c r="C929" s="15" t="s">
        <v>1973</v>
      </c>
      <c r="D929" s="15" t="s">
        <v>1973</v>
      </c>
      <c r="E929" s="15" t="s">
        <v>2743</v>
      </c>
      <c r="F929" s="17" t="s">
        <v>1980</v>
      </c>
      <c r="G929" s="15" t="s">
        <v>2177</v>
      </c>
      <c r="H929" s="17" t="s">
        <v>1982</v>
      </c>
      <c r="I929" s="17" t="s">
        <v>1987</v>
      </c>
      <c r="J929" s="21" t="s">
        <v>2755</v>
      </c>
    </row>
    <row r="930" ht="54" spans="1:10">
      <c r="A930" s="19"/>
      <c r="B930" s="19"/>
      <c r="C930" s="15" t="s">
        <v>1973</v>
      </c>
      <c r="D930" s="15" t="s">
        <v>1973</v>
      </c>
      <c r="E930" s="15" t="s">
        <v>2756</v>
      </c>
      <c r="F930" s="17" t="s">
        <v>1980</v>
      </c>
      <c r="G930" s="15" t="s">
        <v>1992</v>
      </c>
      <c r="H930" s="17" t="s">
        <v>1982</v>
      </c>
      <c r="I930" s="17" t="s">
        <v>1987</v>
      </c>
      <c r="J930" s="21" t="s">
        <v>2757</v>
      </c>
    </row>
    <row r="931" ht="13.5" spans="1:10">
      <c r="A931" s="19"/>
      <c r="B931" s="19"/>
      <c r="C931" s="15" t="s">
        <v>2001</v>
      </c>
      <c r="D931" s="15" t="s">
        <v>1973</v>
      </c>
      <c r="E931" s="15" t="s">
        <v>1973</v>
      </c>
      <c r="F931" s="17" t="s">
        <v>1973</v>
      </c>
      <c r="G931" s="15" t="s">
        <v>1973</v>
      </c>
      <c r="H931" s="17" t="s">
        <v>1973</v>
      </c>
      <c r="I931" s="17" t="s">
        <v>1973</v>
      </c>
      <c r="J931" s="21" t="s">
        <v>1973</v>
      </c>
    </row>
    <row r="932" ht="13.5" spans="1:10">
      <c r="A932" s="19"/>
      <c r="B932" s="19"/>
      <c r="C932" s="15" t="s">
        <v>1973</v>
      </c>
      <c r="D932" s="15" t="s">
        <v>2002</v>
      </c>
      <c r="E932" s="15" t="s">
        <v>1973</v>
      </c>
      <c r="F932" s="17" t="s">
        <v>1973</v>
      </c>
      <c r="G932" s="15" t="s">
        <v>1973</v>
      </c>
      <c r="H932" s="17" t="s">
        <v>1973</v>
      </c>
      <c r="I932" s="17" t="s">
        <v>1973</v>
      </c>
      <c r="J932" s="21" t="s">
        <v>1973</v>
      </c>
    </row>
    <row r="933" ht="81" spans="1:10">
      <c r="A933" s="19"/>
      <c r="B933" s="19"/>
      <c r="C933" s="15" t="s">
        <v>1973</v>
      </c>
      <c r="D933" s="15" t="s">
        <v>1973</v>
      </c>
      <c r="E933" s="15" t="s">
        <v>2758</v>
      </c>
      <c r="F933" s="17" t="s">
        <v>1997</v>
      </c>
      <c r="G933" s="15" t="s">
        <v>1981</v>
      </c>
      <c r="H933" s="17" t="s">
        <v>1982</v>
      </c>
      <c r="I933" s="17" t="s">
        <v>1983</v>
      </c>
      <c r="J933" s="21" t="s">
        <v>2759</v>
      </c>
    </row>
    <row r="934" ht="40.5" spans="1:10">
      <c r="A934" s="19"/>
      <c r="B934" s="19"/>
      <c r="C934" s="15" t="s">
        <v>1973</v>
      </c>
      <c r="D934" s="15" t="s">
        <v>1973</v>
      </c>
      <c r="E934" s="15" t="s">
        <v>2747</v>
      </c>
      <c r="F934" s="17" t="s">
        <v>1980</v>
      </c>
      <c r="G934" s="15" t="s">
        <v>2005</v>
      </c>
      <c r="H934" s="17" t="s">
        <v>1982</v>
      </c>
      <c r="I934" s="17" t="s">
        <v>1987</v>
      </c>
      <c r="J934" s="21" t="s">
        <v>2748</v>
      </c>
    </row>
    <row r="935" ht="81" spans="1:10">
      <c r="A935" s="15" t="s">
        <v>2760</v>
      </c>
      <c r="B935" s="18" t="s">
        <v>2730</v>
      </c>
      <c r="C935" s="19"/>
      <c r="D935" s="19"/>
      <c r="E935" s="19"/>
      <c r="F935" s="20"/>
      <c r="G935" s="19"/>
      <c r="H935" s="20"/>
      <c r="I935" s="20"/>
      <c r="J935" s="22"/>
    </row>
    <row r="936" ht="13.5" spans="1:10">
      <c r="A936" s="19"/>
      <c r="B936" s="19"/>
      <c r="C936" s="15" t="s">
        <v>1977</v>
      </c>
      <c r="D936" s="15" t="s">
        <v>1973</v>
      </c>
      <c r="E936" s="15" t="s">
        <v>1973</v>
      </c>
      <c r="F936" s="17" t="s">
        <v>1973</v>
      </c>
      <c r="G936" s="15" t="s">
        <v>1973</v>
      </c>
      <c r="H936" s="17" t="s">
        <v>1973</v>
      </c>
      <c r="I936" s="17" t="s">
        <v>1973</v>
      </c>
      <c r="J936" s="21" t="s">
        <v>1973</v>
      </c>
    </row>
    <row r="937" ht="13.5" spans="1:10">
      <c r="A937" s="19"/>
      <c r="B937" s="19"/>
      <c r="C937" s="15" t="s">
        <v>1973</v>
      </c>
      <c r="D937" s="15" t="s">
        <v>1978</v>
      </c>
      <c r="E937" s="15" t="s">
        <v>1973</v>
      </c>
      <c r="F937" s="17" t="s">
        <v>1973</v>
      </c>
      <c r="G937" s="15" t="s">
        <v>1973</v>
      </c>
      <c r="H937" s="17" t="s">
        <v>1973</v>
      </c>
      <c r="I937" s="17" t="s">
        <v>1973</v>
      </c>
      <c r="J937" s="21" t="s">
        <v>1973</v>
      </c>
    </row>
    <row r="938" ht="40.5" spans="1:10">
      <c r="A938" s="19"/>
      <c r="B938" s="19"/>
      <c r="C938" s="15" t="s">
        <v>1973</v>
      </c>
      <c r="D938" s="15" t="s">
        <v>1973</v>
      </c>
      <c r="E938" s="15" t="s">
        <v>2750</v>
      </c>
      <c r="F938" s="17" t="s">
        <v>1997</v>
      </c>
      <c r="G938" s="15" t="s">
        <v>2732</v>
      </c>
      <c r="H938" s="17" t="s">
        <v>2200</v>
      </c>
      <c r="I938" s="17" t="s">
        <v>1987</v>
      </c>
      <c r="J938" s="21" t="s">
        <v>2736</v>
      </c>
    </row>
    <row r="939" ht="13.5" spans="1:10">
      <c r="A939" s="19"/>
      <c r="B939" s="19"/>
      <c r="C939" s="15" t="s">
        <v>1973</v>
      </c>
      <c r="D939" s="15" t="s">
        <v>1985</v>
      </c>
      <c r="E939" s="15" t="s">
        <v>1973</v>
      </c>
      <c r="F939" s="17" t="s">
        <v>1973</v>
      </c>
      <c r="G939" s="15" t="s">
        <v>1973</v>
      </c>
      <c r="H939" s="17" t="s">
        <v>1973</v>
      </c>
      <c r="I939" s="17" t="s">
        <v>1973</v>
      </c>
      <c r="J939" s="21" t="s">
        <v>1973</v>
      </c>
    </row>
    <row r="940" ht="40.5" spans="1:10">
      <c r="A940" s="19"/>
      <c r="B940" s="19"/>
      <c r="C940" s="15" t="s">
        <v>1973</v>
      </c>
      <c r="D940" s="15" t="s">
        <v>1973</v>
      </c>
      <c r="E940" s="15" t="s">
        <v>2737</v>
      </c>
      <c r="F940" s="17" t="s">
        <v>1997</v>
      </c>
      <c r="G940" s="15" t="s">
        <v>1981</v>
      </c>
      <c r="H940" s="17" t="s">
        <v>1982</v>
      </c>
      <c r="I940" s="17" t="s">
        <v>1987</v>
      </c>
      <c r="J940" s="21" t="s">
        <v>2736</v>
      </c>
    </row>
    <row r="941" ht="13.5" spans="1:10">
      <c r="A941" s="19"/>
      <c r="B941" s="19"/>
      <c r="C941" s="15" t="s">
        <v>1973</v>
      </c>
      <c r="D941" s="15" t="s">
        <v>2013</v>
      </c>
      <c r="E941" s="15" t="s">
        <v>1973</v>
      </c>
      <c r="F941" s="17" t="s">
        <v>1973</v>
      </c>
      <c r="G941" s="15" t="s">
        <v>1973</v>
      </c>
      <c r="H941" s="17" t="s">
        <v>1973</v>
      </c>
      <c r="I941" s="17" t="s">
        <v>1973</v>
      </c>
      <c r="J941" s="21" t="s">
        <v>1973</v>
      </c>
    </row>
    <row r="942" ht="40.5" spans="1:10">
      <c r="A942" s="19"/>
      <c r="B942" s="19"/>
      <c r="C942" s="15" t="s">
        <v>1973</v>
      </c>
      <c r="D942" s="15" t="s">
        <v>1973</v>
      </c>
      <c r="E942" s="15" t="s">
        <v>2738</v>
      </c>
      <c r="F942" s="17" t="s">
        <v>1997</v>
      </c>
      <c r="G942" s="15" t="s">
        <v>1981</v>
      </c>
      <c r="H942" s="17" t="s">
        <v>1982</v>
      </c>
      <c r="I942" s="17" t="s">
        <v>1987</v>
      </c>
      <c r="J942" s="21" t="s">
        <v>2739</v>
      </c>
    </row>
    <row r="943" ht="13.5" spans="1:10">
      <c r="A943" s="19"/>
      <c r="B943" s="19"/>
      <c r="C943" s="15" t="s">
        <v>1973</v>
      </c>
      <c r="D943" s="15" t="s">
        <v>2018</v>
      </c>
      <c r="E943" s="15" t="s">
        <v>1973</v>
      </c>
      <c r="F943" s="17" t="s">
        <v>1973</v>
      </c>
      <c r="G943" s="15" t="s">
        <v>1973</v>
      </c>
      <c r="H943" s="17" t="s">
        <v>1973</v>
      </c>
      <c r="I943" s="17" t="s">
        <v>1973</v>
      </c>
      <c r="J943" s="21" t="s">
        <v>1973</v>
      </c>
    </row>
    <row r="944" ht="27" spans="1:10">
      <c r="A944" s="19"/>
      <c r="B944" s="19"/>
      <c r="C944" s="15" t="s">
        <v>1973</v>
      </c>
      <c r="D944" s="15" t="s">
        <v>1973</v>
      </c>
      <c r="E944" s="15" t="s">
        <v>2740</v>
      </c>
      <c r="F944" s="17" t="s">
        <v>2020</v>
      </c>
      <c r="G944" s="15" t="s">
        <v>2161</v>
      </c>
      <c r="H944" s="17" t="s">
        <v>1993</v>
      </c>
      <c r="I944" s="17" t="s">
        <v>1983</v>
      </c>
      <c r="J944" s="21" t="s">
        <v>2742</v>
      </c>
    </row>
    <row r="945" ht="13.5" spans="1:10">
      <c r="A945" s="19"/>
      <c r="B945" s="19"/>
      <c r="C945" s="15" t="s">
        <v>1989</v>
      </c>
      <c r="D945" s="15" t="s">
        <v>1973</v>
      </c>
      <c r="E945" s="15" t="s">
        <v>1973</v>
      </c>
      <c r="F945" s="17" t="s">
        <v>1973</v>
      </c>
      <c r="G945" s="15" t="s">
        <v>1973</v>
      </c>
      <c r="H945" s="17" t="s">
        <v>1973</v>
      </c>
      <c r="I945" s="17" t="s">
        <v>1973</v>
      </c>
      <c r="J945" s="21" t="s">
        <v>1973</v>
      </c>
    </row>
    <row r="946" ht="13.5" spans="1:10">
      <c r="A946" s="19"/>
      <c r="B946" s="19"/>
      <c r="C946" s="15" t="s">
        <v>1973</v>
      </c>
      <c r="D946" s="15" t="s">
        <v>2023</v>
      </c>
      <c r="E946" s="15" t="s">
        <v>1973</v>
      </c>
      <c r="F946" s="17" t="s">
        <v>1973</v>
      </c>
      <c r="G946" s="15" t="s">
        <v>1973</v>
      </c>
      <c r="H946" s="17" t="s">
        <v>1973</v>
      </c>
      <c r="I946" s="17" t="s">
        <v>1973</v>
      </c>
      <c r="J946" s="21" t="s">
        <v>1973</v>
      </c>
    </row>
    <row r="947" ht="67.5" spans="1:10">
      <c r="A947" s="19"/>
      <c r="B947" s="19"/>
      <c r="C947" s="15" t="s">
        <v>1973</v>
      </c>
      <c r="D947" s="15" t="s">
        <v>1973</v>
      </c>
      <c r="E947" s="15" t="s">
        <v>2761</v>
      </c>
      <c r="F947" s="17" t="s">
        <v>2020</v>
      </c>
      <c r="G947" s="15" t="s">
        <v>1981</v>
      </c>
      <c r="H947" s="17" t="s">
        <v>1982</v>
      </c>
      <c r="I947" s="17" t="s">
        <v>1987</v>
      </c>
      <c r="J947" s="21" t="s">
        <v>2762</v>
      </c>
    </row>
    <row r="948" ht="54" spans="1:10">
      <c r="A948" s="19"/>
      <c r="B948" s="19"/>
      <c r="C948" s="15" t="s">
        <v>1973</v>
      </c>
      <c r="D948" s="15" t="s">
        <v>1973</v>
      </c>
      <c r="E948" s="15" t="s">
        <v>2743</v>
      </c>
      <c r="F948" s="17" t="s">
        <v>1997</v>
      </c>
      <c r="G948" s="15" t="s">
        <v>2177</v>
      </c>
      <c r="H948" s="17" t="s">
        <v>1982</v>
      </c>
      <c r="I948" s="17" t="s">
        <v>1987</v>
      </c>
      <c r="J948" s="21" t="s">
        <v>2744</v>
      </c>
    </row>
    <row r="949" ht="13.5" spans="1:10">
      <c r="A949" s="19"/>
      <c r="B949" s="19"/>
      <c r="C949" s="15" t="s">
        <v>2001</v>
      </c>
      <c r="D949" s="15" t="s">
        <v>1973</v>
      </c>
      <c r="E949" s="15" t="s">
        <v>1973</v>
      </c>
      <c r="F949" s="17" t="s">
        <v>1973</v>
      </c>
      <c r="G949" s="15" t="s">
        <v>1973</v>
      </c>
      <c r="H949" s="17" t="s">
        <v>1973</v>
      </c>
      <c r="I949" s="17" t="s">
        <v>1973</v>
      </c>
      <c r="J949" s="21" t="s">
        <v>1973</v>
      </c>
    </row>
    <row r="950" ht="13.5" spans="1:10">
      <c r="A950" s="19"/>
      <c r="B950" s="19"/>
      <c r="C950" s="15" t="s">
        <v>1973</v>
      </c>
      <c r="D950" s="15" t="s">
        <v>2002</v>
      </c>
      <c r="E950" s="15" t="s">
        <v>1973</v>
      </c>
      <c r="F950" s="17" t="s">
        <v>1973</v>
      </c>
      <c r="G950" s="15" t="s">
        <v>1973</v>
      </c>
      <c r="H950" s="17" t="s">
        <v>1973</v>
      </c>
      <c r="I950" s="17" t="s">
        <v>1973</v>
      </c>
      <c r="J950" s="21" t="s">
        <v>1973</v>
      </c>
    </row>
    <row r="951" ht="40.5" spans="1:10">
      <c r="A951" s="19"/>
      <c r="B951" s="19"/>
      <c r="C951" s="15" t="s">
        <v>1973</v>
      </c>
      <c r="D951" s="15" t="s">
        <v>1973</v>
      </c>
      <c r="E951" s="15" t="s">
        <v>2747</v>
      </c>
      <c r="F951" s="17" t="s">
        <v>1997</v>
      </c>
      <c r="G951" s="15" t="s">
        <v>2005</v>
      </c>
      <c r="H951" s="17" t="s">
        <v>1982</v>
      </c>
      <c r="I951" s="17" t="s">
        <v>1987</v>
      </c>
      <c r="J951" s="21" t="s">
        <v>2748</v>
      </c>
    </row>
    <row r="952" ht="81" spans="1:10">
      <c r="A952" s="15" t="s">
        <v>2763</v>
      </c>
      <c r="B952" s="18" t="s">
        <v>2730</v>
      </c>
      <c r="C952" s="19"/>
      <c r="D952" s="19"/>
      <c r="E952" s="19"/>
      <c r="F952" s="20"/>
      <c r="G952" s="19"/>
      <c r="H952" s="20"/>
      <c r="I952" s="20"/>
      <c r="J952" s="22"/>
    </row>
    <row r="953" ht="13.5" spans="1:10">
      <c r="A953" s="19"/>
      <c r="B953" s="19"/>
      <c r="C953" s="15" t="s">
        <v>1977</v>
      </c>
      <c r="D953" s="15" t="s">
        <v>1973</v>
      </c>
      <c r="E953" s="15" t="s">
        <v>1973</v>
      </c>
      <c r="F953" s="17" t="s">
        <v>1973</v>
      </c>
      <c r="G953" s="15" t="s">
        <v>1973</v>
      </c>
      <c r="H953" s="17" t="s">
        <v>1973</v>
      </c>
      <c r="I953" s="17" t="s">
        <v>1973</v>
      </c>
      <c r="J953" s="21" t="s">
        <v>1973</v>
      </c>
    </row>
    <row r="954" ht="13.5" spans="1:10">
      <c r="A954" s="19"/>
      <c r="B954" s="19"/>
      <c r="C954" s="15" t="s">
        <v>1973</v>
      </c>
      <c r="D954" s="15" t="s">
        <v>1978</v>
      </c>
      <c r="E954" s="15" t="s">
        <v>1973</v>
      </c>
      <c r="F954" s="17" t="s">
        <v>1973</v>
      </c>
      <c r="G954" s="15" t="s">
        <v>1973</v>
      </c>
      <c r="H954" s="17" t="s">
        <v>1973</v>
      </c>
      <c r="I954" s="17" t="s">
        <v>1973</v>
      </c>
      <c r="J954" s="21" t="s">
        <v>1973</v>
      </c>
    </row>
    <row r="955" ht="40.5" spans="1:10">
      <c r="A955" s="19"/>
      <c r="B955" s="19"/>
      <c r="C955" s="15" t="s">
        <v>1973</v>
      </c>
      <c r="D955" s="15" t="s">
        <v>1973</v>
      </c>
      <c r="E955" s="15" t="s">
        <v>2750</v>
      </c>
      <c r="F955" s="17" t="s">
        <v>1997</v>
      </c>
      <c r="G955" s="15" t="s">
        <v>2732</v>
      </c>
      <c r="H955" s="17" t="s">
        <v>2200</v>
      </c>
      <c r="I955" s="17" t="s">
        <v>1987</v>
      </c>
      <c r="J955" s="21" t="s">
        <v>2736</v>
      </c>
    </row>
    <row r="956" ht="40.5" spans="1:10">
      <c r="A956" s="19"/>
      <c r="B956" s="19"/>
      <c r="C956" s="15" t="s">
        <v>1973</v>
      </c>
      <c r="D956" s="15" t="s">
        <v>1973</v>
      </c>
      <c r="E956" s="15" t="s">
        <v>2764</v>
      </c>
      <c r="F956" s="17" t="s">
        <v>1997</v>
      </c>
      <c r="G956" s="15" t="s">
        <v>2732</v>
      </c>
      <c r="H956" s="17" t="s">
        <v>2735</v>
      </c>
      <c r="I956" s="17" t="s">
        <v>1987</v>
      </c>
      <c r="J956" s="21" t="s">
        <v>2736</v>
      </c>
    </row>
    <row r="957" ht="40.5" spans="1:10">
      <c r="A957" s="19"/>
      <c r="B957" s="19"/>
      <c r="C957" s="15" t="s">
        <v>1973</v>
      </c>
      <c r="D957" s="15" t="s">
        <v>1973</v>
      </c>
      <c r="E957" s="15" t="s">
        <v>2765</v>
      </c>
      <c r="F957" s="17" t="s">
        <v>1997</v>
      </c>
      <c r="G957" s="15" t="s">
        <v>1981</v>
      </c>
      <c r="H957" s="17" t="s">
        <v>1982</v>
      </c>
      <c r="I957" s="17" t="s">
        <v>1987</v>
      </c>
      <c r="J957" s="21" t="s">
        <v>2736</v>
      </c>
    </row>
    <row r="958" ht="13.5" spans="1:10">
      <c r="A958" s="19"/>
      <c r="B958" s="19"/>
      <c r="C958" s="15" t="s">
        <v>1973</v>
      </c>
      <c r="D958" s="15" t="s">
        <v>2013</v>
      </c>
      <c r="E958" s="15" t="s">
        <v>1973</v>
      </c>
      <c r="F958" s="17" t="s">
        <v>1973</v>
      </c>
      <c r="G958" s="15" t="s">
        <v>1973</v>
      </c>
      <c r="H958" s="17" t="s">
        <v>1973</v>
      </c>
      <c r="I958" s="17" t="s">
        <v>1973</v>
      </c>
      <c r="J958" s="21" t="s">
        <v>1973</v>
      </c>
    </row>
    <row r="959" ht="40.5" spans="1:10">
      <c r="A959" s="19"/>
      <c r="B959" s="19"/>
      <c r="C959" s="15" t="s">
        <v>1973</v>
      </c>
      <c r="D959" s="15" t="s">
        <v>1973</v>
      </c>
      <c r="E959" s="15" t="s">
        <v>2737</v>
      </c>
      <c r="F959" s="17" t="s">
        <v>1997</v>
      </c>
      <c r="G959" s="15" t="s">
        <v>1981</v>
      </c>
      <c r="H959" s="17" t="s">
        <v>1982</v>
      </c>
      <c r="I959" s="17" t="s">
        <v>1983</v>
      </c>
      <c r="J959" s="21" t="s">
        <v>2736</v>
      </c>
    </row>
    <row r="960" ht="40.5" spans="1:10">
      <c r="A960" s="19"/>
      <c r="B960" s="19"/>
      <c r="C960" s="15" t="s">
        <v>1973</v>
      </c>
      <c r="D960" s="15" t="s">
        <v>1973</v>
      </c>
      <c r="E960" s="15" t="s">
        <v>2766</v>
      </c>
      <c r="F960" s="17" t="s">
        <v>1997</v>
      </c>
      <c r="G960" s="15" t="s">
        <v>1981</v>
      </c>
      <c r="H960" s="17" t="s">
        <v>1982</v>
      </c>
      <c r="I960" s="17" t="s">
        <v>1983</v>
      </c>
      <c r="J960" s="21" t="s">
        <v>2767</v>
      </c>
    </row>
    <row r="961" ht="13.5" spans="1:10">
      <c r="A961" s="19"/>
      <c r="B961" s="19"/>
      <c r="C961" s="15" t="s">
        <v>1973</v>
      </c>
      <c r="D961" s="15" t="s">
        <v>2018</v>
      </c>
      <c r="E961" s="15" t="s">
        <v>1973</v>
      </c>
      <c r="F961" s="17" t="s">
        <v>1973</v>
      </c>
      <c r="G961" s="15" t="s">
        <v>1973</v>
      </c>
      <c r="H961" s="17" t="s">
        <v>1973</v>
      </c>
      <c r="I961" s="17" t="s">
        <v>1973</v>
      </c>
      <c r="J961" s="21" t="s">
        <v>1973</v>
      </c>
    </row>
    <row r="962" ht="27" spans="1:10">
      <c r="A962" s="19"/>
      <c r="B962" s="19"/>
      <c r="C962" s="15" t="s">
        <v>1973</v>
      </c>
      <c r="D962" s="15" t="s">
        <v>1973</v>
      </c>
      <c r="E962" s="15" t="s">
        <v>2740</v>
      </c>
      <c r="F962" s="17" t="s">
        <v>2020</v>
      </c>
      <c r="G962" s="15" t="s">
        <v>1981</v>
      </c>
      <c r="H962" s="17" t="s">
        <v>1993</v>
      </c>
      <c r="I962" s="17" t="s">
        <v>1983</v>
      </c>
      <c r="J962" s="21" t="s">
        <v>2742</v>
      </c>
    </row>
    <row r="963" ht="13.5" spans="1:10">
      <c r="A963" s="19"/>
      <c r="B963" s="19"/>
      <c r="C963" s="15" t="s">
        <v>1989</v>
      </c>
      <c r="D963" s="15" t="s">
        <v>1973</v>
      </c>
      <c r="E963" s="15" t="s">
        <v>1973</v>
      </c>
      <c r="F963" s="17" t="s">
        <v>1973</v>
      </c>
      <c r="G963" s="15" t="s">
        <v>1973</v>
      </c>
      <c r="H963" s="17" t="s">
        <v>1973</v>
      </c>
      <c r="I963" s="17" t="s">
        <v>1973</v>
      </c>
      <c r="J963" s="21" t="s">
        <v>1973</v>
      </c>
    </row>
    <row r="964" ht="13.5" spans="1:10">
      <c r="A964" s="19"/>
      <c r="B964" s="19"/>
      <c r="C964" s="15" t="s">
        <v>1973</v>
      </c>
      <c r="D964" s="15" t="s">
        <v>1990</v>
      </c>
      <c r="E964" s="15" t="s">
        <v>1973</v>
      </c>
      <c r="F964" s="17" t="s">
        <v>1973</v>
      </c>
      <c r="G964" s="15" t="s">
        <v>1973</v>
      </c>
      <c r="H964" s="17" t="s">
        <v>1973</v>
      </c>
      <c r="I964" s="17" t="s">
        <v>1973</v>
      </c>
      <c r="J964" s="21" t="s">
        <v>1973</v>
      </c>
    </row>
    <row r="965" ht="40.5" spans="1:10">
      <c r="A965" s="19"/>
      <c r="B965" s="19"/>
      <c r="C965" s="15" t="s">
        <v>1973</v>
      </c>
      <c r="D965" s="15" t="s">
        <v>1973</v>
      </c>
      <c r="E965" s="15" t="s">
        <v>2768</v>
      </c>
      <c r="F965" s="17" t="s">
        <v>1997</v>
      </c>
      <c r="G965" s="15" t="s">
        <v>2769</v>
      </c>
      <c r="H965" s="17" t="s">
        <v>1993</v>
      </c>
      <c r="I965" s="17" t="s">
        <v>1987</v>
      </c>
      <c r="J965" s="21" t="s">
        <v>2770</v>
      </c>
    </row>
    <row r="966" ht="13.5" spans="1:10">
      <c r="A966" s="19"/>
      <c r="B966" s="19"/>
      <c r="C966" s="15" t="s">
        <v>1973</v>
      </c>
      <c r="D966" s="15" t="s">
        <v>2023</v>
      </c>
      <c r="E966" s="15" t="s">
        <v>1973</v>
      </c>
      <c r="F966" s="17" t="s">
        <v>1973</v>
      </c>
      <c r="G966" s="15" t="s">
        <v>1973</v>
      </c>
      <c r="H966" s="17" t="s">
        <v>1973</v>
      </c>
      <c r="I966" s="17" t="s">
        <v>1973</v>
      </c>
      <c r="J966" s="21" t="s">
        <v>1973</v>
      </c>
    </row>
    <row r="967" ht="54" spans="1:10">
      <c r="A967" s="19"/>
      <c r="B967" s="19"/>
      <c r="C967" s="15" t="s">
        <v>1973</v>
      </c>
      <c r="D967" s="15" t="s">
        <v>1973</v>
      </c>
      <c r="E967" s="15" t="s">
        <v>2743</v>
      </c>
      <c r="F967" s="17" t="s">
        <v>1997</v>
      </c>
      <c r="G967" s="15" t="s">
        <v>2177</v>
      </c>
      <c r="H967" s="17" t="s">
        <v>1982</v>
      </c>
      <c r="I967" s="17" t="s">
        <v>1987</v>
      </c>
      <c r="J967" s="21" t="s">
        <v>2744</v>
      </c>
    </row>
    <row r="968" ht="13.5" spans="1:10">
      <c r="A968" s="19"/>
      <c r="B968" s="19"/>
      <c r="C968" s="15" t="s">
        <v>2001</v>
      </c>
      <c r="D968" s="15" t="s">
        <v>1973</v>
      </c>
      <c r="E968" s="15" t="s">
        <v>1973</v>
      </c>
      <c r="F968" s="17" t="s">
        <v>1973</v>
      </c>
      <c r="G968" s="15" t="s">
        <v>1973</v>
      </c>
      <c r="H968" s="17" t="s">
        <v>1973</v>
      </c>
      <c r="I968" s="17" t="s">
        <v>1973</v>
      </c>
      <c r="J968" s="21" t="s">
        <v>1973</v>
      </c>
    </row>
    <row r="969" ht="13.5" spans="1:10">
      <c r="A969" s="19"/>
      <c r="B969" s="19"/>
      <c r="C969" s="15" t="s">
        <v>1973</v>
      </c>
      <c r="D969" s="15" t="s">
        <v>2002</v>
      </c>
      <c r="E969" s="15" t="s">
        <v>1973</v>
      </c>
      <c r="F969" s="17" t="s">
        <v>1973</v>
      </c>
      <c r="G969" s="15" t="s">
        <v>1973</v>
      </c>
      <c r="H969" s="17" t="s">
        <v>1973</v>
      </c>
      <c r="I969" s="17" t="s">
        <v>1973</v>
      </c>
      <c r="J969" s="21" t="s">
        <v>1973</v>
      </c>
    </row>
    <row r="970" ht="40.5" spans="1:10">
      <c r="A970" s="19"/>
      <c r="B970" s="19"/>
      <c r="C970" s="15" t="s">
        <v>1973</v>
      </c>
      <c r="D970" s="15" t="s">
        <v>1973</v>
      </c>
      <c r="E970" s="15" t="s">
        <v>2747</v>
      </c>
      <c r="F970" s="17" t="s">
        <v>1997</v>
      </c>
      <c r="G970" s="15" t="s">
        <v>2005</v>
      </c>
      <c r="H970" s="17" t="s">
        <v>1982</v>
      </c>
      <c r="I970" s="17" t="s">
        <v>1987</v>
      </c>
      <c r="J970" s="21" t="s">
        <v>2748</v>
      </c>
    </row>
    <row r="971" ht="67.5" spans="1:10">
      <c r="A971" s="19"/>
      <c r="B971" s="19"/>
      <c r="C971" s="15" t="s">
        <v>1973</v>
      </c>
      <c r="D971" s="15" t="s">
        <v>1973</v>
      </c>
      <c r="E971" s="15" t="s">
        <v>2771</v>
      </c>
      <c r="F971" s="17" t="s">
        <v>2020</v>
      </c>
      <c r="G971" s="15" t="s">
        <v>1981</v>
      </c>
      <c r="H971" s="17" t="s">
        <v>1982</v>
      </c>
      <c r="I971" s="17" t="s">
        <v>1987</v>
      </c>
      <c r="J971" s="21" t="s">
        <v>2762</v>
      </c>
    </row>
    <row r="972" ht="81" spans="1:10">
      <c r="A972" s="15" t="s">
        <v>2772</v>
      </c>
      <c r="B972" s="18" t="s">
        <v>2730</v>
      </c>
      <c r="C972" s="19"/>
      <c r="D972" s="19"/>
      <c r="E972" s="19"/>
      <c r="F972" s="20"/>
      <c r="G972" s="19"/>
      <c r="H972" s="20"/>
      <c r="I972" s="20"/>
      <c r="J972" s="22"/>
    </row>
    <row r="973" ht="13.5" spans="1:10">
      <c r="A973" s="19"/>
      <c r="B973" s="19"/>
      <c r="C973" s="15" t="s">
        <v>1977</v>
      </c>
      <c r="D973" s="15" t="s">
        <v>1973</v>
      </c>
      <c r="E973" s="15" t="s">
        <v>1973</v>
      </c>
      <c r="F973" s="17" t="s">
        <v>1973</v>
      </c>
      <c r="G973" s="15" t="s">
        <v>1973</v>
      </c>
      <c r="H973" s="17" t="s">
        <v>1973</v>
      </c>
      <c r="I973" s="17" t="s">
        <v>1973</v>
      </c>
      <c r="J973" s="21" t="s">
        <v>1973</v>
      </c>
    </row>
    <row r="974" ht="13.5" spans="1:10">
      <c r="A974" s="19"/>
      <c r="B974" s="19"/>
      <c r="C974" s="15" t="s">
        <v>1973</v>
      </c>
      <c r="D974" s="15" t="s">
        <v>1978</v>
      </c>
      <c r="E974" s="15" t="s">
        <v>1973</v>
      </c>
      <c r="F974" s="17" t="s">
        <v>1973</v>
      </c>
      <c r="G974" s="15" t="s">
        <v>1973</v>
      </c>
      <c r="H974" s="17" t="s">
        <v>1973</v>
      </c>
      <c r="I974" s="17" t="s">
        <v>1973</v>
      </c>
      <c r="J974" s="21" t="s">
        <v>1973</v>
      </c>
    </row>
    <row r="975" ht="54" spans="1:10">
      <c r="A975" s="19"/>
      <c r="B975" s="19"/>
      <c r="C975" s="15" t="s">
        <v>1973</v>
      </c>
      <c r="D975" s="15" t="s">
        <v>1973</v>
      </c>
      <c r="E975" s="15" t="s">
        <v>2731</v>
      </c>
      <c r="F975" s="17" t="s">
        <v>1997</v>
      </c>
      <c r="G975" s="15" t="s">
        <v>2732</v>
      </c>
      <c r="H975" s="17" t="s">
        <v>2200</v>
      </c>
      <c r="I975" s="17" t="s">
        <v>1987</v>
      </c>
      <c r="J975" s="21" t="s">
        <v>2733</v>
      </c>
    </row>
    <row r="976" ht="13.5" spans="1:10">
      <c r="A976" s="19"/>
      <c r="B976" s="19"/>
      <c r="C976" s="15" t="s">
        <v>1973</v>
      </c>
      <c r="D976" s="15" t="s">
        <v>1985</v>
      </c>
      <c r="E976" s="15" t="s">
        <v>1973</v>
      </c>
      <c r="F976" s="17" t="s">
        <v>1973</v>
      </c>
      <c r="G976" s="15" t="s">
        <v>1973</v>
      </c>
      <c r="H976" s="17" t="s">
        <v>1973</v>
      </c>
      <c r="I976" s="17" t="s">
        <v>1973</v>
      </c>
      <c r="J976" s="21" t="s">
        <v>1973</v>
      </c>
    </row>
    <row r="977" ht="40.5" spans="1:10">
      <c r="A977" s="19"/>
      <c r="B977" s="19"/>
      <c r="C977" s="15" t="s">
        <v>1973</v>
      </c>
      <c r="D977" s="15" t="s">
        <v>1973</v>
      </c>
      <c r="E977" s="15" t="s">
        <v>2737</v>
      </c>
      <c r="F977" s="17" t="s">
        <v>1997</v>
      </c>
      <c r="G977" s="15" t="s">
        <v>1981</v>
      </c>
      <c r="H977" s="17" t="s">
        <v>1982</v>
      </c>
      <c r="I977" s="17" t="s">
        <v>1983</v>
      </c>
      <c r="J977" s="21" t="s">
        <v>2736</v>
      </c>
    </row>
    <row r="978" ht="13.5" spans="1:10">
      <c r="A978" s="19"/>
      <c r="B978" s="19"/>
      <c r="C978" s="15" t="s">
        <v>1973</v>
      </c>
      <c r="D978" s="15" t="s">
        <v>2013</v>
      </c>
      <c r="E978" s="15" t="s">
        <v>1973</v>
      </c>
      <c r="F978" s="17" t="s">
        <v>1973</v>
      </c>
      <c r="G978" s="15" t="s">
        <v>1973</v>
      </c>
      <c r="H978" s="17" t="s">
        <v>1973</v>
      </c>
      <c r="I978" s="17" t="s">
        <v>1973</v>
      </c>
      <c r="J978" s="21" t="s">
        <v>1973</v>
      </c>
    </row>
    <row r="979" ht="40.5" spans="1:10">
      <c r="A979" s="19"/>
      <c r="B979" s="19"/>
      <c r="C979" s="15" t="s">
        <v>1973</v>
      </c>
      <c r="D979" s="15" t="s">
        <v>1973</v>
      </c>
      <c r="E979" s="15" t="s">
        <v>2738</v>
      </c>
      <c r="F979" s="17" t="s">
        <v>1997</v>
      </c>
      <c r="G979" s="15" t="s">
        <v>1981</v>
      </c>
      <c r="H979" s="17" t="s">
        <v>1982</v>
      </c>
      <c r="I979" s="17" t="s">
        <v>1983</v>
      </c>
      <c r="J979" s="21" t="s">
        <v>2739</v>
      </c>
    </row>
    <row r="980" ht="13.5" spans="1:10">
      <c r="A980" s="19"/>
      <c r="B980" s="19"/>
      <c r="C980" s="15" t="s">
        <v>1973</v>
      </c>
      <c r="D980" s="15" t="s">
        <v>2018</v>
      </c>
      <c r="E980" s="15" t="s">
        <v>1973</v>
      </c>
      <c r="F980" s="17" t="s">
        <v>1973</v>
      </c>
      <c r="G980" s="15" t="s">
        <v>1973</v>
      </c>
      <c r="H980" s="17" t="s">
        <v>1973</v>
      </c>
      <c r="I980" s="17" t="s">
        <v>1973</v>
      </c>
      <c r="J980" s="21" t="s">
        <v>1973</v>
      </c>
    </row>
    <row r="981" ht="27" spans="1:10">
      <c r="A981" s="19"/>
      <c r="B981" s="19"/>
      <c r="C981" s="15" t="s">
        <v>1973</v>
      </c>
      <c r="D981" s="15" t="s">
        <v>1973</v>
      </c>
      <c r="E981" s="15" t="s">
        <v>2740</v>
      </c>
      <c r="F981" s="17" t="s">
        <v>2020</v>
      </c>
      <c r="G981" s="15" t="s">
        <v>2241</v>
      </c>
      <c r="H981" s="17" t="s">
        <v>1993</v>
      </c>
      <c r="I981" s="17" t="s">
        <v>1983</v>
      </c>
      <c r="J981" s="21" t="s">
        <v>2742</v>
      </c>
    </row>
    <row r="982" ht="13.5" spans="1:10">
      <c r="A982" s="19"/>
      <c r="B982" s="19"/>
      <c r="C982" s="15" t="s">
        <v>1989</v>
      </c>
      <c r="D982" s="15" t="s">
        <v>1973</v>
      </c>
      <c r="E982" s="15" t="s">
        <v>1973</v>
      </c>
      <c r="F982" s="17" t="s">
        <v>1973</v>
      </c>
      <c r="G982" s="15" t="s">
        <v>1973</v>
      </c>
      <c r="H982" s="17" t="s">
        <v>1973</v>
      </c>
      <c r="I982" s="17" t="s">
        <v>1973</v>
      </c>
      <c r="J982" s="21" t="s">
        <v>1973</v>
      </c>
    </row>
    <row r="983" ht="13.5" spans="1:10">
      <c r="A983" s="19"/>
      <c r="B983" s="19"/>
      <c r="C983" s="15" t="s">
        <v>1973</v>
      </c>
      <c r="D983" s="15" t="s">
        <v>2023</v>
      </c>
      <c r="E983" s="15" t="s">
        <v>1973</v>
      </c>
      <c r="F983" s="17" t="s">
        <v>1973</v>
      </c>
      <c r="G983" s="15" t="s">
        <v>1973</v>
      </c>
      <c r="H983" s="17" t="s">
        <v>1973</v>
      </c>
      <c r="I983" s="17" t="s">
        <v>1973</v>
      </c>
      <c r="J983" s="21" t="s">
        <v>1973</v>
      </c>
    </row>
    <row r="984" ht="54" spans="1:10">
      <c r="A984" s="19"/>
      <c r="B984" s="19"/>
      <c r="C984" s="15" t="s">
        <v>1973</v>
      </c>
      <c r="D984" s="15" t="s">
        <v>1973</v>
      </c>
      <c r="E984" s="15" t="s">
        <v>2743</v>
      </c>
      <c r="F984" s="17" t="s">
        <v>1997</v>
      </c>
      <c r="G984" s="15" t="s">
        <v>2177</v>
      </c>
      <c r="H984" s="17" t="s">
        <v>1982</v>
      </c>
      <c r="I984" s="17" t="s">
        <v>1987</v>
      </c>
      <c r="J984" s="21" t="s">
        <v>2744</v>
      </c>
    </row>
    <row r="985" ht="13.5" spans="1:10">
      <c r="A985" s="19"/>
      <c r="B985" s="19"/>
      <c r="C985" s="15" t="s">
        <v>2001</v>
      </c>
      <c r="D985" s="15" t="s">
        <v>1973</v>
      </c>
      <c r="E985" s="15" t="s">
        <v>1973</v>
      </c>
      <c r="F985" s="17" t="s">
        <v>1973</v>
      </c>
      <c r="G985" s="15" t="s">
        <v>1973</v>
      </c>
      <c r="H985" s="17" t="s">
        <v>1973</v>
      </c>
      <c r="I985" s="17" t="s">
        <v>1973</v>
      </c>
      <c r="J985" s="21" t="s">
        <v>1973</v>
      </c>
    </row>
    <row r="986" ht="13.5" spans="1:10">
      <c r="A986" s="19"/>
      <c r="B986" s="19"/>
      <c r="C986" s="15" t="s">
        <v>1973</v>
      </c>
      <c r="D986" s="15" t="s">
        <v>2002</v>
      </c>
      <c r="E986" s="15" t="s">
        <v>1973</v>
      </c>
      <c r="F986" s="17" t="s">
        <v>1973</v>
      </c>
      <c r="G986" s="15" t="s">
        <v>1973</v>
      </c>
      <c r="H986" s="17" t="s">
        <v>1973</v>
      </c>
      <c r="I986" s="17" t="s">
        <v>1973</v>
      </c>
      <c r="J986" s="21" t="s">
        <v>1973</v>
      </c>
    </row>
    <row r="987" ht="40.5" spans="1:10">
      <c r="A987" s="19"/>
      <c r="B987" s="19"/>
      <c r="C987" s="15" t="s">
        <v>1973</v>
      </c>
      <c r="D987" s="15" t="s">
        <v>1973</v>
      </c>
      <c r="E987" s="15" t="s">
        <v>2747</v>
      </c>
      <c r="F987" s="17" t="s">
        <v>1997</v>
      </c>
      <c r="G987" s="15" t="s">
        <v>2005</v>
      </c>
      <c r="H987" s="17" t="s">
        <v>1982</v>
      </c>
      <c r="I987" s="17" t="s">
        <v>1987</v>
      </c>
      <c r="J987" s="21" t="s">
        <v>2748</v>
      </c>
    </row>
    <row r="988" ht="81" spans="1:10">
      <c r="A988" s="15" t="s">
        <v>2773</v>
      </c>
      <c r="B988" s="18" t="s">
        <v>2730</v>
      </c>
      <c r="C988" s="19"/>
      <c r="D988" s="19"/>
      <c r="E988" s="19"/>
      <c r="F988" s="20"/>
      <c r="G988" s="19"/>
      <c r="H988" s="20"/>
      <c r="I988" s="20"/>
      <c r="J988" s="22"/>
    </row>
    <row r="989" ht="13.5" spans="1:10">
      <c r="A989" s="19"/>
      <c r="B989" s="19"/>
      <c r="C989" s="15" t="s">
        <v>1977</v>
      </c>
      <c r="D989" s="15" t="s">
        <v>1973</v>
      </c>
      <c r="E989" s="15" t="s">
        <v>1973</v>
      </c>
      <c r="F989" s="17" t="s">
        <v>1973</v>
      </c>
      <c r="G989" s="15" t="s">
        <v>1973</v>
      </c>
      <c r="H989" s="17" t="s">
        <v>1973</v>
      </c>
      <c r="I989" s="17" t="s">
        <v>1973</v>
      </c>
      <c r="J989" s="21" t="s">
        <v>1973</v>
      </c>
    </row>
    <row r="990" ht="13.5" spans="1:10">
      <c r="A990" s="19"/>
      <c r="B990" s="19"/>
      <c r="C990" s="15" t="s">
        <v>1973</v>
      </c>
      <c r="D990" s="15" t="s">
        <v>1978</v>
      </c>
      <c r="E990" s="15" t="s">
        <v>1973</v>
      </c>
      <c r="F990" s="17" t="s">
        <v>1973</v>
      </c>
      <c r="G990" s="15" t="s">
        <v>1973</v>
      </c>
      <c r="H990" s="17" t="s">
        <v>1973</v>
      </c>
      <c r="I990" s="17" t="s">
        <v>1973</v>
      </c>
      <c r="J990" s="21" t="s">
        <v>1973</v>
      </c>
    </row>
    <row r="991" ht="40.5" spans="1:10">
      <c r="A991" s="19"/>
      <c r="B991" s="19"/>
      <c r="C991" s="15" t="s">
        <v>1973</v>
      </c>
      <c r="D991" s="15" t="s">
        <v>1973</v>
      </c>
      <c r="E991" s="15" t="s">
        <v>2734</v>
      </c>
      <c r="F991" s="17" t="s">
        <v>1997</v>
      </c>
      <c r="G991" s="15" t="s">
        <v>2732</v>
      </c>
      <c r="H991" s="17" t="s">
        <v>2200</v>
      </c>
      <c r="I991" s="17" t="s">
        <v>1987</v>
      </c>
      <c r="J991" s="21" t="s">
        <v>2736</v>
      </c>
    </row>
    <row r="992" ht="13.5" spans="1:10">
      <c r="A992" s="19"/>
      <c r="B992" s="19"/>
      <c r="C992" s="15" t="s">
        <v>1973</v>
      </c>
      <c r="D992" s="15" t="s">
        <v>1985</v>
      </c>
      <c r="E992" s="15" t="s">
        <v>1973</v>
      </c>
      <c r="F992" s="17" t="s">
        <v>1973</v>
      </c>
      <c r="G992" s="15" t="s">
        <v>1973</v>
      </c>
      <c r="H992" s="17" t="s">
        <v>1973</v>
      </c>
      <c r="I992" s="17" t="s">
        <v>1973</v>
      </c>
      <c r="J992" s="21" t="s">
        <v>1973</v>
      </c>
    </row>
    <row r="993" ht="40.5" spans="1:10">
      <c r="A993" s="19"/>
      <c r="B993" s="19"/>
      <c r="C993" s="15" t="s">
        <v>1973</v>
      </c>
      <c r="D993" s="15" t="s">
        <v>1973</v>
      </c>
      <c r="E993" s="15" t="s">
        <v>2737</v>
      </c>
      <c r="F993" s="17" t="s">
        <v>1997</v>
      </c>
      <c r="G993" s="15" t="s">
        <v>1981</v>
      </c>
      <c r="H993" s="17" t="s">
        <v>1982</v>
      </c>
      <c r="I993" s="17" t="s">
        <v>1987</v>
      </c>
      <c r="J993" s="21" t="s">
        <v>2736</v>
      </c>
    </row>
    <row r="994" ht="13.5" spans="1:10">
      <c r="A994" s="19"/>
      <c r="B994" s="19"/>
      <c r="C994" s="15" t="s">
        <v>1973</v>
      </c>
      <c r="D994" s="15" t="s">
        <v>2013</v>
      </c>
      <c r="E994" s="15" t="s">
        <v>1973</v>
      </c>
      <c r="F994" s="17" t="s">
        <v>1973</v>
      </c>
      <c r="G994" s="15" t="s">
        <v>1973</v>
      </c>
      <c r="H994" s="17" t="s">
        <v>1973</v>
      </c>
      <c r="I994" s="17" t="s">
        <v>1973</v>
      </c>
      <c r="J994" s="21" t="s">
        <v>1973</v>
      </c>
    </row>
    <row r="995" ht="40.5" spans="1:10">
      <c r="A995" s="19"/>
      <c r="B995" s="19"/>
      <c r="C995" s="15" t="s">
        <v>1973</v>
      </c>
      <c r="D995" s="15" t="s">
        <v>1973</v>
      </c>
      <c r="E995" s="15" t="s">
        <v>2738</v>
      </c>
      <c r="F995" s="17" t="s">
        <v>1997</v>
      </c>
      <c r="G995" s="15" t="s">
        <v>1981</v>
      </c>
      <c r="H995" s="17" t="s">
        <v>1982</v>
      </c>
      <c r="I995" s="17" t="s">
        <v>1987</v>
      </c>
      <c r="J995" s="21" t="s">
        <v>2739</v>
      </c>
    </row>
    <row r="996" ht="13.5" spans="1:10">
      <c r="A996" s="19"/>
      <c r="B996" s="19"/>
      <c r="C996" s="15" t="s">
        <v>1973</v>
      </c>
      <c r="D996" s="15" t="s">
        <v>2018</v>
      </c>
      <c r="E996" s="15" t="s">
        <v>1973</v>
      </c>
      <c r="F996" s="17" t="s">
        <v>1973</v>
      </c>
      <c r="G996" s="15" t="s">
        <v>1973</v>
      </c>
      <c r="H996" s="17" t="s">
        <v>1973</v>
      </c>
      <c r="I996" s="17" t="s">
        <v>1973</v>
      </c>
      <c r="J996" s="21" t="s">
        <v>1973</v>
      </c>
    </row>
    <row r="997" ht="27" spans="1:10">
      <c r="A997" s="19"/>
      <c r="B997" s="19"/>
      <c r="C997" s="15" t="s">
        <v>1973</v>
      </c>
      <c r="D997" s="15" t="s">
        <v>1973</v>
      </c>
      <c r="E997" s="15" t="s">
        <v>2740</v>
      </c>
      <c r="F997" s="17" t="s">
        <v>2020</v>
      </c>
      <c r="G997" s="15" t="s">
        <v>2774</v>
      </c>
      <c r="H997" s="17" t="s">
        <v>1993</v>
      </c>
      <c r="I997" s="17" t="s">
        <v>1983</v>
      </c>
      <c r="J997" s="21" t="s">
        <v>2742</v>
      </c>
    </row>
    <row r="998" ht="13.5" spans="1:10">
      <c r="A998" s="19"/>
      <c r="B998" s="19"/>
      <c r="C998" s="15" t="s">
        <v>1989</v>
      </c>
      <c r="D998" s="15" t="s">
        <v>1973</v>
      </c>
      <c r="E998" s="15" t="s">
        <v>1973</v>
      </c>
      <c r="F998" s="17" t="s">
        <v>1973</v>
      </c>
      <c r="G998" s="15" t="s">
        <v>1973</v>
      </c>
      <c r="H998" s="17" t="s">
        <v>1973</v>
      </c>
      <c r="I998" s="17" t="s">
        <v>1973</v>
      </c>
      <c r="J998" s="21" t="s">
        <v>1973</v>
      </c>
    </row>
    <row r="999" ht="13.5" spans="1:10">
      <c r="A999" s="19"/>
      <c r="B999" s="19"/>
      <c r="C999" s="15" t="s">
        <v>1973</v>
      </c>
      <c r="D999" s="15" t="s">
        <v>2023</v>
      </c>
      <c r="E999" s="15" t="s">
        <v>1973</v>
      </c>
      <c r="F999" s="17" t="s">
        <v>1973</v>
      </c>
      <c r="G999" s="15" t="s">
        <v>1973</v>
      </c>
      <c r="H999" s="17" t="s">
        <v>1973</v>
      </c>
      <c r="I999" s="17" t="s">
        <v>1973</v>
      </c>
      <c r="J999" s="21" t="s">
        <v>1973</v>
      </c>
    </row>
    <row r="1000" ht="54" spans="1:10">
      <c r="A1000" s="19"/>
      <c r="B1000" s="19"/>
      <c r="C1000" s="15" t="s">
        <v>1973</v>
      </c>
      <c r="D1000" s="15" t="s">
        <v>1973</v>
      </c>
      <c r="E1000" s="15" t="s">
        <v>2743</v>
      </c>
      <c r="F1000" s="17" t="s">
        <v>1997</v>
      </c>
      <c r="G1000" s="15" t="s">
        <v>2177</v>
      </c>
      <c r="H1000" s="17" t="s">
        <v>1982</v>
      </c>
      <c r="I1000" s="17" t="s">
        <v>1987</v>
      </c>
      <c r="J1000" s="21" t="s">
        <v>2744</v>
      </c>
    </row>
    <row r="1001" ht="13.5" spans="1:10">
      <c r="A1001" s="19"/>
      <c r="B1001" s="19"/>
      <c r="C1001" s="15" t="s">
        <v>2001</v>
      </c>
      <c r="D1001" s="15" t="s">
        <v>1973</v>
      </c>
      <c r="E1001" s="15" t="s">
        <v>1973</v>
      </c>
      <c r="F1001" s="17" t="s">
        <v>1973</v>
      </c>
      <c r="G1001" s="15" t="s">
        <v>1973</v>
      </c>
      <c r="H1001" s="17" t="s">
        <v>1973</v>
      </c>
      <c r="I1001" s="17" t="s">
        <v>1973</v>
      </c>
      <c r="J1001" s="21" t="s">
        <v>1973</v>
      </c>
    </row>
    <row r="1002" ht="13.5" spans="1:10">
      <c r="A1002" s="19"/>
      <c r="B1002" s="19"/>
      <c r="C1002" s="15" t="s">
        <v>1973</v>
      </c>
      <c r="D1002" s="15" t="s">
        <v>2002</v>
      </c>
      <c r="E1002" s="15" t="s">
        <v>1973</v>
      </c>
      <c r="F1002" s="17" t="s">
        <v>1973</v>
      </c>
      <c r="G1002" s="15" t="s">
        <v>1973</v>
      </c>
      <c r="H1002" s="17" t="s">
        <v>1973</v>
      </c>
      <c r="I1002" s="17" t="s">
        <v>1973</v>
      </c>
      <c r="J1002" s="21" t="s">
        <v>1973</v>
      </c>
    </row>
    <row r="1003" ht="81" spans="1:10">
      <c r="A1003" s="19"/>
      <c r="B1003" s="19"/>
      <c r="C1003" s="15" t="s">
        <v>1973</v>
      </c>
      <c r="D1003" s="15" t="s">
        <v>1973</v>
      </c>
      <c r="E1003" s="15" t="s">
        <v>2758</v>
      </c>
      <c r="F1003" s="17" t="s">
        <v>1997</v>
      </c>
      <c r="G1003" s="15" t="s">
        <v>1981</v>
      </c>
      <c r="H1003" s="17" t="s">
        <v>1982</v>
      </c>
      <c r="I1003" s="17" t="s">
        <v>1987</v>
      </c>
      <c r="J1003" s="21" t="s">
        <v>2759</v>
      </c>
    </row>
    <row r="1004" ht="81" spans="1:10">
      <c r="A1004" s="19"/>
      <c r="B1004" s="19"/>
      <c r="C1004" s="15" t="s">
        <v>1973</v>
      </c>
      <c r="D1004" s="15" t="s">
        <v>1973</v>
      </c>
      <c r="E1004" s="15" t="s">
        <v>2745</v>
      </c>
      <c r="F1004" s="17" t="s">
        <v>1980</v>
      </c>
      <c r="G1004" s="15" t="s">
        <v>2005</v>
      </c>
      <c r="H1004" s="17" t="s">
        <v>1982</v>
      </c>
      <c r="I1004" s="17" t="s">
        <v>1987</v>
      </c>
      <c r="J1004" s="21" t="s">
        <v>2746</v>
      </c>
    </row>
    <row r="1005" ht="216" spans="1:10">
      <c r="A1005" s="15" t="s">
        <v>2775</v>
      </c>
      <c r="B1005" s="18" t="s">
        <v>2776</v>
      </c>
      <c r="C1005" s="19"/>
      <c r="D1005" s="19"/>
      <c r="E1005" s="19"/>
      <c r="F1005" s="20"/>
      <c r="G1005" s="19"/>
      <c r="H1005" s="20"/>
      <c r="I1005" s="20"/>
      <c r="J1005" s="22"/>
    </row>
    <row r="1006" ht="13.5" spans="1:10">
      <c r="A1006" s="19"/>
      <c r="B1006" s="19"/>
      <c r="C1006" s="15" t="s">
        <v>1977</v>
      </c>
      <c r="D1006" s="15" t="s">
        <v>1973</v>
      </c>
      <c r="E1006" s="15" t="s">
        <v>1973</v>
      </c>
      <c r="F1006" s="17" t="s">
        <v>1973</v>
      </c>
      <c r="G1006" s="15" t="s">
        <v>1973</v>
      </c>
      <c r="H1006" s="17" t="s">
        <v>1973</v>
      </c>
      <c r="I1006" s="17" t="s">
        <v>1973</v>
      </c>
      <c r="J1006" s="21" t="s">
        <v>1973</v>
      </c>
    </row>
    <row r="1007" ht="13.5" spans="1:10">
      <c r="A1007" s="19"/>
      <c r="B1007" s="19"/>
      <c r="C1007" s="15" t="s">
        <v>1973</v>
      </c>
      <c r="D1007" s="15" t="s">
        <v>1978</v>
      </c>
      <c r="E1007" s="15" t="s">
        <v>1973</v>
      </c>
      <c r="F1007" s="17" t="s">
        <v>1973</v>
      </c>
      <c r="G1007" s="15" t="s">
        <v>1973</v>
      </c>
      <c r="H1007" s="17" t="s">
        <v>1973</v>
      </c>
      <c r="I1007" s="17" t="s">
        <v>1973</v>
      </c>
      <c r="J1007" s="21" t="s">
        <v>1973</v>
      </c>
    </row>
    <row r="1008" ht="27" spans="1:10">
      <c r="A1008" s="19"/>
      <c r="B1008" s="19"/>
      <c r="C1008" s="15" t="s">
        <v>1973</v>
      </c>
      <c r="D1008" s="15" t="s">
        <v>1973</v>
      </c>
      <c r="E1008" s="15" t="s">
        <v>2777</v>
      </c>
      <c r="F1008" s="17" t="s">
        <v>1997</v>
      </c>
      <c r="G1008" s="15" t="s">
        <v>2778</v>
      </c>
      <c r="H1008" s="17" t="s">
        <v>2266</v>
      </c>
      <c r="I1008" s="17" t="s">
        <v>1983</v>
      </c>
      <c r="J1008" s="21" t="s">
        <v>2779</v>
      </c>
    </row>
    <row r="1009" ht="40.5" spans="1:10">
      <c r="A1009" s="19"/>
      <c r="B1009" s="19"/>
      <c r="C1009" s="15" t="s">
        <v>1973</v>
      </c>
      <c r="D1009" s="15" t="s">
        <v>1973</v>
      </c>
      <c r="E1009" s="15" t="s">
        <v>2780</v>
      </c>
      <c r="F1009" s="17" t="s">
        <v>1997</v>
      </c>
      <c r="G1009" s="15" t="s">
        <v>2781</v>
      </c>
      <c r="H1009" s="17" t="s">
        <v>2782</v>
      </c>
      <c r="I1009" s="17" t="s">
        <v>1983</v>
      </c>
      <c r="J1009" s="21" t="s">
        <v>2783</v>
      </c>
    </row>
    <row r="1010" ht="13.5" spans="1:10">
      <c r="A1010" s="19"/>
      <c r="B1010" s="19"/>
      <c r="C1010" s="15" t="s">
        <v>1973</v>
      </c>
      <c r="D1010" s="15" t="s">
        <v>2013</v>
      </c>
      <c r="E1010" s="15" t="s">
        <v>1973</v>
      </c>
      <c r="F1010" s="17" t="s">
        <v>1973</v>
      </c>
      <c r="G1010" s="15" t="s">
        <v>1973</v>
      </c>
      <c r="H1010" s="17" t="s">
        <v>1973</v>
      </c>
      <c r="I1010" s="17" t="s">
        <v>1973</v>
      </c>
      <c r="J1010" s="21" t="s">
        <v>1973</v>
      </c>
    </row>
    <row r="1011" ht="27" spans="1:10">
      <c r="A1011" s="19"/>
      <c r="B1011" s="19"/>
      <c r="C1011" s="15" t="s">
        <v>1973</v>
      </c>
      <c r="D1011" s="15" t="s">
        <v>1973</v>
      </c>
      <c r="E1011" s="15" t="s">
        <v>2784</v>
      </c>
      <c r="F1011" s="17" t="s">
        <v>1997</v>
      </c>
      <c r="G1011" s="15" t="s">
        <v>2253</v>
      </c>
      <c r="H1011" s="17" t="s">
        <v>1999</v>
      </c>
      <c r="I1011" s="17" t="s">
        <v>1983</v>
      </c>
      <c r="J1011" s="21" t="s">
        <v>2785</v>
      </c>
    </row>
    <row r="1012" ht="13.5" spans="1:10">
      <c r="A1012" s="19"/>
      <c r="B1012" s="19"/>
      <c r="C1012" s="15" t="s">
        <v>1989</v>
      </c>
      <c r="D1012" s="15" t="s">
        <v>1973</v>
      </c>
      <c r="E1012" s="15" t="s">
        <v>1973</v>
      </c>
      <c r="F1012" s="17" t="s">
        <v>1973</v>
      </c>
      <c r="G1012" s="15" t="s">
        <v>1973</v>
      </c>
      <c r="H1012" s="17" t="s">
        <v>1973</v>
      </c>
      <c r="I1012" s="17" t="s">
        <v>1973</v>
      </c>
      <c r="J1012" s="21" t="s">
        <v>1973</v>
      </c>
    </row>
    <row r="1013" ht="13.5" spans="1:10">
      <c r="A1013" s="19"/>
      <c r="B1013" s="19"/>
      <c r="C1013" s="15" t="s">
        <v>1973</v>
      </c>
      <c r="D1013" s="15" t="s">
        <v>1995</v>
      </c>
      <c r="E1013" s="15" t="s">
        <v>1973</v>
      </c>
      <c r="F1013" s="17" t="s">
        <v>1973</v>
      </c>
      <c r="G1013" s="15" t="s">
        <v>1973</v>
      </c>
      <c r="H1013" s="17" t="s">
        <v>1973</v>
      </c>
      <c r="I1013" s="17" t="s">
        <v>1973</v>
      </c>
      <c r="J1013" s="21" t="s">
        <v>1973</v>
      </c>
    </row>
    <row r="1014" ht="54" spans="1:10">
      <c r="A1014" s="19"/>
      <c r="B1014" s="19"/>
      <c r="C1014" s="15" t="s">
        <v>1973</v>
      </c>
      <c r="D1014" s="15" t="s">
        <v>1973</v>
      </c>
      <c r="E1014" s="15" t="s">
        <v>2786</v>
      </c>
      <c r="F1014" s="17" t="s">
        <v>1980</v>
      </c>
      <c r="G1014" s="15" t="s">
        <v>2787</v>
      </c>
      <c r="H1014" s="17" t="s">
        <v>1973</v>
      </c>
      <c r="I1014" s="17" t="s">
        <v>1987</v>
      </c>
      <c r="J1014" s="21" t="s">
        <v>2788</v>
      </c>
    </row>
    <row r="1015" ht="13.5" spans="1:10">
      <c r="A1015" s="19"/>
      <c r="B1015" s="19"/>
      <c r="C1015" s="15" t="s">
        <v>2001</v>
      </c>
      <c r="D1015" s="15" t="s">
        <v>1973</v>
      </c>
      <c r="E1015" s="15" t="s">
        <v>1973</v>
      </c>
      <c r="F1015" s="17" t="s">
        <v>1973</v>
      </c>
      <c r="G1015" s="15" t="s">
        <v>1973</v>
      </c>
      <c r="H1015" s="17" t="s">
        <v>1973</v>
      </c>
      <c r="I1015" s="17" t="s">
        <v>1973</v>
      </c>
      <c r="J1015" s="21" t="s">
        <v>1973</v>
      </c>
    </row>
    <row r="1016" ht="13.5" spans="1:10">
      <c r="A1016" s="19"/>
      <c r="B1016" s="19"/>
      <c r="C1016" s="15" t="s">
        <v>1973</v>
      </c>
      <c r="D1016" s="15" t="s">
        <v>2002</v>
      </c>
      <c r="E1016" s="15" t="s">
        <v>1973</v>
      </c>
      <c r="F1016" s="17" t="s">
        <v>1973</v>
      </c>
      <c r="G1016" s="15" t="s">
        <v>1973</v>
      </c>
      <c r="H1016" s="17" t="s">
        <v>1973</v>
      </c>
      <c r="I1016" s="17" t="s">
        <v>1973</v>
      </c>
      <c r="J1016" s="21" t="s">
        <v>1973</v>
      </c>
    </row>
    <row r="1017" ht="54" spans="1:10">
      <c r="A1017" s="19"/>
      <c r="B1017" s="19"/>
      <c r="C1017" s="15" t="s">
        <v>1973</v>
      </c>
      <c r="D1017" s="15" t="s">
        <v>1973</v>
      </c>
      <c r="E1017" s="15" t="s">
        <v>2003</v>
      </c>
      <c r="F1017" s="17" t="s">
        <v>1980</v>
      </c>
      <c r="G1017" s="15" t="s">
        <v>2072</v>
      </c>
      <c r="H1017" s="17" t="s">
        <v>1982</v>
      </c>
      <c r="I1017" s="17" t="s">
        <v>1983</v>
      </c>
      <c r="J1017" s="21" t="s">
        <v>2789</v>
      </c>
    </row>
    <row r="1018" ht="216" spans="1:10">
      <c r="A1018" s="15" t="s">
        <v>2790</v>
      </c>
      <c r="B1018" s="18" t="s">
        <v>2791</v>
      </c>
      <c r="C1018" s="19"/>
      <c r="D1018" s="19"/>
      <c r="E1018" s="19"/>
      <c r="F1018" s="20"/>
      <c r="G1018" s="19"/>
      <c r="H1018" s="20"/>
      <c r="I1018" s="20"/>
      <c r="J1018" s="22"/>
    </row>
    <row r="1019" ht="13.5" spans="1:10">
      <c r="A1019" s="19"/>
      <c r="B1019" s="19"/>
      <c r="C1019" s="15" t="s">
        <v>1977</v>
      </c>
      <c r="D1019" s="15" t="s">
        <v>1973</v>
      </c>
      <c r="E1019" s="15" t="s">
        <v>1973</v>
      </c>
      <c r="F1019" s="17" t="s">
        <v>1973</v>
      </c>
      <c r="G1019" s="15" t="s">
        <v>1973</v>
      </c>
      <c r="H1019" s="17" t="s">
        <v>1973</v>
      </c>
      <c r="I1019" s="17" t="s">
        <v>1973</v>
      </c>
      <c r="J1019" s="21" t="s">
        <v>1973</v>
      </c>
    </row>
    <row r="1020" ht="13.5" spans="1:10">
      <c r="A1020" s="19"/>
      <c r="B1020" s="19"/>
      <c r="C1020" s="15" t="s">
        <v>1973</v>
      </c>
      <c r="D1020" s="15" t="s">
        <v>1978</v>
      </c>
      <c r="E1020" s="15" t="s">
        <v>1973</v>
      </c>
      <c r="F1020" s="17" t="s">
        <v>1973</v>
      </c>
      <c r="G1020" s="15" t="s">
        <v>1973</v>
      </c>
      <c r="H1020" s="17" t="s">
        <v>1973</v>
      </c>
      <c r="I1020" s="17" t="s">
        <v>1973</v>
      </c>
      <c r="J1020" s="21" t="s">
        <v>1973</v>
      </c>
    </row>
    <row r="1021" ht="27" spans="1:10">
      <c r="A1021" s="19"/>
      <c r="B1021" s="19"/>
      <c r="C1021" s="15" t="s">
        <v>1973</v>
      </c>
      <c r="D1021" s="15" t="s">
        <v>1973</v>
      </c>
      <c r="E1021" s="15" t="s">
        <v>2792</v>
      </c>
      <c r="F1021" s="17" t="s">
        <v>1980</v>
      </c>
      <c r="G1021" s="15" t="s">
        <v>2793</v>
      </c>
      <c r="H1021" s="17" t="s">
        <v>2266</v>
      </c>
      <c r="I1021" s="17" t="s">
        <v>1983</v>
      </c>
      <c r="J1021" s="21" t="s">
        <v>2794</v>
      </c>
    </row>
    <row r="1022" ht="13.5" spans="1:10">
      <c r="A1022" s="19"/>
      <c r="B1022" s="19"/>
      <c r="C1022" s="15" t="s">
        <v>1973</v>
      </c>
      <c r="D1022" s="15" t="s">
        <v>2013</v>
      </c>
      <c r="E1022" s="15" t="s">
        <v>1973</v>
      </c>
      <c r="F1022" s="17" t="s">
        <v>1973</v>
      </c>
      <c r="G1022" s="15" t="s">
        <v>1973</v>
      </c>
      <c r="H1022" s="17" t="s">
        <v>1973</v>
      </c>
      <c r="I1022" s="17" t="s">
        <v>1973</v>
      </c>
      <c r="J1022" s="21" t="s">
        <v>1973</v>
      </c>
    </row>
    <row r="1023" ht="40.5" spans="1:10">
      <c r="A1023" s="19"/>
      <c r="B1023" s="19"/>
      <c r="C1023" s="15" t="s">
        <v>1973</v>
      </c>
      <c r="D1023" s="15" t="s">
        <v>1973</v>
      </c>
      <c r="E1023" s="15" t="s">
        <v>2795</v>
      </c>
      <c r="F1023" s="17" t="s">
        <v>1997</v>
      </c>
      <c r="G1023" s="15" t="s">
        <v>1981</v>
      </c>
      <c r="H1023" s="17" t="s">
        <v>1982</v>
      </c>
      <c r="I1023" s="17" t="s">
        <v>1983</v>
      </c>
      <c r="J1023" s="21" t="s">
        <v>2796</v>
      </c>
    </row>
    <row r="1024" ht="13.5" spans="1:10">
      <c r="A1024" s="19"/>
      <c r="B1024" s="19"/>
      <c r="C1024" s="15" t="s">
        <v>1989</v>
      </c>
      <c r="D1024" s="15" t="s">
        <v>1973</v>
      </c>
      <c r="E1024" s="15" t="s">
        <v>1973</v>
      </c>
      <c r="F1024" s="17" t="s">
        <v>1973</v>
      </c>
      <c r="G1024" s="15" t="s">
        <v>1973</v>
      </c>
      <c r="H1024" s="17" t="s">
        <v>1973</v>
      </c>
      <c r="I1024" s="17" t="s">
        <v>1973</v>
      </c>
      <c r="J1024" s="21" t="s">
        <v>1973</v>
      </c>
    </row>
    <row r="1025" ht="13.5" spans="1:10">
      <c r="A1025" s="19"/>
      <c r="B1025" s="19"/>
      <c r="C1025" s="15" t="s">
        <v>1973</v>
      </c>
      <c r="D1025" s="15" t="s">
        <v>2023</v>
      </c>
      <c r="E1025" s="15" t="s">
        <v>1973</v>
      </c>
      <c r="F1025" s="17" t="s">
        <v>1973</v>
      </c>
      <c r="G1025" s="15" t="s">
        <v>1973</v>
      </c>
      <c r="H1025" s="17" t="s">
        <v>1973</v>
      </c>
      <c r="I1025" s="17" t="s">
        <v>1973</v>
      </c>
      <c r="J1025" s="21" t="s">
        <v>1973</v>
      </c>
    </row>
    <row r="1026" ht="40.5" spans="1:10">
      <c r="A1026" s="19"/>
      <c r="B1026" s="19"/>
      <c r="C1026" s="15" t="s">
        <v>1973</v>
      </c>
      <c r="D1026" s="15" t="s">
        <v>1973</v>
      </c>
      <c r="E1026" s="15" t="s">
        <v>2797</v>
      </c>
      <c r="F1026" s="17" t="s">
        <v>1997</v>
      </c>
      <c r="G1026" s="15" t="s">
        <v>2072</v>
      </c>
      <c r="H1026" s="17" t="s">
        <v>1982</v>
      </c>
      <c r="I1026" s="17" t="s">
        <v>1983</v>
      </c>
      <c r="J1026" s="21" t="s">
        <v>2798</v>
      </c>
    </row>
    <row r="1027" ht="13.5" spans="1:10">
      <c r="A1027" s="19"/>
      <c r="B1027" s="19"/>
      <c r="C1027" s="15" t="s">
        <v>1973</v>
      </c>
      <c r="D1027" s="15" t="s">
        <v>1995</v>
      </c>
      <c r="E1027" s="15" t="s">
        <v>1973</v>
      </c>
      <c r="F1027" s="17" t="s">
        <v>1973</v>
      </c>
      <c r="G1027" s="15" t="s">
        <v>1973</v>
      </c>
      <c r="H1027" s="17" t="s">
        <v>1973</v>
      </c>
      <c r="I1027" s="17" t="s">
        <v>1973</v>
      </c>
      <c r="J1027" s="21" t="s">
        <v>1973</v>
      </c>
    </row>
    <row r="1028" ht="40.5" spans="1:10">
      <c r="A1028" s="19"/>
      <c r="B1028" s="19"/>
      <c r="C1028" s="15" t="s">
        <v>1973</v>
      </c>
      <c r="D1028" s="15" t="s">
        <v>1973</v>
      </c>
      <c r="E1028" s="15" t="s">
        <v>2295</v>
      </c>
      <c r="F1028" s="17" t="s">
        <v>1997</v>
      </c>
      <c r="G1028" s="15" t="s">
        <v>2152</v>
      </c>
      <c r="H1028" s="17" t="s">
        <v>1982</v>
      </c>
      <c r="I1028" s="17" t="s">
        <v>1983</v>
      </c>
      <c r="J1028" s="21" t="s">
        <v>2799</v>
      </c>
    </row>
    <row r="1029" ht="13.5" spans="1:10">
      <c r="A1029" s="19"/>
      <c r="B1029" s="19"/>
      <c r="C1029" s="15" t="s">
        <v>2001</v>
      </c>
      <c r="D1029" s="15" t="s">
        <v>1973</v>
      </c>
      <c r="E1029" s="15" t="s">
        <v>1973</v>
      </c>
      <c r="F1029" s="17" t="s">
        <v>1973</v>
      </c>
      <c r="G1029" s="15" t="s">
        <v>1973</v>
      </c>
      <c r="H1029" s="17" t="s">
        <v>1973</v>
      </c>
      <c r="I1029" s="17" t="s">
        <v>1973</v>
      </c>
      <c r="J1029" s="21" t="s">
        <v>1973</v>
      </c>
    </row>
    <row r="1030" ht="13.5" spans="1:10">
      <c r="A1030" s="19"/>
      <c r="B1030" s="19"/>
      <c r="C1030" s="15" t="s">
        <v>1973</v>
      </c>
      <c r="D1030" s="15" t="s">
        <v>2002</v>
      </c>
      <c r="E1030" s="15" t="s">
        <v>1973</v>
      </c>
      <c r="F1030" s="17" t="s">
        <v>1973</v>
      </c>
      <c r="G1030" s="15" t="s">
        <v>1973</v>
      </c>
      <c r="H1030" s="17" t="s">
        <v>1973</v>
      </c>
      <c r="I1030" s="17" t="s">
        <v>1973</v>
      </c>
      <c r="J1030" s="21" t="s">
        <v>1973</v>
      </c>
    </row>
    <row r="1031" ht="40.5" spans="1:10">
      <c r="A1031" s="19"/>
      <c r="B1031" s="19"/>
      <c r="C1031" s="15" t="s">
        <v>1973</v>
      </c>
      <c r="D1031" s="15" t="s">
        <v>1973</v>
      </c>
      <c r="E1031" s="15" t="s">
        <v>2115</v>
      </c>
      <c r="F1031" s="17" t="s">
        <v>1980</v>
      </c>
      <c r="G1031" s="15" t="s">
        <v>2072</v>
      </c>
      <c r="H1031" s="17" t="s">
        <v>1982</v>
      </c>
      <c r="I1031" s="17" t="s">
        <v>1987</v>
      </c>
      <c r="J1031" s="21" t="s">
        <v>2800</v>
      </c>
    </row>
    <row r="1032" ht="13.5" spans="1:10">
      <c r="A1032" s="15" t="s">
        <v>2801</v>
      </c>
      <c r="B1032" s="19"/>
      <c r="C1032" s="19"/>
      <c r="D1032" s="19"/>
      <c r="E1032" s="19"/>
      <c r="F1032" s="20"/>
      <c r="G1032" s="19"/>
      <c r="H1032" s="20"/>
      <c r="I1032" s="20"/>
      <c r="J1032" s="22"/>
    </row>
    <row r="1033" ht="13.5" spans="1:10">
      <c r="A1033" s="15" t="s">
        <v>2802</v>
      </c>
      <c r="B1033" s="19"/>
      <c r="C1033" s="19"/>
      <c r="D1033" s="19"/>
      <c r="E1033" s="19"/>
      <c r="F1033" s="20"/>
      <c r="G1033" s="19"/>
      <c r="H1033" s="20"/>
      <c r="I1033" s="20"/>
      <c r="J1033" s="22"/>
    </row>
    <row r="1034" ht="216" spans="1:10">
      <c r="A1034" s="15" t="s">
        <v>2803</v>
      </c>
      <c r="B1034" s="18" t="s">
        <v>2804</v>
      </c>
      <c r="C1034" s="19"/>
      <c r="D1034" s="19"/>
      <c r="E1034" s="19"/>
      <c r="F1034" s="20"/>
      <c r="G1034" s="19"/>
      <c r="H1034" s="20"/>
      <c r="I1034" s="20"/>
      <c r="J1034" s="22"/>
    </row>
    <row r="1035" ht="13.5" spans="1:10">
      <c r="A1035" s="19"/>
      <c r="B1035" s="19"/>
      <c r="C1035" s="15" t="s">
        <v>1977</v>
      </c>
      <c r="D1035" s="15" t="s">
        <v>1973</v>
      </c>
      <c r="E1035" s="15" t="s">
        <v>1973</v>
      </c>
      <c r="F1035" s="17" t="s">
        <v>1973</v>
      </c>
      <c r="G1035" s="15" t="s">
        <v>1973</v>
      </c>
      <c r="H1035" s="17" t="s">
        <v>1973</v>
      </c>
      <c r="I1035" s="17" t="s">
        <v>1973</v>
      </c>
      <c r="J1035" s="21" t="s">
        <v>1973</v>
      </c>
    </row>
    <row r="1036" ht="13.5" spans="1:10">
      <c r="A1036" s="19"/>
      <c r="B1036" s="19"/>
      <c r="C1036" s="15" t="s">
        <v>1973</v>
      </c>
      <c r="D1036" s="15" t="s">
        <v>1978</v>
      </c>
      <c r="E1036" s="15" t="s">
        <v>1973</v>
      </c>
      <c r="F1036" s="17" t="s">
        <v>1973</v>
      </c>
      <c r="G1036" s="15" t="s">
        <v>1973</v>
      </c>
      <c r="H1036" s="17" t="s">
        <v>1973</v>
      </c>
      <c r="I1036" s="17" t="s">
        <v>1973</v>
      </c>
      <c r="J1036" s="21" t="s">
        <v>1973</v>
      </c>
    </row>
    <row r="1037" ht="27" spans="1:10">
      <c r="A1037" s="19"/>
      <c r="B1037" s="19"/>
      <c r="C1037" s="15" t="s">
        <v>1973</v>
      </c>
      <c r="D1037" s="15" t="s">
        <v>1973</v>
      </c>
      <c r="E1037" s="15" t="s">
        <v>2805</v>
      </c>
      <c r="F1037" s="17" t="s">
        <v>1980</v>
      </c>
      <c r="G1037" s="15" t="s">
        <v>2806</v>
      </c>
      <c r="H1037" s="17" t="s">
        <v>2735</v>
      </c>
      <c r="I1037" s="17" t="s">
        <v>1983</v>
      </c>
      <c r="J1037" s="21" t="s">
        <v>2807</v>
      </c>
    </row>
    <row r="1038" ht="13.5" spans="1:10">
      <c r="A1038" s="19"/>
      <c r="B1038" s="19"/>
      <c r="C1038" s="15" t="s">
        <v>1973</v>
      </c>
      <c r="D1038" s="15" t="s">
        <v>1985</v>
      </c>
      <c r="E1038" s="15" t="s">
        <v>1973</v>
      </c>
      <c r="F1038" s="17" t="s">
        <v>1973</v>
      </c>
      <c r="G1038" s="15" t="s">
        <v>1973</v>
      </c>
      <c r="H1038" s="17" t="s">
        <v>1973</v>
      </c>
      <c r="I1038" s="17" t="s">
        <v>1973</v>
      </c>
      <c r="J1038" s="21" t="s">
        <v>1973</v>
      </c>
    </row>
    <row r="1039" ht="13.5" spans="1:10">
      <c r="A1039" s="19"/>
      <c r="B1039" s="19"/>
      <c r="C1039" s="15" t="s">
        <v>1973</v>
      </c>
      <c r="D1039" s="15" t="s">
        <v>1973</v>
      </c>
      <c r="E1039" s="15" t="s">
        <v>2808</v>
      </c>
      <c r="F1039" s="17" t="s">
        <v>1980</v>
      </c>
      <c r="G1039" s="15" t="s">
        <v>2809</v>
      </c>
      <c r="H1039" s="17" t="s">
        <v>2735</v>
      </c>
      <c r="I1039" s="17" t="s">
        <v>1987</v>
      </c>
      <c r="J1039" s="21" t="s">
        <v>2808</v>
      </c>
    </row>
    <row r="1040" ht="13.5" spans="1:10">
      <c r="A1040" s="19"/>
      <c r="B1040" s="19"/>
      <c r="C1040" s="15" t="s">
        <v>1973</v>
      </c>
      <c r="D1040" s="15" t="s">
        <v>2013</v>
      </c>
      <c r="E1040" s="15" t="s">
        <v>1973</v>
      </c>
      <c r="F1040" s="17" t="s">
        <v>1973</v>
      </c>
      <c r="G1040" s="15" t="s">
        <v>1973</v>
      </c>
      <c r="H1040" s="17" t="s">
        <v>1973</v>
      </c>
      <c r="I1040" s="17" t="s">
        <v>1973</v>
      </c>
      <c r="J1040" s="21" t="s">
        <v>1973</v>
      </c>
    </row>
    <row r="1041" ht="27" spans="1:10">
      <c r="A1041" s="19"/>
      <c r="B1041" s="19"/>
      <c r="C1041" s="15" t="s">
        <v>1973</v>
      </c>
      <c r="D1041" s="15" t="s">
        <v>1973</v>
      </c>
      <c r="E1041" s="15" t="s">
        <v>2810</v>
      </c>
      <c r="F1041" s="17" t="s">
        <v>1980</v>
      </c>
      <c r="G1041" s="15" t="s">
        <v>2050</v>
      </c>
      <c r="H1041" s="17" t="s">
        <v>1999</v>
      </c>
      <c r="I1041" s="17" t="s">
        <v>1983</v>
      </c>
      <c r="J1041" s="21" t="s">
        <v>2810</v>
      </c>
    </row>
    <row r="1042" ht="13.5" spans="1:10">
      <c r="A1042" s="19"/>
      <c r="B1042" s="19"/>
      <c r="C1042" s="15" t="s">
        <v>1989</v>
      </c>
      <c r="D1042" s="15" t="s">
        <v>1973</v>
      </c>
      <c r="E1042" s="15" t="s">
        <v>1973</v>
      </c>
      <c r="F1042" s="17" t="s">
        <v>1973</v>
      </c>
      <c r="G1042" s="15" t="s">
        <v>1973</v>
      </c>
      <c r="H1042" s="17" t="s">
        <v>1973</v>
      </c>
      <c r="I1042" s="17" t="s">
        <v>1973</v>
      </c>
      <c r="J1042" s="21" t="s">
        <v>1973</v>
      </c>
    </row>
    <row r="1043" ht="13.5" spans="1:10">
      <c r="A1043" s="19"/>
      <c r="B1043" s="19"/>
      <c r="C1043" s="15" t="s">
        <v>1973</v>
      </c>
      <c r="D1043" s="15" t="s">
        <v>2023</v>
      </c>
      <c r="E1043" s="15" t="s">
        <v>1973</v>
      </c>
      <c r="F1043" s="17" t="s">
        <v>1973</v>
      </c>
      <c r="G1043" s="15" t="s">
        <v>1973</v>
      </c>
      <c r="H1043" s="17" t="s">
        <v>1973</v>
      </c>
      <c r="I1043" s="17" t="s">
        <v>1973</v>
      </c>
      <c r="J1043" s="21" t="s">
        <v>1973</v>
      </c>
    </row>
    <row r="1044" ht="27" spans="1:10">
      <c r="A1044" s="19"/>
      <c r="B1044" s="19"/>
      <c r="C1044" s="15" t="s">
        <v>1973</v>
      </c>
      <c r="D1044" s="15" t="s">
        <v>1973</v>
      </c>
      <c r="E1044" s="15" t="s">
        <v>2811</v>
      </c>
      <c r="F1044" s="17" t="s">
        <v>1980</v>
      </c>
      <c r="G1044" s="15" t="s">
        <v>2812</v>
      </c>
      <c r="H1044" s="17" t="s">
        <v>2735</v>
      </c>
      <c r="I1044" s="17" t="s">
        <v>1987</v>
      </c>
      <c r="J1044" s="21" t="s">
        <v>2811</v>
      </c>
    </row>
    <row r="1045" ht="13.5" spans="1:10">
      <c r="A1045" s="19"/>
      <c r="B1045" s="19"/>
      <c r="C1045" s="15" t="s">
        <v>2001</v>
      </c>
      <c r="D1045" s="15" t="s">
        <v>1973</v>
      </c>
      <c r="E1045" s="15" t="s">
        <v>1973</v>
      </c>
      <c r="F1045" s="17" t="s">
        <v>1973</v>
      </c>
      <c r="G1045" s="15" t="s">
        <v>1973</v>
      </c>
      <c r="H1045" s="17" t="s">
        <v>1973</v>
      </c>
      <c r="I1045" s="17" t="s">
        <v>1973</v>
      </c>
      <c r="J1045" s="21" t="s">
        <v>1973</v>
      </c>
    </row>
    <row r="1046" ht="13.5" spans="1:10">
      <c r="A1046" s="19"/>
      <c r="B1046" s="19"/>
      <c r="C1046" s="15" t="s">
        <v>1973</v>
      </c>
      <c r="D1046" s="15" t="s">
        <v>2002</v>
      </c>
      <c r="E1046" s="15" t="s">
        <v>1973</v>
      </c>
      <c r="F1046" s="17" t="s">
        <v>1973</v>
      </c>
      <c r="G1046" s="15" t="s">
        <v>1973</v>
      </c>
      <c r="H1046" s="17" t="s">
        <v>1973</v>
      </c>
      <c r="I1046" s="17" t="s">
        <v>1973</v>
      </c>
      <c r="J1046" s="21" t="s">
        <v>1973</v>
      </c>
    </row>
    <row r="1047" ht="27" spans="1:10">
      <c r="A1047" s="19"/>
      <c r="B1047" s="19"/>
      <c r="C1047" s="15" t="s">
        <v>1973</v>
      </c>
      <c r="D1047" s="15" t="s">
        <v>1973</v>
      </c>
      <c r="E1047" s="15" t="s">
        <v>2813</v>
      </c>
      <c r="F1047" s="17" t="s">
        <v>1997</v>
      </c>
      <c r="G1047" s="15" t="s">
        <v>2005</v>
      </c>
      <c r="H1047" s="17" t="s">
        <v>1982</v>
      </c>
      <c r="I1047" s="17" t="s">
        <v>1983</v>
      </c>
      <c r="J1047" s="21" t="s">
        <v>2814</v>
      </c>
    </row>
    <row r="1048" ht="216" spans="1:10">
      <c r="A1048" s="15" t="s">
        <v>2815</v>
      </c>
      <c r="B1048" s="18" t="s">
        <v>2804</v>
      </c>
      <c r="C1048" s="19"/>
      <c r="D1048" s="19"/>
      <c r="E1048" s="19"/>
      <c r="F1048" s="20"/>
      <c r="G1048" s="19"/>
      <c r="H1048" s="20"/>
      <c r="I1048" s="20"/>
      <c r="J1048" s="22"/>
    </row>
    <row r="1049" ht="13.5" spans="1:10">
      <c r="A1049" s="19"/>
      <c r="B1049" s="19"/>
      <c r="C1049" s="15" t="s">
        <v>1977</v>
      </c>
      <c r="D1049" s="15" t="s">
        <v>1973</v>
      </c>
      <c r="E1049" s="15" t="s">
        <v>1973</v>
      </c>
      <c r="F1049" s="17" t="s">
        <v>1973</v>
      </c>
      <c r="G1049" s="15" t="s">
        <v>1973</v>
      </c>
      <c r="H1049" s="17" t="s">
        <v>1973</v>
      </c>
      <c r="I1049" s="17" t="s">
        <v>1973</v>
      </c>
      <c r="J1049" s="21" t="s">
        <v>1973</v>
      </c>
    </row>
    <row r="1050" ht="13.5" spans="1:10">
      <c r="A1050" s="19"/>
      <c r="B1050" s="19"/>
      <c r="C1050" s="15" t="s">
        <v>1973</v>
      </c>
      <c r="D1050" s="15" t="s">
        <v>1978</v>
      </c>
      <c r="E1050" s="15" t="s">
        <v>1973</v>
      </c>
      <c r="F1050" s="17" t="s">
        <v>1973</v>
      </c>
      <c r="G1050" s="15" t="s">
        <v>1973</v>
      </c>
      <c r="H1050" s="17" t="s">
        <v>1973</v>
      </c>
      <c r="I1050" s="17" t="s">
        <v>1973</v>
      </c>
      <c r="J1050" s="21" t="s">
        <v>1973</v>
      </c>
    </row>
    <row r="1051" ht="54" spans="1:10">
      <c r="A1051" s="19"/>
      <c r="B1051" s="19"/>
      <c r="C1051" s="15" t="s">
        <v>1973</v>
      </c>
      <c r="D1051" s="15" t="s">
        <v>1973</v>
      </c>
      <c r="E1051" s="15" t="s">
        <v>2816</v>
      </c>
      <c r="F1051" s="17" t="s">
        <v>1980</v>
      </c>
      <c r="G1051" s="15" t="s">
        <v>1981</v>
      </c>
      <c r="H1051" s="17" t="s">
        <v>1982</v>
      </c>
      <c r="I1051" s="17" t="s">
        <v>1983</v>
      </c>
      <c r="J1051" s="21" t="s">
        <v>2817</v>
      </c>
    </row>
    <row r="1052" ht="13.5" spans="1:10">
      <c r="A1052" s="19"/>
      <c r="B1052" s="19"/>
      <c r="C1052" s="15" t="s">
        <v>1973</v>
      </c>
      <c r="D1052" s="15" t="s">
        <v>1985</v>
      </c>
      <c r="E1052" s="15" t="s">
        <v>1973</v>
      </c>
      <c r="F1052" s="17" t="s">
        <v>1973</v>
      </c>
      <c r="G1052" s="15" t="s">
        <v>1973</v>
      </c>
      <c r="H1052" s="17" t="s">
        <v>1973</v>
      </c>
      <c r="I1052" s="17" t="s">
        <v>1973</v>
      </c>
      <c r="J1052" s="21" t="s">
        <v>1973</v>
      </c>
    </row>
    <row r="1053" ht="13.5" spans="1:10">
      <c r="A1053" s="19"/>
      <c r="B1053" s="19"/>
      <c r="C1053" s="15" t="s">
        <v>1973</v>
      </c>
      <c r="D1053" s="15" t="s">
        <v>1973</v>
      </c>
      <c r="E1053" s="15" t="s">
        <v>2494</v>
      </c>
      <c r="F1053" s="17" t="s">
        <v>1997</v>
      </c>
      <c r="G1053" s="15" t="s">
        <v>2072</v>
      </c>
      <c r="H1053" s="17" t="s">
        <v>1982</v>
      </c>
      <c r="I1053" s="17" t="s">
        <v>1983</v>
      </c>
      <c r="J1053" s="21" t="s">
        <v>2818</v>
      </c>
    </row>
    <row r="1054" ht="13.5" spans="1:10">
      <c r="A1054" s="19"/>
      <c r="B1054" s="19"/>
      <c r="C1054" s="15" t="s">
        <v>1973</v>
      </c>
      <c r="D1054" s="15" t="s">
        <v>2013</v>
      </c>
      <c r="E1054" s="15" t="s">
        <v>1973</v>
      </c>
      <c r="F1054" s="17" t="s">
        <v>1973</v>
      </c>
      <c r="G1054" s="15" t="s">
        <v>1973</v>
      </c>
      <c r="H1054" s="17" t="s">
        <v>1973</v>
      </c>
      <c r="I1054" s="17" t="s">
        <v>1973</v>
      </c>
      <c r="J1054" s="21" t="s">
        <v>1973</v>
      </c>
    </row>
    <row r="1055" ht="13.5" spans="1:10">
      <c r="A1055" s="19"/>
      <c r="B1055" s="19"/>
      <c r="C1055" s="15" t="s">
        <v>1973</v>
      </c>
      <c r="D1055" s="15" t="s">
        <v>1973</v>
      </c>
      <c r="E1055" s="15" t="s">
        <v>2819</v>
      </c>
      <c r="F1055" s="17" t="s">
        <v>1980</v>
      </c>
      <c r="G1055" s="15" t="s">
        <v>2050</v>
      </c>
      <c r="H1055" s="17" t="s">
        <v>1999</v>
      </c>
      <c r="I1055" s="17" t="s">
        <v>1983</v>
      </c>
      <c r="J1055" s="21" t="s">
        <v>2820</v>
      </c>
    </row>
    <row r="1056" ht="13.5" spans="1:10">
      <c r="A1056" s="19"/>
      <c r="B1056" s="19"/>
      <c r="C1056" s="15" t="s">
        <v>1989</v>
      </c>
      <c r="D1056" s="15" t="s">
        <v>1973</v>
      </c>
      <c r="E1056" s="15" t="s">
        <v>1973</v>
      </c>
      <c r="F1056" s="17" t="s">
        <v>1973</v>
      </c>
      <c r="G1056" s="15" t="s">
        <v>1973</v>
      </c>
      <c r="H1056" s="17" t="s">
        <v>1973</v>
      </c>
      <c r="I1056" s="17" t="s">
        <v>1973</v>
      </c>
      <c r="J1056" s="21" t="s">
        <v>1973</v>
      </c>
    </row>
    <row r="1057" ht="13.5" spans="1:10">
      <c r="A1057" s="19"/>
      <c r="B1057" s="19"/>
      <c r="C1057" s="15" t="s">
        <v>1973</v>
      </c>
      <c r="D1057" s="15" t="s">
        <v>2023</v>
      </c>
      <c r="E1057" s="15" t="s">
        <v>1973</v>
      </c>
      <c r="F1057" s="17" t="s">
        <v>1973</v>
      </c>
      <c r="G1057" s="15" t="s">
        <v>1973</v>
      </c>
      <c r="H1057" s="17" t="s">
        <v>1973</v>
      </c>
      <c r="I1057" s="17" t="s">
        <v>1973</v>
      </c>
      <c r="J1057" s="21" t="s">
        <v>1973</v>
      </c>
    </row>
    <row r="1058" ht="27" spans="1:10">
      <c r="A1058" s="19"/>
      <c r="B1058" s="19"/>
      <c r="C1058" s="15" t="s">
        <v>1973</v>
      </c>
      <c r="D1058" s="15" t="s">
        <v>1973</v>
      </c>
      <c r="E1058" s="15" t="s">
        <v>2821</v>
      </c>
      <c r="F1058" s="17" t="s">
        <v>1980</v>
      </c>
      <c r="G1058" s="15" t="s">
        <v>2822</v>
      </c>
      <c r="H1058" s="17" t="s">
        <v>2823</v>
      </c>
      <c r="I1058" s="17" t="s">
        <v>1987</v>
      </c>
      <c r="J1058" s="21" t="s">
        <v>2824</v>
      </c>
    </row>
    <row r="1059" ht="13.5" spans="1:10">
      <c r="A1059" s="19"/>
      <c r="B1059" s="19"/>
      <c r="C1059" s="15" t="s">
        <v>2001</v>
      </c>
      <c r="D1059" s="15" t="s">
        <v>1973</v>
      </c>
      <c r="E1059" s="15" t="s">
        <v>1973</v>
      </c>
      <c r="F1059" s="17" t="s">
        <v>1973</v>
      </c>
      <c r="G1059" s="15" t="s">
        <v>1973</v>
      </c>
      <c r="H1059" s="17" t="s">
        <v>1973</v>
      </c>
      <c r="I1059" s="17" t="s">
        <v>1973</v>
      </c>
      <c r="J1059" s="21" t="s">
        <v>1973</v>
      </c>
    </row>
    <row r="1060" ht="13.5" spans="1:10">
      <c r="A1060" s="19"/>
      <c r="B1060" s="19"/>
      <c r="C1060" s="15" t="s">
        <v>1973</v>
      </c>
      <c r="D1060" s="15" t="s">
        <v>2002</v>
      </c>
      <c r="E1060" s="15" t="s">
        <v>1973</v>
      </c>
      <c r="F1060" s="17" t="s">
        <v>1973</v>
      </c>
      <c r="G1060" s="15" t="s">
        <v>1973</v>
      </c>
      <c r="H1060" s="17" t="s">
        <v>1973</v>
      </c>
      <c r="I1060" s="17" t="s">
        <v>1973</v>
      </c>
      <c r="J1060" s="21" t="s">
        <v>1973</v>
      </c>
    </row>
    <row r="1061" ht="27" spans="1:10">
      <c r="A1061" s="19"/>
      <c r="B1061" s="19"/>
      <c r="C1061" s="15" t="s">
        <v>1973</v>
      </c>
      <c r="D1061" s="15" t="s">
        <v>1973</v>
      </c>
      <c r="E1061" s="15" t="s">
        <v>2825</v>
      </c>
      <c r="F1061" s="17" t="s">
        <v>1997</v>
      </c>
      <c r="G1061" s="15" t="s">
        <v>2826</v>
      </c>
      <c r="H1061" s="17" t="s">
        <v>1982</v>
      </c>
      <c r="I1061" s="17" t="s">
        <v>1983</v>
      </c>
      <c r="J1061" s="21" t="s">
        <v>2827</v>
      </c>
    </row>
    <row r="1062" ht="216" spans="1:10">
      <c r="A1062" s="15" t="s">
        <v>2828</v>
      </c>
      <c r="B1062" s="18" t="s">
        <v>2804</v>
      </c>
      <c r="C1062" s="19"/>
      <c r="D1062" s="19"/>
      <c r="E1062" s="19"/>
      <c r="F1062" s="20"/>
      <c r="G1062" s="19"/>
      <c r="H1062" s="20"/>
      <c r="I1062" s="20"/>
      <c r="J1062" s="22"/>
    </row>
    <row r="1063" ht="13.5" spans="1:10">
      <c r="A1063" s="19"/>
      <c r="B1063" s="19"/>
      <c r="C1063" s="15" t="s">
        <v>1977</v>
      </c>
      <c r="D1063" s="15" t="s">
        <v>1973</v>
      </c>
      <c r="E1063" s="15" t="s">
        <v>1973</v>
      </c>
      <c r="F1063" s="17" t="s">
        <v>1973</v>
      </c>
      <c r="G1063" s="15" t="s">
        <v>1973</v>
      </c>
      <c r="H1063" s="17" t="s">
        <v>1973</v>
      </c>
      <c r="I1063" s="17" t="s">
        <v>1973</v>
      </c>
      <c r="J1063" s="21" t="s">
        <v>1973</v>
      </c>
    </row>
    <row r="1064" ht="13.5" spans="1:10">
      <c r="A1064" s="19"/>
      <c r="B1064" s="19"/>
      <c r="C1064" s="15" t="s">
        <v>1973</v>
      </c>
      <c r="D1064" s="15" t="s">
        <v>1978</v>
      </c>
      <c r="E1064" s="15" t="s">
        <v>1973</v>
      </c>
      <c r="F1064" s="17" t="s">
        <v>1973</v>
      </c>
      <c r="G1064" s="15" t="s">
        <v>1973</v>
      </c>
      <c r="H1064" s="17" t="s">
        <v>1973</v>
      </c>
      <c r="I1064" s="17" t="s">
        <v>1973</v>
      </c>
      <c r="J1064" s="21" t="s">
        <v>1973</v>
      </c>
    </row>
    <row r="1065" ht="13.5" spans="1:10">
      <c r="A1065" s="19"/>
      <c r="B1065" s="19"/>
      <c r="C1065" s="15" t="s">
        <v>1973</v>
      </c>
      <c r="D1065" s="15" t="s">
        <v>1973</v>
      </c>
      <c r="E1065" s="15" t="s">
        <v>2829</v>
      </c>
      <c r="F1065" s="17" t="s">
        <v>1980</v>
      </c>
      <c r="G1065" s="15" t="s">
        <v>2830</v>
      </c>
      <c r="H1065" s="17" t="s">
        <v>2823</v>
      </c>
      <c r="I1065" s="17" t="s">
        <v>1983</v>
      </c>
      <c r="J1065" s="21" t="s">
        <v>2831</v>
      </c>
    </row>
    <row r="1066" ht="13.5" spans="1:10">
      <c r="A1066" s="19"/>
      <c r="B1066" s="19"/>
      <c r="C1066" s="15" t="s">
        <v>1973</v>
      </c>
      <c r="D1066" s="15" t="s">
        <v>1985</v>
      </c>
      <c r="E1066" s="15" t="s">
        <v>1973</v>
      </c>
      <c r="F1066" s="17" t="s">
        <v>1973</v>
      </c>
      <c r="G1066" s="15" t="s">
        <v>1973</v>
      </c>
      <c r="H1066" s="17" t="s">
        <v>1973</v>
      </c>
      <c r="I1066" s="17" t="s">
        <v>1973</v>
      </c>
      <c r="J1066" s="21" t="s">
        <v>1973</v>
      </c>
    </row>
    <row r="1067" ht="13.5" spans="1:10">
      <c r="A1067" s="19"/>
      <c r="B1067" s="19"/>
      <c r="C1067" s="15" t="s">
        <v>1973</v>
      </c>
      <c r="D1067" s="15" t="s">
        <v>1973</v>
      </c>
      <c r="E1067" s="15" t="s">
        <v>2818</v>
      </c>
      <c r="F1067" s="17" t="s">
        <v>1980</v>
      </c>
      <c r="G1067" s="15" t="s">
        <v>2832</v>
      </c>
      <c r="H1067" s="17" t="s">
        <v>2823</v>
      </c>
      <c r="I1067" s="17" t="s">
        <v>1983</v>
      </c>
      <c r="J1067" s="21" t="s">
        <v>2831</v>
      </c>
    </row>
    <row r="1068" ht="13.5" spans="1:10">
      <c r="A1068" s="19"/>
      <c r="B1068" s="19"/>
      <c r="C1068" s="15" t="s">
        <v>1973</v>
      </c>
      <c r="D1068" s="15" t="s">
        <v>2013</v>
      </c>
      <c r="E1068" s="15" t="s">
        <v>1973</v>
      </c>
      <c r="F1068" s="17" t="s">
        <v>1973</v>
      </c>
      <c r="G1068" s="15" t="s">
        <v>1973</v>
      </c>
      <c r="H1068" s="17" t="s">
        <v>1973</v>
      </c>
      <c r="I1068" s="17" t="s">
        <v>1973</v>
      </c>
      <c r="J1068" s="21" t="s">
        <v>1973</v>
      </c>
    </row>
    <row r="1069" ht="13.5" spans="1:10">
      <c r="A1069" s="19"/>
      <c r="B1069" s="19"/>
      <c r="C1069" s="15" t="s">
        <v>1973</v>
      </c>
      <c r="D1069" s="15" t="s">
        <v>1973</v>
      </c>
      <c r="E1069" s="15" t="s">
        <v>2833</v>
      </c>
      <c r="F1069" s="17" t="s">
        <v>1980</v>
      </c>
      <c r="G1069" s="15" t="s">
        <v>2050</v>
      </c>
      <c r="H1069" s="17" t="s">
        <v>1999</v>
      </c>
      <c r="I1069" s="17" t="s">
        <v>1983</v>
      </c>
      <c r="J1069" s="21" t="s">
        <v>2834</v>
      </c>
    </row>
    <row r="1070" ht="13.5" spans="1:10">
      <c r="A1070" s="19"/>
      <c r="B1070" s="19"/>
      <c r="C1070" s="15" t="s">
        <v>1989</v>
      </c>
      <c r="D1070" s="15" t="s">
        <v>1973</v>
      </c>
      <c r="E1070" s="15" t="s">
        <v>1973</v>
      </c>
      <c r="F1070" s="17" t="s">
        <v>1973</v>
      </c>
      <c r="G1070" s="15" t="s">
        <v>1973</v>
      </c>
      <c r="H1070" s="17" t="s">
        <v>1973</v>
      </c>
      <c r="I1070" s="17" t="s">
        <v>1973</v>
      </c>
      <c r="J1070" s="21" t="s">
        <v>1973</v>
      </c>
    </row>
    <row r="1071" ht="13.5" spans="1:10">
      <c r="A1071" s="19"/>
      <c r="B1071" s="19"/>
      <c r="C1071" s="15" t="s">
        <v>1973</v>
      </c>
      <c r="D1071" s="15" t="s">
        <v>2023</v>
      </c>
      <c r="E1071" s="15" t="s">
        <v>1973</v>
      </c>
      <c r="F1071" s="17" t="s">
        <v>1973</v>
      </c>
      <c r="G1071" s="15" t="s">
        <v>1973</v>
      </c>
      <c r="H1071" s="17" t="s">
        <v>1973</v>
      </c>
      <c r="I1071" s="17" t="s">
        <v>1973</v>
      </c>
      <c r="J1071" s="21" t="s">
        <v>1973</v>
      </c>
    </row>
    <row r="1072" ht="40.5" spans="1:10">
      <c r="A1072" s="19"/>
      <c r="B1072" s="19"/>
      <c r="C1072" s="15" t="s">
        <v>1973</v>
      </c>
      <c r="D1072" s="15" t="s">
        <v>1973</v>
      </c>
      <c r="E1072" s="15" t="s">
        <v>2835</v>
      </c>
      <c r="F1072" s="17" t="s">
        <v>1980</v>
      </c>
      <c r="G1072" s="15" t="s">
        <v>2836</v>
      </c>
      <c r="H1072" s="17" t="s">
        <v>2823</v>
      </c>
      <c r="I1072" s="17" t="s">
        <v>1983</v>
      </c>
      <c r="J1072" s="21" t="s">
        <v>2837</v>
      </c>
    </row>
    <row r="1073" ht="13.5" spans="1:10">
      <c r="A1073" s="19"/>
      <c r="B1073" s="19"/>
      <c r="C1073" s="15" t="s">
        <v>2001</v>
      </c>
      <c r="D1073" s="15" t="s">
        <v>1973</v>
      </c>
      <c r="E1073" s="15" t="s">
        <v>1973</v>
      </c>
      <c r="F1073" s="17" t="s">
        <v>1973</v>
      </c>
      <c r="G1073" s="15" t="s">
        <v>1973</v>
      </c>
      <c r="H1073" s="17" t="s">
        <v>1973</v>
      </c>
      <c r="I1073" s="17" t="s">
        <v>1973</v>
      </c>
      <c r="J1073" s="21" t="s">
        <v>1973</v>
      </c>
    </row>
    <row r="1074" ht="13.5" spans="1:10">
      <c r="A1074" s="19"/>
      <c r="B1074" s="19"/>
      <c r="C1074" s="15" t="s">
        <v>1973</v>
      </c>
      <c r="D1074" s="15" t="s">
        <v>2002</v>
      </c>
      <c r="E1074" s="15" t="s">
        <v>1973</v>
      </c>
      <c r="F1074" s="17" t="s">
        <v>1973</v>
      </c>
      <c r="G1074" s="15" t="s">
        <v>1973</v>
      </c>
      <c r="H1074" s="17" t="s">
        <v>1973</v>
      </c>
      <c r="I1074" s="17" t="s">
        <v>1973</v>
      </c>
      <c r="J1074" s="21" t="s">
        <v>1973</v>
      </c>
    </row>
    <row r="1075" ht="27" spans="1:10">
      <c r="A1075" s="19"/>
      <c r="B1075" s="19"/>
      <c r="C1075" s="15" t="s">
        <v>1973</v>
      </c>
      <c r="D1075" s="15" t="s">
        <v>1973</v>
      </c>
      <c r="E1075" s="15" t="s">
        <v>2838</v>
      </c>
      <c r="F1075" s="17" t="s">
        <v>1980</v>
      </c>
      <c r="G1075" s="15" t="s">
        <v>2839</v>
      </c>
      <c r="H1075" s="17" t="s">
        <v>1982</v>
      </c>
      <c r="I1075" s="17" t="s">
        <v>1983</v>
      </c>
      <c r="J1075" s="21" t="s">
        <v>2840</v>
      </c>
    </row>
    <row r="1076" ht="13.5" spans="1:10">
      <c r="A1076" s="15" t="s">
        <v>2841</v>
      </c>
      <c r="B1076" s="19"/>
      <c r="C1076" s="19"/>
      <c r="D1076" s="19"/>
      <c r="E1076" s="19"/>
      <c r="F1076" s="20"/>
      <c r="G1076" s="19"/>
      <c r="H1076" s="20"/>
      <c r="I1076" s="20"/>
      <c r="J1076" s="22"/>
    </row>
    <row r="1077" ht="13.5" spans="1:10">
      <c r="A1077" s="15" t="s">
        <v>2842</v>
      </c>
      <c r="B1077" s="19"/>
      <c r="C1077" s="19"/>
      <c r="D1077" s="19"/>
      <c r="E1077" s="19"/>
      <c r="F1077" s="20"/>
      <c r="G1077" s="19"/>
      <c r="H1077" s="20"/>
      <c r="I1077" s="20"/>
      <c r="J1077" s="22"/>
    </row>
    <row r="1078" ht="324" spans="1:10">
      <c r="A1078" s="15" t="s">
        <v>2843</v>
      </c>
      <c r="B1078" s="18" t="s">
        <v>2844</v>
      </c>
      <c r="C1078" s="19"/>
      <c r="D1078" s="19"/>
      <c r="E1078" s="19"/>
      <c r="F1078" s="20"/>
      <c r="G1078" s="19"/>
      <c r="H1078" s="20"/>
      <c r="I1078" s="20"/>
      <c r="J1078" s="22"/>
    </row>
    <row r="1079" ht="13.5" spans="1:10">
      <c r="A1079" s="19"/>
      <c r="B1079" s="19"/>
      <c r="C1079" s="15" t="s">
        <v>1977</v>
      </c>
      <c r="D1079" s="15" t="s">
        <v>1973</v>
      </c>
      <c r="E1079" s="15" t="s">
        <v>1973</v>
      </c>
      <c r="F1079" s="17" t="s">
        <v>1973</v>
      </c>
      <c r="G1079" s="15" t="s">
        <v>1973</v>
      </c>
      <c r="H1079" s="17" t="s">
        <v>1973</v>
      </c>
      <c r="I1079" s="17" t="s">
        <v>1973</v>
      </c>
      <c r="J1079" s="21" t="s">
        <v>1973</v>
      </c>
    </row>
    <row r="1080" ht="13.5" spans="1:10">
      <c r="A1080" s="19"/>
      <c r="B1080" s="19"/>
      <c r="C1080" s="15" t="s">
        <v>1973</v>
      </c>
      <c r="D1080" s="15" t="s">
        <v>1978</v>
      </c>
      <c r="E1080" s="15" t="s">
        <v>1973</v>
      </c>
      <c r="F1080" s="17" t="s">
        <v>1973</v>
      </c>
      <c r="G1080" s="15" t="s">
        <v>1973</v>
      </c>
      <c r="H1080" s="17" t="s">
        <v>1973</v>
      </c>
      <c r="I1080" s="17" t="s">
        <v>1973</v>
      </c>
      <c r="J1080" s="21" t="s">
        <v>1973</v>
      </c>
    </row>
    <row r="1081" ht="40.5" spans="1:10">
      <c r="A1081" s="19"/>
      <c r="B1081" s="19"/>
      <c r="C1081" s="15" t="s">
        <v>1973</v>
      </c>
      <c r="D1081" s="15" t="s">
        <v>1973</v>
      </c>
      <c r="E1081" s="15" t="s">
        <v>2845</v>
      </c>
      <c r="F1081" s="17" t="s">
        <v>1997</v>
      </c>
      <c r="G1081" s="15" t="s">
        <v>2846</v>
      </c>
      <c r="H1081" s="17" t="s">
        <v>2046</v>
      </c>
      <c r="I1081" s="17" t="s">
        <v>1983</v>
      </c>
      <c r="J1081" s="21" t="s">
        <v>2847</v>
      </c>
    </row>
    <row r="1082" ht="27" spans="1:10">
      <c r="A1082" s="19"/>
      <c r="B1082" s="19"/>
      <c r="C1082" s="15" t="s">
        <v>1973</v>
      </c>
      <c r="D1082" s="15" t="s">
        <v>1973</v>
      </c>
      <c r="E1082" s="15" t="s">
        <v>2848</v>
      </c>
      <c r="F1082" s="17" t="s">
        <v>1997</v>
      </c>
      <c r="G1082" s="15" t="s">
        <v>1998</v>
      </c>
      <c r="H1082" s="17" t="s">
        <v>2011</v>
      </c>
      <c r="I1082" s="17" t="s">
        <v>1983</v>
      </c>
      <c r="J1082" s="21" t="s">
        <v>2849</v>
      </c>
    </row>
    <row r="1083" ht="40.5" spans="1:10">
      <c r="A1083" s="19"/>
      <c r="B1083" s="19"/>
      <c r="C1083" s="15" t="s">
        <v>1973</v>
      </c>
      <c r="D1083" s="15" t="s">
        <v>1973</v>
      </c>
      <c r="E1083" s="15" t="s">
        <v>2850</v>
      </c>
      <c r="F1083" s="17" t="s">
        <v>1997</v>
      </c>
      <c r="G1083" s="15" t="s">
        <v>2192</v>
      </c>
      <c r="H1083" s="17" t="s">
        <v>2011</v>
      </c>
      <c r="I1083" s="17" t="s">
        <v>1983</v>
      </c>
      <c r="J1083" s="21" t="s">
        <v>2851</v>
      </c>
    </row>
    <row r="1084" ht="13.5" spans="1:10">
      <c r="A1084" s="19"/>
      <c r="B1084" s="19"/>
      <c r="C1084" s="15" t="s">
        <v>1973</v>
      </c>
      <c r="D1084" s="15" t="s">
        <v>1985</v>
      </c>
      <c r="E1084" s="15" t="s">
        <v>1973</v>
      </c>
      <c r="F1084" s="17" t="s">
        <v>1973</v>
      </c>
      <c r="G1084" s="15" t="s">
        <v>1973</v>
      </c>
      <c r="H1084" s="17" t="s">
        <v>1973</v>
      </c>
      <c r="I1084" s="17" t="s">
        <v>1973</v>
      </c>
      <c r="J1084" s="21" t="s">
        <v>1973</v>
      </c>
    </row>
    <row r="1085" ht="54" spans="1:10">
      <c r="A1085" s="19"/>
      <c r="B1085" s="19"/>
      <c r="C1085" s="15" t="s">
        <v>1973</v>
      </c>
      <c r="D1085" s="15" t="s">
        <v>1973</v>
      </c>
      <c r="E1085" s="15" t="s">
        <v>2494</v>
      </c>
      <c r="F1085" s="17" t="s">
        <v>1997</v>
      </c>
      <c r="G1085" s="15" t="s">
        <v>1981</v>
      </c>
      <c r="H1085" s="17" t="s">
        <v>1982</v>
      </c>
      <c r="I1085" s="17" t="s">
        <v>1983</v>
      </c>
      <c r="J1085" s="21" t="s">
        <v>2852</v>
      </c>
    </row>
    <row r="1086" ht="13.5" spans="1:10">
      <c r="A1086" s="19"/>
      <c r="B1086" s="19"/>
      <c r="C1086" s="15" t="s">
        <v>1973</v>
      </c>
      <c r="D1086" s="15" t="s">
        <v>2013</v>
      </c>
      <c r="E1086" s="15" t="s">
        <v>1973</v>
      </c>
      <c r="F1086" s="17" t="s">
        <v>1973</v>
      </c>
      <c r="G1086" s="15" t="s">
        <v>1973</v>
      </c>
      <c r="H1086" s="17" t="s">
        <v>1973</v>
      </c>
      <c r="I1086" s="17" t="s">
        <v>1973</v>
      </c>
      <c r="J1086" s="21" t="s">
        <v>1973</v>
      </c>
    </row>
    <row r="1087" ht="13.5" spans="1:10">
      <c r="A1087" s="19"/>
      <c r="B1087" s="19"/>
      <c r="C1087" s="15" t="s">
        <v>1973</v>
      </c>
      <c r="D1087" s="15" t="s">
        <v>1973</v>
      </c>
      <c r="E1087" s="15" t="s">
        <v>2496</v>
      </c>
      <c r="F1087" s="17" t="s">
        <v>1980</v>
      </c>
      <c r="G1087" s="15" t="s">
        <v>2050</v>
      </c>
      <c r="H1087" s="17" t="s">
        <v>1999</v>
      </c>
      <c r="I1087" s="17" t="s">
        <v>1983</v>
      </c>
      <c r="J1087" s="21" t="s">
        <v>2853</v>
      </c>
    </row>
    <row r="1088" ht="13.5" spans="1:10">
      <c r="A1088" s="19"/>
      <c r="B1088" s="19"/>
      <c r="C1088" s="15" t="s">
        <v>1973</v>
      </c>
      <c r="D1088" s="15" t="s">
        <v>2018</v>
      </c>
      <c r="E1088" s="15" t="s">
        <v>1973</v>
      </c>
      <c r="F1088" s="17" t="s">
        <v>1973</v>
      </c>
      <c r="G1088" s="15" t="s">
        <v>1973</v>
      </c>
      <c r="H1088" s="17" t="s">
        <v>1973</v>
      </c>
      <c r="I1088" s="17" t="s">
        <v>1973</v>
      </c>
      <c r="J1088" s="21" t="s">
        <v>1973</v>
      </c>
    </row>
    <row r="1089" ht="40.5" spans="1:10">
      <c r="A1089" s="19"/>
      <c r="B1089" s="19"/>
      <c r="C1089" s="15" t="s">
        <v>1973</v>
      </c>
      <c r="D1089" s="15" t="s">
        <v>1973</v>
      </c>
      <c r="E1089" s="15" t="s">
        <v>2499</v>
      </c>
      <c r="F1089" s="17" t="s">
        <v>2020</v>
      </c>
      <c r="G1089" s="15" t="s">
        <v>1981</v>
      </c>
      <c r="H1089" s="17" t="s">
        <v>1982</v>
      </c>
      <c r="I1089" s="17" t="s">
        <v>1983</v>
      </c>
      <c r="J1089" s="21" t="s">
        <v>2854</v>
      </c>
    </row>
    <row r="1090" ht="13.5" spans="1:10">
      <c r="A1090" s="19"/>
      <c r="B1090" s="19"/>
      <c r="C1090" s="15" t="s">
        <v>1989</v>
      </c>
      <c r="D1090" s="15" t="s">
        <v>1973</v>
      </c>
      <c r="E1090" s="15" t="s">
        <v>1973</v>
      </c>
      <c r="F1090" s="17" t="s">
        <v>1973</v>
      </c>
      <c r="G1090" s="15" t="s">
        <v>1973</v>
      </c>
      <c r="H1090" s="17" t="s">
        <v>1973</v>
      </c>
      <c r="I1090" s="17" t="s">
        <v>1973</v>
      </c>
      <c r="J1090" s="21" t="s">
        <v>1973</v>
      </c>
    </row>
    <row r="1091" ht="13.5" spans="1:10">
      <c r="A1091" s="19"/>
      <c r="B1091" s="19"/>
      <c r="C1091" s="15" t="s">
        <v>1973</v>
      </c>
      <c r="D1091" s="15" t="s">
        <v>2023</v>
      </c>
      <c r="E1091" s="15" t="s">
        <v>1973</v>
      </c>
      <c r="F1091" s="17" t="s">
        <v>1973</v>
      </c>
      <c r="G1091" s="15" t="s">
        <v>1973</v>
      </c>
      <c r="H1091" s="17" t="s">
        <v>1973</v>
      </c>
      <c r="I1091" s="17" t="s">
        <v>1973</v>
      </c>
      <c r="J1091" s="21" t="s">
        <v>1973</v>
      </c>
    </row>
    <row r="1092" ht="27" spans="1:10">
      <c r="A1092" s="19"/>
      <c r="B1092" s="19"/>
      <c r="C1092" s="15" t="s">
        <v>1973</v>
      </c>
      <c r="D1092" s="15" t="s">
        <v>1973</v>
      </c>
      <c r="E1092" s="15" t="s">
        <v>2855</v>
      </c>
      <c r="F1092" s="17" t="s">
        <v>1997</v>
      </c>
      <c r="G1092" s="15" t="s">
        <v>1981</v>
      </c>
      <c r="H1092" s="17" t="s">
        <v>1982</v>
      </c>
      <c r="I1092" s="17" t="s">
        <v>1983</v>
      </c>
      <c r="J1092" s="21" t="s">
        <v>2856</v>
      </c>
    </row>
    <row r="1093" ht="13.5" spans="1:10">
      <c r="A1093" s="19"/>
      <c r="B1093" s="19"/>
      <c r="C1093" s="15" t="s">
        <v>2001</v>
      </c>
      <c r="D1093" s="15" t="s">
        <v>1973</v>
      </c>
      <c r="E1093" s="15" t="s">
        <v>1973</v>
      </c>
      <c r="F1093" s="17" t="s">
        <v>1973</v>
      </c>
      <c r="G1093" s="15" t="s">
        <v>1973</v>
      </c>
      <c r="H1093" s="17" t="s">
        <v>1973</v>
      </c>
      <c r="I1093" s="17" t="s">
        <v>1973</v>
      </c>
      <c r="J1093" s="21" t="s">
        <v>1973</v>
      </c>
    </row>
    <row r="1094" ht="13.5" spans="1:10">
      <c r="A1094" s="19"/>
      <c r="B1094" s="19"/>
      <c r="C1094" s="15" t="s">
        <v>1973</v>
      </c>
      <c r="D1094" s="15" t="s">
        <v>2002</v>
      </c>
      <c r="E1094" s="15" t="s">
        <v>1973</v>
      </c>
      <c r="F1094" s="17" t="s">
        <v>1973</v>
      </c>
      <c r="G1094" s="15" t="s">
        <v>1973</v>
      </c>
      <c r="H1094" s="17" t="s">
        <v>1973</v>
      </c>
      <c r="I1094" s="17" t="s">
        <v>1973</v>
      </c>
      <c r="J1094" s="21" t="s">
        <v>1973</v>
      </c>
    </row>
    <row r="1095" ht="54" spans="1:10">
      <c r="A1095" s="19"/>
      <c r="B1095" s="19"/>
      <c r="C1095" s="15" t="s">
        <v>1973</v>
      </c>
      <c r="D1095" s="15" t="s">
        <v>1973</v>
      </c>
      <c r="E1095" s="15" t="s">
        <v>2503</v>
      </c>
      <c r="F1095" s="17" t="s">
        <v>1997</v>
      </c>
      <c r="G1095" s="15" t="s">
        <v>2072</v>
      </c>
      <c r="H1095" s="17" t="s">
        <v>1982</v>
      </c>
      <c r="I1095" s="17" t="s">
        <v>1983</v>
      </c>
      <c r="J1095" s="21" t="s">
        <v>2857</v>
      </c>
    </row>
    <row r="1096" ht="216" spans="1:10">
      <c r="A1096" s="15" t="s">
        <v>2858</v>
      </c>
      <c r="B1096" s="18" t="s">
        <v>2804</v>
      </c>
      <c r="C1096" s="19"/>
      <c r="D1096" s="19"/>
      <c r="E1096" s="19"/>
      <c r="F1096" s="20"/>
      <c r="G1096" s="19"/>
      <c r="H1096" s="20"/>
      <c r="I1096" s="20"/>
      <c r="J1096" s="22"/>
    </row>
    <row r="1097" ht="13.5" spans="1:10">
      <c r="A1097" s="19"/>
      <c r="B1097" s="19"/>
      <c r="C1097" s="15" t="s">
        <v>1977</v>
      </c>
      <c r="D1097" s="15" t="s">
        <v>1973</v>
      </c>
      <c r="E1097" s="15" t="s">
        <v>1973</v>
      </c>
      <c r="F1097" s="17" t="s">
        <v>1973</v>
      </c>
      <c r="G1097" s="15" t="s">
        <v>1973</v>
      </c>
      <c r="H1097" s="17" t="s">
        <v>1973</v>
      </c>
      <c r="I1097" s="17" t="s">
        <v>1973</v>
      </c>
      <c r="J1097" s="21" t="s">
        <v>1973</v>
      </c>
    </row>
    <row r="1098" ht="13.5" spans="1:10">
      <c r="A1098" s="19"/>
      <c r="B1098" s="19"/>
      <c r="C1098" s="15" t="s">
        <v>1973</v>
      </c>
      <c r="D1098" s="15" t="s">
        <v>1978</v>
      </c>
      <c r="E1098" s="15" t="s">
        <v>1973</v>
      </c>
      <c r="F1098" s="17" t="s">
        <v>1973</v>
      </c>
      <c r="G1098" s="15" t="s">
        <v>1973</v>
      </c>
      <c r="H1098" s="17" t="s">
        <v>1973</v>
      </c>
      <c r="I1098" s="17" t="s">
        <v>1973</v>
      </c>
      <c r="J1098" s="21" t="s">
        <v>1973</v>
      </c>
    </row>
    <row r="1099" ht="40.5" spans="1:10">
      <c r="A1099" s="19"/>
      <c r="B1099" s="19"/>
      <c r="C1099" s="15" t="s">
        <v>1973</v>
      </c>
      <c r="D1099" s="15" t="s">
        <v>1973</v>
      </c>
      <c r="E1099" s="15" t="s">
        <v>2859</v>
      </c>
      <c r="F1099" s="17" t="s">
        <v>1997</v>
      </c>
      <c r="G1099" s="15" t="s">
        <v>2192</v>
      </c>
      <c r="H1099" s="17" t="s">
        <v>2200</v>
      </c>
      <c r="I1099" s="17" t="s">
        <v>1983</v>
      </c>
      <c r="J1099" s="21" t="s">
        <v>2860</v>
      </c>
    </row>
    <row r="1100" ht="40.5" spans="1:10">
      <c r="A1100" s="19"/>
      <c r="B1100" s="19"/>
      <c r="C1100" s="15" t="s">
        <v>1973</v>
      </c>
      <c r="D1100" s="15" t="s">
        <v>1973</v>
      </c>
      <c r="E1100" s="15" t="s">
        <v>2848</v>
      </c>
      <c r="F1100" s="17" t="s">
        <v>1997</v>
      </c>
      <c r="G1100" s="15" t="s">
        <v>2161</v>
      </c>
      <c r="H1100" s="17" t="s">
        <v>2011</v>
      </c>
      <c r="I1100" s="17" t="s">
        <v>1983</v>
      </c>
      <c r="J1100" s="21" t="s">
        <v>2861</v>
      </c>
    </row>
    <row r="1101" ht="54" spans="1:10">
      <c r="A1101" s="19"/>
      <c r="B1101" s="19"/>
      <c r="C1101" s="15" t="s">
        <v>1973</v>
      </c>
      <c r="D1101" s="15" t="s">
        <v>1973</v>
      </c>
      <c r="E1101" s="15" t="s">
        <v>2862</v>
      </c>
      <c r="F1101" s="17" t="s">
        <v>1997</v>
      </c>
      <c r="G1101" s="15" t="s">
        <v>2192</v>
      </c>
      <c r="H1101" s="17" t="s">
        <v>2011</v>
      </c>
      <c r="I1101" s="17" t="s">
        <v>1983</v>
      </c>
      <c r="J1101" s="21" t="s">
        <v>2863</v>
      </c>
    </row>
    <row r="1102" ht="40.5" spans="1:10">
      <c r="A1102" s="19"/>
      <c r="B1102" s="19"/>
      <c r="C1102" s="15" t="s">
        <v>1973</v>
      </c>
      <c r="D1102" s="15" t="s">
        <v>1973</v>
      </c>
      <c r="E1102" s="15" t="s">
        <v>2864</v>
      </c>
      <c r="F1102" s="17" t="s">
        <v>1997</v>
      </c>
      <c r="G1102" s="15" t="s">
        <v>2716</v>
      </c>
      <c r="H1102" s="17" t="s">
        <v>2823</v>
      </c>
      <c r="I1102" s="17" t="s">
        <v>1983</v>
      </c>
      <c r="J1102" s="21" t="s">
        <v>2865</v>
      </c>
    </row>
    <row r="1103" ht="54" spans="1:10">
      <c r="A1103" s="19"/>
      <c r="B1103" s="19"/>
      <c r="C1103" s="15" t="s">
        <v>1973</v>
      </c>
      <c r="D1103" s="15" t="s">
        <v>1973</v>
      </c>
      <c r="E1103" s="15" t="s">
        <v>2866</v>
      </c>
      <c r="F1103" s="17" t="s">
        <v>1997</v>
      </c>
      <c r="G1103" s="15" t="s">
        <v>2050</v>
      </c>
      <c r="H1103" s="17" t="s">
        <v>2823</v>
      </c>
      <c r="I1103" s="17" t="s">
        <v>1983</v>
      </c>
      <c r="J1103" s="21" t="s">
        <v>2867</v>
      </c>
    </row>
    <row r="1104" ht="40.5" spans="1:10">
      <c r="A1104" s="19"/>
      <c r="B1104" s="19"/>
      <c r="C1104" s="15" t="s">
        <v>1973</v>
      </c>
      <c r="D1104" s="15" t="s">
        <v>1973</v>
      </c>
      <c r="E1104" s="15" t="s">
        <v>2868</v>
      </c>
      <c r="F1104" s="17" t="s">
        <v>1997</v>
      </c>
      <c r="G1104" s="15" t="s">
        <v>2177</v>
      </c>
      <c r="H1104" s="17" t="s">
        <v>2823</v>
      </c>
      <c r="I1104" s="17" t="s">
        <v>1983</v>
      </c>
      <c r="J1104" s="21" t="s">
        <v>2869</v>
      </c>
    </row>
    <row r="1105" ht="27" spans="1:10">
      <c r="A1105" s="19"/>
      <c r="B1105" s="19"/>
      <c r="C1105" s="15" t="s">
        <v>1973</v>
      </c>
      <c r="D1105" s="15" t="s">
        <v>1973</v>
      </c>
      <c r="E1105" s="15" t="s">
        <v>2870</v>
      </c>
      <c r="F1105" s="17" t="s">
        <v>1997</v>
      </c>
      <c r="G1105" s="15" t="s">
        <v>2050</v>
      </c>
      <c r="H1105" s="17" t="s">
        <v>2823</v>
      </c>
      <c r="I1105" s="17" t="s">
        <v>1983</v>
      </c>
      <c r="J1105" s="21" t="s">
        <v>2871</v>
      </c>
    </row>
    <row r="1106" ht="27" spans="1:10">
      <c r="A1106" s="19"/>
      <c r="B1106" s="19"/>
      <c r="C1106" s="15" t="s">
        <v>1973</v>
      </c>
      <c r="D1106" s="15" t="s">
        <v>1973</v>
      </c>
      <c r="E1106" s="15" t="s">
        <v>2872</v>
      </c>
      <c r="F1106" s="17" t="s">
        <v>1997</v>
      </c>
      <c r="G1106" s="15" t="s">
        <v>2050</v>
      </c>
      <c r="H1106" s="17" t="s">
        <v>2823</v>
      </c>
      <c r="I1106" s="17" t="s">
        <v>1983</v>
      </c>
      <c r="J1106" s="21" t="s">
        <v>2873</v>
      </c>
    </row>
    <row r="1107" ht="13.5" spans="1:10">
      <c r="A1107" s="19"/>
      <c r="B1107" s="19"/>
      <c r="C1107" s="15" t="s">
        <v>1973</v>
      </c>
      <c r="D1107" s="15" t="s">
        <v>1985</v>
      </c>
      <c r="E1107" s="15" t="s">
        <v>1973</v>
      </c>
      <c r="F1107" s="17" t="s">
        <v>1973</v>
      </c>
      <c r="G1107" s="15" t="s">
        <v>1973</v>
      </c>
      <c r="H1107" s="17" t="s">
        <v>1973</v>
      </c>
      <c r="I1107" s="17" t="s">
        <v>1973</v>
      </c>
      <c r="J1107" s="21" t="s">
        <v>1973</v>
      </c>
    </row>
    <row r="1108" ht="27" spans="1:10">
      <c r="A1108" s="19"/>
      <c r="B1108" s="19"/>
      <c r="C1108" s="15" t="s">
        <v>1973</v>
      </c>
      <c r="D1108" s="15" t="s">
        <v>1973</v>
      </c>
      <c r="E1108" s="15" t="s">
        <v>2494</v>
      </c>
      <c r="F1108" s="17" t="s">
        <v>1997</v>
      </c>
      <c r="G1108" s="15" t="s">
        <v>2072</v>
      </c>
      <c r="H1108" s="17" t="s">
        <v>1982</v>
      </c>
      <c r="I1108" s="17" t="s">
        <v>1983</v>
      </c>
      <c r="J1108" s="21" t="s">
        <v>2874</v>
      </c>
    </row>
    <row r="1109" ht="13.5" spans="1:10">
      <c r="A1109" s="19"/>
      <c r="B1109" s="19"/>
      <c r="C1109" s="15" t="s">
        <v>1973</v>
      </c>
      <c r="D1109" s="15" t="s">
        <v>2013</v>
      </c>
      <c r="E1109" s="15" t="s">
        <v>1973</v>
      </c>
      <c r="F1109" s="17" t="s">
        <v>1973</v>
      </c>
      <c r="G1109" s="15" t="s">
        <v>1973</v>
      </c>
      <c r="H1109" s="17" t="s">
        <v>1973</v>
      </c>
      <c r="I1109" s="17" t="s">
        <v>1973</v>
      </c>
      <c r="J1109" s="21" t="s">
        <v>1973</v>
      </c>
    </row>
    <row r="1110" ht="27" spans="1:10">
      <c r="A1110" s="19"/>
      <c r="B1110" s="19"/>
      <c r="C1110" s="15" t="s">
        <v>1973</v>
      </c>
      <c r="D1110" s="15" t="s">
        <v>1973</v>
      </c>
      <c r="E1110" s="15" t="s">
        <v>2496</v>
      </c>
      <c r="F1110" s="17" t="s">
        <v>1980</v>
      </c>
      <c r="G1110" s="15" t="s">
        <v>2050</v>
      </c>
      <c r="H1110" s="17" t="s">
        <v>1999</v>
      </c>
      <c r="I1110" s="17" t="s">
        <v>1983</v>
      </c>
      <c r="J1110" s="21" t="s">
        <v>2875</v>
      </c>
    </row>
    <row r="1111" ht="13.5" spans="1:10">
      <c r="A1111" s="19"/>
      <c r="B1111" s="19"/>
      <c r="C1111" s="15" t="s">
        <v>1973</v>
      </c>
      <c r="D1111" s="15" t="s">
        <v>2018</v>
      </c>
      <c r="E1111" s="15" t="s">
        <v>1973</v>
      </c>
      <c r="F1111" s="17" t="s">
        <v>1973</v>
      </c>
      <c r="G1111" s="15" t="s">
        <v>1973</v>
      </c>
      <c r="H1111" s="17" t="s">
        <v>1973</v>
      </c>
      <c r="I1111" s="17" t="s">
        <v>1973</v>
      </c>
      <c r="J1111" s="21" t="s">
        <v>1973</v>
      </c>
    </row>
    <row r="1112" ht="27" spans="1:10">
      <c r="A1112" s="19"/>
      <c r="B1112" s="19"/>
      <c r="C1112" s="15" t="s">
        <v>1973</v>
      </c>
      <c r="D1112" s="15" t="s">
        <v>1973</v>
      </c>
      <c r="E1112" s="15" t="s">
        <v>2499</v>
      </c>
      <c r="F1112" s="17" t="s">
        <v>2020</v>
      </c>
      <c r="G1112" s="15" t="s">
        <v>1981</v>
      </c>
      <c r="H1112" s="17" t="s">
        <v>1982</v>
      </c>
      <c r="I1112" s="17" t="s">
        <v>1983</v>
      </c>
      <c r="J1112" s="21" t="s">
        <v>2876</v>
      </c>
    </row>
    <row r="1113" ht="13.5" spans="1:10">
      <c r="A1113" s="19"/>
      <c r="B1113" s="19"/>
      <c r="C1113" s="15" t="s">
        <v>1989</v>
      </c>
      <c r="D1113" s="15" t="s">
        <v>1973</v>
      </c>
      <c r="E1113" s="15" t="s">
        <v>1973</v>
      </c>
      <c r="F1113" s="17" t="s">
        <v>1973</v>
      </c>
      <c r="G1113" s="15" t="s">
        <v>1973</v>
      </c>
      <c r="H1113" s="17" t="s">
        <v>1973</v>
      </c>
      <c r="I1113" s="17" t="s">
        <v>1973</v>
      </c>
      <c r="J1113" s="21" t="s">
        <v>1973</v>
      </c>
    </row>
    <row r="1114" ht="13.5" spans="1:10">
      <c r="A1114" s="19"/>
      <c r="B1114" s="19"/>
      <c r="C1114" s="15" t="s">
        <v>1973</v>
      </c>
      <c r="D1114" s="15" t="s">
        <v>2023</v>
      </c>
      <c r="E1114" s="15" t="s">
        <v>1973</v>
      </c>
      <c r="F1114" s="17" t="s">
        <v>1973</v>
      </c>
      <c r="G1114" s="15" t="s">
        <v>1973</v>
      </c>
      <c r="H1114" s="17" t="s">
        <v>1973</v>
      </c>
      <c r="I1114" s="17" t="s">
        <v>1973</v>
      </c>
      <c r="J1114" s="21" t="s">
        <v>1973</v>
      </c>
    </row>
    <row r="1115" ht="27" spans="1:10">
      <c r="A1115" s="19"/>
      <c r="B1115" s="19"/>
      <c r="C1115" s="15" t="s">
        <v>1973</v>
      </c>
      <c r="D1115" s="15" t="s">
        <v>1973</v>
      </c>
      <c r="E1115" s="15" t="s">
        <v>2877</v>
      </c>
      <c r="F1115" s="17" t="s">
        <v>1980</v>
      </c>
      <c r="G1115" s="15" t="s">
        <v>1981</v>
      </c>
      <c r="H1115" s="17" t="s">
        <v>1982</v>
      </c>
      <c r="I1115" s="17" t="s">
        <v>1983</v>
      </c>
      <c r="J1115" s="21" t="s">
        <v>2878</v>
      </c>
    </row>
    <row r="1116" ht="13.5" spans="1:10">
      <c r="A1116" s="19"/>
      <c r="B1116" s="19"/>
      <c r="C1116" s="15" t="s">
        <v>2001</v>
      </c>
      <c r="D1116" s="15" t="s">
        <v>1973</v>
      </c>
      <c r="E1116" s="15" t="s">
        <v>1973</v>
      </c>
      <c r="F1116" s="17" t="s">
        <v>1973</v>
      </c>
      <c r="G1116" s="15" t="s">
        <v>1973</v>
      </c>
      <c r="H1116" s="17" t="s">
        <v>1973</v>
      </c>
      <c r="I1116" s="17" t="s">
        <v>1973</v>
      </c>
      <c r="J1116" s="21" t="s">
        <v>1973</v>
      </c>
    </row>
    <row r="1117" ht="13.5" spans="1:10">
      <c r="A1117" s="19"/>
      <c r="B1117" s="19"/>
      <c r="C1117" s="15" t="s">
        <v>1973</v>
      </c>
      <c r="D1117" s="15" t="s">
        <v>2002</v>
      </c>
      <c r="E1117" s="15" t="s">
        <v>1973</v>
      </c>
      <c r="F1117" s="17" t="s">
        <v>1973</v>
      </c>
      <c r="G1117" s="15" t="s">
        <v>1973</v>
      </c>
      <c r="H1117" s="17" t="s">
        <v>1973</v>
      </c>
      <c r="I1117" s="17" t="s">
        <v>1973</v>
      </c>
      <c r="J1117" s="21" t="s">
        <v>1973</v>
      </c>
    </row>
    <row r="1118" ht="13.5" spans="1:10">
      <c r="A1118" s="19"/>
      <c r="B1118" s="19"/>
      <c r="C1118" s="15" t="s">
        <v>1973</v>
      </c>
      <c r="D1118" s="15" t="s">
        <v>1973</v>
      </c>
      <c r="E1118" s="15" t="s">
        <v>2503</v>
      </c>
      <c r="F1118" s="17" t="s">
        <v>1997</v>
      </c>
      <c r="G1118" s="15" t="s">
        <v>2072</v>
      </c>
      <c r="H1118" s="17" t="s">
        <v>1982</v>
      </c>
      <c r="I1118" s="17" t="s">
        <v>1983</v>
      </c>
      <c r="J1118" s="21" t="s">
        <v>2093</v>
      </c>
    </row>
    <row r="1119" ht="243" spans="1:10">
      <c r="A1119" s="15" t="s">
        <v>2879</v>
      </c>
      <c r="B1119" s="18" t="s">
        <v>2880</v>
      </c>
      <c r="C1119" s="19"/>
      <c r="D1119" s="19"/>
      <c r="E1119" s="19"/>
      <c r="F1119" s="20"/>
      <c r="G1119" s="19"/>
      <c r="H1119" s="20"/>
      <c r="I1119" s="20"/>
      <c r="J1119" s="22"/>
    </row>
    <row r="1120" ht="13.5" spans="1:10">
      <c r="A1120" s="19"/>
      <c r="B1120" s="19"/>
      <c r="C1120" s="15" t="s">
        <v>1977</v>
      </c>
      <c r="D1120" s="15" t="s">
        <v>1973</v>
      </c>
      <c r="E1120" s="15" t="s">
        <v>1973</v>
      </c>
      <c r="F1120" s="17" t="s">
        <v>1973</v>
      </c>
      <c r="G1120" s="15" t="s">
        <v>1973</v>
      </c>
      <c r="H1120" s="17" t="s">
        <v>1973</v>
      </c>
      <c r="I1120" s="17" t="s">
        <v>1973</v>
      </c>
      <c r="J1120" s="21" t="s">
        <v>1973</v>
      </c>
    </row>
    <row r="1121" ht="13.5" spans="1:10">
      <c r="A1121" s="19"/>
      <c r="B1121" s="19"/>
      <c r="C1121" s="15" t="s">
        <v>1973</v>
      </c>
      <c r="D1121" s="15" t="s">
        <v>1978</v>
      </c>
      <c r="E1121" s="15" t="s">
        <v>1973</v>
      </c>
      <c r="F1121" s="17" t="s">
        <v>1973</v>
      </c>
      <c r="G1121" s="15" t="s">
        <v>1973</v>
      </c>
      <c r="H1121" s="17" t="s">
        <v>1973</v>
      </c>
      <c r="I1121" s="17" t="s">
        <v>1973</v>
      </c>
      <c r="J1121" s="21" t="s">
        <v>1973</v>
      </c>
    </row>
    <row r="1122" ht="81" spans="1:10">
      <c r="A1122" s="19"/>
      <c r="B1122" s="19"/>
      <c r="C1122" s="15" t="s">
        <v>1973</v>
      </c>
      <c r="D1122" s="15" t="s">
        <v>1973</v>
      </c>
      <c r="E1122" s="15" t="s">
        <v>2881</v>
      </c>
      <c r="F1122" s="17" t="s">
        <v>1980</v>
      </c>
      <c r="G1122" s="15" t="s">
        <v>2382</v>
      </c>
      <c r="H1122" s="17" t="s">
        <v>2348</v>
      </c>
      <c r="I1122" s="17" t="s">
        <v>1983</v>
      </c>
      <c r="J1122" s="21" t="s">
        <v>2882</v>
      </c>
    </row>
    <row r="1123" ht="13.5" spans="1:10">
      <c r="A1123" s="19"/>
      <c r="B1123" s="19"/>
      <c r="C1123" s="15" t="s">
        <v>1973</v>
      </c>
      <c r="D1123" s="15" t="s">
        <v>1985</v>
      </c>
      <c r="E1123" s="15" t="s">
        <v>1973</v>
      </c>
      <c r="F1123" s="17" t="s">
        <v>1973</v>
      </c>
      <c r="G1123" s="15" t="s">
        <v>1973</v>
      </c>
      <c r="H1123" s="17" t="s">
        <v>1973</v>
      </c>
      <c r="I1123" s="17" t="s">
        <v>1973</v>
      </c>
      <c r="J1123" s="21" t="s">
        <v>1973</v>
      </c>
    </row>
    <row r="1124" ht="27" spans="1:10">
      <c r="A1124" s="19"/>
      <c r="B1124" s="19"/>
      <c r="C1124" s="15" t="s">
        <v>1973</v>
      </c>
      <c r="D1124" s="15" t="s">
        <v>1973</v>
      </c>
      <c r="E1124" s="15" t="s">
        <v>2883</v>
      </c>
      <c r="F1124" s="17" t="s">
        <v>1980</v>
      </c>
      <c r="G1124" s="15" t="s">
        <v>1981</v>
      </c>
      <c r="H1124" s="17" t="s">
        <v>1982</v>
      </c>
      <c r="I1124" s="17" t="s">
        <v>1983</v>
      </c>
      <c r="J1124" s="21" t="s">
        <v>2884</v>
      </c>
    </row>
    <row r="1125" ht="13.5" spans="1:10">
      <c r="A1125" s="19"/>
      <c r="B1125" s="19"/>
      <c r="C1125" s="15" t="s">
        <v>1973</v>
      </c>
      <c r="D1125" s="15" t="s">
        <v>2013</v>
      </c>
      <c r="E1125" s="15" t="s">
        <v>1973</v>
      </c>
      <c r="F1125" s="17" t="s">
        <v>1973</v>
      </c>
      <c r="G1125" s="15" t="s">
        <v>1973</v>
      </c>
      <c r="H1125" s="17" t="s">
        <v>1973</v>
      </c>
      <c r="I1125" s="17" t="s">
        <v>1973</v>
      </c>
      <c r="J1125" s="21" t="s">
        <v>1973</v>
      </c>
    </row>
    <row r="1126" ht="27" spans="1:10">
      <c r="A1126" s="19"/>
      <c r="B1126" s="19"/>
      <c r="C1126" s="15" t="s">
        <v>1973</v>
      </c>
      <c r="D1126" s="15" t="s">
        <v>1973</v>
      </c>
      <c r="E1126" s="15" t="s">
        <v>2496</v>
      </c>
      <c r="F1126" s="17" t="s">
        <v>1980</v>
      </c>
      <c r="G1126" s="15" t="s">
        <v>2050</v>
      </c>
      <c r="H1126" s="17" t="s">
        <v>1999</v>
      </c>
      <c r="I1126" s="17" t="s">
        <v>1983</v>
      </c>
      <c r="J1126" s="21" t="s">
        <v>2885</v>
      </c>
    </row>
    <row r="1127" ht="54" spans="1:10">
      <c r="A1127" s="19"/>
      <c r="B1127" s="19"/>
      <c r="C1127" s="15" t="s">
        <v>1973</v>
      </c>
      <c r="D1127" s="15" t="s">
        <v>1973</v>
      </c>
      <c r="E1127" s="15" t="s">
        <v>2886</v>
      </c>
      <c r="F1127" s="17" t="s">
        <v>2020</v>
      </c>
      <c r="G1127" s="15" t="s">
        <v>2177</v>
      </c>
      <c r="H1127" s="17" t="s">
        <v>2887</v>
      </c>
      <c r="I1127" s="17" t="s">
        <v>1983</v>
      </c>
      <c r="J1127" s="21" t="s">
        <v>2888</v>
      </c>
    </row>
    <row r="1128" ht="13.5" spans="1:10">
      <c r="A1128" s="19"/>
      <c r="B1128" s="19"/>
      <c r="C1128" s="15" t="s">
        <v>1973</v>
      </c>
      <c r="D1128" s="15" t="s">
        <v>2018</v>
      </c>
      <c r="E1128" s="15" t="s">
        <v>1973</v>
      </c>
      <c r="F1128" s="17" t="s">
        <v>1973</v>
      </c>
      <c r="G1128" s="15" t="s">
        <v>1973</v>
      </c>
      <c r="H1128" s="17" t="s">
        <v>1973</v>
      </c>
      <c r="I1128" s="17" t="s">
        <v>1973</v>
      </c>
      <c r="J1128" s="21" t="s">
        <v>1973</v>
      </c>
    </row>
    <row r="1129" ht="27" spans="1:10">
      <c r="A1129" s="19"/>
      <c r="B1129" s="19"/>
      <c r="C1129" s="15" t="s">
        <v>1973</v>
      </c>
      <c r="D1129" s="15" t="s">
        <v>1973</v>
      </c>
      <c r="E1129" s="15" t="s">
        <v>2889</v>
      </c>
      <c r="F1129" s="17" t="s">
        <v>2020</v>
      </c>
      <c r="G1129" s="15" t="s">
        <v>2890</v>
      </c>
      <c r="H1129" s="17" t="s">
        <v>1993</v>
      </c>
      <c r="I1129" s="17" t="s">
        <v>1983</v>
      </c>
      <c r="J1129" s="21" t="s">
        <v>2891</v>
      </c>
    </row>
    <row r="1130" ht="13.5" spans="1:10">
      <c r="A1130" s="19"/>
      <c r="B1130" s="19"/>
      <c r="C1130" s="15" t="s">
        <v>1989</v>
      </c>
      <c r="D1130" s="15" t="s">
        <v>1973</v>
      </c>
      <c r="E1130" s="15" t="s">
        <v>1973</v>
      </c>
      <c r="F1130" s="17" t="s">
        <v>1973</v>
      </c>
      <c r="G1130" s="15" t="s">
        <v>1973</v>
      </c>
      <c r="H1130" s="17" t="s">
        <v>1973</v>
      </c>
      <c r="I1130" s="17" t="s">
        <v>1973</v>
      </c>
      <c r="J1130" s="21" t="s">
        <v>1973</v>
      </c>
    </row>
    <row r="1131" ht="13.5" spans="1:10">
      <c r="A1131" s="19"/>
      <c r="B1131" s="19"/>
      <c r="C1131" s="15" t="s">
        <v>1973</v>
      </c>
      <c r="D1131" s="15" t="s">
        <v>2023</v>
      </c>
      <c r="E1131" s="15" t="s">
        <v>1973</v>
      </c>
      <c r="F1131" s="17" t="s">
        <v>1973</v>
      </c>
      <c r="G1131" s="15" t="s">
        <v>1973</v>
      </c>
      <c r="H1131" s="17" t="s">
        <v>1973</v>
      </c>
      <c r="I1131" s="17" t="s">
        <v>1973</v>
      </c>
      <c r="J1131" s="21" t="s">
        <v>1973</v>
      </c>
    </row>
    <row r="1132" ht="54" spans="1:10">
      <c r="A1132" s="19"/>
      <c r="B1132" s="19"/>
      <c r="C1132" s="15" t="s">
        <v>1973</v>
      </c>
      <c r="D1132" s="15" t="s">
        <v>1973</v>
      </c>
      <c r="E1132" s="15" t="s">
        <v>2892</v>
      </c>
      <c r="F1132" s="17" t="s">
        <v>1997</v>
      </c>
      <c r="G1132" s="15" t="s">
        <v>2893</v>
      </c>
      <c r="H1132" s="17" t="s">
        <v>2580</v>
      </c>
      <c r="I1132" s="17" t="s">
        <v>1983</v>
      </c>
      <c r="J1132" s="21" t="s">
        <v>2894</v>
      </c>
    </row>
    <row r="1133" ht="13.5" spans="1:10">
      <c r="A1133" s="19"/>
      <c r="B1133" s="19"/>
      <c r="C1133" s="15" t="s">
        <v>2001</v>
      </c>
      <c r="D1133" s="15" t="s">
        <v>1973</v>
      </c>
      <c r="E1133" s="15" t="s">
        <v>1973</v>
      </c>
      <c r="F1133" s="17" t="s">
        <v>1973</v>
      </c>
      <c r="G1133" s="15" t="s">
        <v>1973</v>
      </c>
      <c r="H1133" s="17" t="s">
        <v>1973</v>
      </c>
      <c r="I1133" s="17" t="s">
        <v>1973</v>
      </c>
      <c r="J1133" s="21" t="s">
        <v>1973</v>
      </c>
    </row>
    <row r="1134" ht="13.5" spans="1:10">
      <c r="A1134" s="19"/>
      <c r="B1134" s="19"/>
      <c r="C1134" s="15" t="s">
        <v>1973</v>
      </c>
      <c r="D1134" s="15" t="s">
        <v>2002</v>
      </c>
      <c r="E1134" s="15" t="s">
        <v>1973</v>
      </c>
      <c r="F1134" s="17" t="s">
        <v>1973</v>
      </c>
      <c r="G1134" s="15" t="s">
        <v>1973</v>
      </c>
      <c r="H1134" s="17" t="s">
        <v>1973</v>
      </c>
      <c r="I1134" s="17" t="s">
        <v>1973</v>
      </c>
      <c r="J1134" s="21" t="s">
        <v>1973</v>
      </c>
    </row>
    <row r="1135" ht="27" spans="1:10">
      <c r="A1135" s="19"/>
      <c r="B1135" s="19"/>
      <c r="C1135" s="15" t="s">
        <v>1973</v>
      </c>
      <c r="D1135" s="15" t="s">
        <v>1973</v>
      </c>
      <c r="E1135" s="15" t="s">
        <v>2003</v>
      </c>
      <c r="F1135" s="17" t="s">
        <v>1997</v>
      </c>
      <c r="G1135" s="15" t="s">
        <v>2005</v>
      </c>
      <c r="H1135" s="17" t="s">
        <v>1982</v>
      </c>
      <c r="I1135" s="17" t="s">
        <v>1983</v>
      </c>
      <c r="J1135" s="21" t="s">
        <v>2895</v>
      </c>
    </row>
    <row r="1136" ht="13.5" spans="1:10">
      <c r="A1136" s="15" t="s">
        <v>2896</v>
      </c>
      <c r="B1136" s="19"/>
      <c r="C1136" s="19"/>
      <c r="D1136" s="19"/>
      <c r="E1136" s="19"/>
      <c r="F1136" s="20"/>
      <c r="G1136" s="19"/>
      <c r="H1136" s="20"/>
      <c r="I1136" s="20"/>
      <c r="J1136" s="22"/>
    </row>
    <row r="1137" ht="13.5" spans="1:10">
      <c r="A1137" s="15" t="s">
        <v>2897</v>
      </c>
      <c r="B1137" s="19"/>
      <c r="C1137" s="19"/>
      <c r="D1137" s="19"/>
      <c r="E1137" s="19"/>
      <c r="F1137" s="20"/>
      <c r="G1137" s="19"/>
      <c r="H1137" s="20"/>
      <c r="I1137" s="20"/>
      <c r="J1137" s="22"/>
    </row>
    <row r="1138" ht="310.5" spans="1:10">
      <c r="A1138" s="15" t="s">
        <v>2898</v>
      </c>
      <c r="B1138" s="18" t="s">
        <v>2899</v>
      </c>
      <c r="C1138" s="19"/>
      <c r="D1138" s="19"/>
      <c r="E1138" s="19"/>
      <c r="F1138" s="20"/>
      <c r="G1138" s="19"/>
      <c r="H1138" s="20"/>
      <c r="I1138" s="20"/>
      <c r="J1138" s="22"/>
    </row>
    <row r="1139" ht="13.5" spans="1:10">
      <c r="A1139" s="19"/>
      <c r="B1139" s="19"/>
      <c r="C1139" s="15" t="s">
        <v>1977</v>
      </c>
      <c r="D1139" s="15" t="s">
        <v>1973</v>
      </c>
      <c r="E1139" s="15" t="s">
        <v>1973</v>
      </c>
      <c r="F1139" s="17" t="s">
        <v>1973</v>
      </c>
      <c r="G1139" s="15" t="s">
        <v>1973</v>
      </c>
      <c r="H1139" s="17" t="s">
        <v>1973</v>
      </c>
      <c r="I1139" s="17" t="s">
        <v>1973</v>
      </c>
      <c r="J1139" s="21" t="s">
        <v>1973</v>
      </c>
    </row>
    <row r="1140" ht="13.5" spans="1:10">
      <c r="A1140" s="19"/>
      <c r="B1140" s="19"/>
      <c r="C1140" s="15" t="s">
        <v>1973</v>
      </c>
      <c r="D1140" s="15" t="s">
        <v>1978</v>
      </c>
      <c r="E1140" s="15" t="s">
        <v>1973</v>
      </c>
      <c r="F1140" s="17" t="s">
        <v>1973</v>
      </c>
      <c r="G1140" s="15" t="s">
        <v>1973</v>
      </c>
      <c r="H1140" s="17" t="s">
        <v>1973</v>
      </c>
      <c r="I1140" s="17" t="s">
        <v>1973</v>
      </c>
      <c r="J1140" s="21" t="s">
        <v>1973</v>
      </c>
    </row>
    <row r="1141" ht="13.5" spans="1:10">
      <c r="A1141" s="19"/>
      <c r="B1141" s="19"/>
      <c r="C1141" s="15" t="s">
        <v>1973</v>
      </c>
      <c r="D1141" s="15" t="s">
        <v>1973</v>
      </c>
      <c r="E1141" s="15" t="s">
        <v>2900</v>
      </c>
      <c r="F1141" s="17" t="s">
        <v>1997</v>
      </c>
      <c r="G1141" s="15" t="s">
        <v>2156</v>
      </c>
      <c r="H1141" s="17" t="s">
        <v>2011</v>
      </c>
      <c r="I1141" s="17" t="s">
        <v>1983</v>
      </c>
      <c r="J1141" s="21" t="s">
        <v>2901</v>
      </c>
    </row>
    <row r="1142" ht="40.5" spans="1:10">
      <c r="A1142" s="19"/>
      <c r="B1142" s="19"/>
      <c r="C1142" s="15" t="s">
        <v>1973</v>
      </c>
      <c r="D1142" s="15" t="s">
        <v>1973</v>
      </c>
      <c r="E1142" s="15" t="s">
        <v>2902</v>
      </c>
      <c r="F1142" s="17" t="s">
        <v>1997</v>
      </c>
      <c r="G1142" s="15" t="s">
        <v>2156</v>
      </c>
      <c r="H1142" s="17" t="s">
        <v>2011</v>
      </c>
      <c r="I1142" s="17" t="s">
        <v>1983</v>
      </c>
      <c r="J1142" s="21" t="s">
        <v>2903</v>
      </c>
    </row>
    <row r="1143" ht="13.5" spans="1:10">
      <c r="A1143" s="19"/>
      <c r="B1143" s="19"/>
      <c r="C1143" s="15" t="s">
        <v>1989</v>
      </c>
      <c r="D1143" s="15" t="s">
        <v>1973</v>
      </c>
      <c r="E1143" s="15" t="s">
        <v>1973</v>
      </c>
      <c r="F1143" s="17" t="s">
        <v>1973</v>
      </c>
      <c r="G1143" s="15" t="s">
        <v>1973</v>
      </c>
      <c r="H1143" s="17" t="s">
        <v>1973</v>
      </c>
      <c r="I1143" s="17" t="s">
        <v>1973</v>
      </c>
      <c r="J1143" s="21" t="s">
        <v>1973</v>
      </c>
    </row>
    <row r="1144" ht="13.5" spans="1:10">
      <c r="A1144" s="19"/>
      <c r="B1144" s="19"/>
      <c r="C1144" s="15" t="s">
        <v>1973</v>
      </c>
      <c r="D1144" s="15" t="s">
        <v>1995</v>
      </c>
      <c r="E1144" s="15" t="s">
        <v>1973</v>
      </c>
      <c r="F1144" s="17" t="s">
        <v>1973</v>
      </c>
      <c r="G1144" s="15" t="s">
        <v>1973</v>
      </c>
      <c r="H1144" s="17" t="s">
        <v>1973</v>
      </c>
      <c r="I1144" s="17" t="s">
        <v>1973</v>
      </c>
      <c r="J1144" s="21" t="s">
        <v>1973</v>
      </c>
    </row>
    <row r="1145" ht="81" spans="1:10">
      <c r="A1145" s="19"/>
      <c r="B1145" s="19"/>
      <c r="C1145" s="15" t="s">
        <v>1973</v>
      </c>
      <c r="D1145" s="15" t="s">
        <v>1973</v>
      </c>
      <c r="E1145" s="15" t="s">
        <v>2904</v>
      </c>
      <c r="F1145" s="17" t="s">
        <v>1997</v>
      </c>
      <c r="G1145" s="15" t="s">
        <v>2905</v>
      </c>
      <c r="H1145" s="17" t="s">
        <v>1993</v>
      </c>
      <c r="I1145" s="17" t="s">
        <v>1983</v>
      </c>
      <c r="J1145" s="21" t="s">
        <v>2906</v>
      </c>
    </row>
    <row r="1146" ht="13.5" spans="1:10">
      <c r="A1146" s="19"/>
      <c r="B1146" s="19"/>
      <c r="C1146" s="15" t="s">
        <v>2001</v>
      </c>
      <c r="D1146" s="15" t="s">
        <v>1973</v>
      </c>
      <c r="E1146" s="15" t="s">
        <v>1973</v>
      </c>
      <c r="F1146" s="17" t="s">
        <v>1973</v>
      </c>
      <c r="G1146" s="15" t="s">
        <v>1973</v>
      </c>
      <c r="H1146" s="17" t="s">
        <v>1973</v>
      </c>
      <c r="I1146" s="17" t="s">
        <v>1973</v>
      </c>
      <c r="J1146" s="21" t="s">
        <v>1973</v>
      </c>
    </row>
    <row r="1147" ht="13.5" spans="1:10">
      <c r="A1147" s="19"/>
      <c r="B1147" s="19"/>
      <c r="C1147" s="15" t="s">
        <v>1973</v>
      </c>
      <c r="D1147" s="15" t="s">
        <v>2002</v>
      </c>
      <c r="E1147" s="15" t="s">
        <v>1973</v>
      </c>
      <c r="F1147" s="17" t="s">
        <v>1973</v>
      </c>
      <c r="G1147" s="15" t="s">
        <v>1973</v>
      </c>
      <c r="H1147" s="17" t="s">
        <v>1973</v>
      </c>
      <c r="I1147" s="17" t="s">
        <v>1973</v>
      </c>
      <c r="J1147" s="21" t="s">
        <v>1973</v>
      </c>
    </row>
    <row r="1148" ht="27" spans="1:10">
      <c r="A1148" s="19"/>
      <c r="B1148" s="19"/>
      <c r="C1148" s="15" t="s">
        <v>1973</v>
      </c>
      <c r="D1148" s="15" t="s">
        <v>1973</v>
      </c>
      <c r="E1148" s="15" t="s">
        <v>2907</v>
      </c>
      <c r="F1148" s="17" t="s">
        <v>1997</v>
      </c>
      <c r="G1148" s="15" t="s">
        <v>2005</v>
      </c>
      <c r="H1148" s="17" t="s">
        <v>1982</v>
      </c>
      <c r="I1148" s="17" t="s">
        <v>1983</v>
      </c>
      <c r="J1148" s="21" t="s">
        <v>2907</v>
      </c>
    </row>
    <row r="1149" ht="27" spans="1:10">
      <c r="A1149" s="19"/>
      <c r="B1149" s="19"/>
      <c r="C1149" s="15" t="s">
        <v>1973</v>
      </c>
      <c r="D1149" s="15" t="s">
        <v>1973</v>
      </c>
      <c r="E1149" s="15" t="s">
        <v>2908</v>
      </c>
      <c r="F1149" s="17" t="s">
        <v>1997</v>
      </c>
      <c r="G1149" s="15" t="s">
        <v>2072</v>
      </c>
      <c r="H1149" s="17" t="s">
        <v>1982</v>
      </c>
      <c r="I1149" s="17" t="s">
        <v>1983</v>
      </c>
      <c r="J1149" s="21" t="s">
        <v>2908</v>
      </c>
    </row>
    <row r="1150" ht="13.5" spans="1:10">
      <c r="A1150" s="15" t="s">
        <v>2909</v>
      </c>
      <c r="B1150" s="19"/>
      <c r="C1150" s="19"/>
      <c r="D1150" s="19"/>
      <c r="E1150" s="19"/>
      <c r="F1150" s="20"/>
      <c r="G1150" s="19"/>
      <c r="H1150" s="20"/>
      <c r="I1150" s="20"/>
      <c r="J1150" s="22"/>
    </row>
    <row r="1151" ht="13.5" spans="1:10">
      <c r="A1151" s="15" t="s">
        <v>2910</v>
      </c>
      <c r="B1151" s="19"/>
      <c r="C1151" s="19"/>
      <c r="D1151" s="19"/>
      <c r="E1151" s="19"/>
      <c r="F1151" s="20"/>
      <c r="G1151" s="19"/>
      <c r="H1151" s="20"/>
      <c r="I1151" s="20"/>
      <c r="J1151" s="22"/>
    </row>
    <row r="1152" ht="162" spans="1:10">
      <c r="A1152" s="15" t="s">
        <v>2911</v>
      </c>
      <c r="B1152" s="18" t="s">
        <v>2912</v>
      </c>
      <c r="C1152" s="19"/>
      <c r="D1152" s="19"/>
      <c r="E1152" s="19"/>
      <c r="F1152" s="20"/>
      <c r="G1152" s="19"/>
      <c r="H1152" s="20"/>
      <c r="I1152" s="20"/>
      <c r="J1152" s="22"/>
    </row>
    <row r="1153" ht="13.5" spans="1:10">
      <c r="A1153" s="19"/>
      <c r="B1153" s="19"/>
      <c r="C1153" s="15" t="s">
        <v>1977</v>
      </c>
      <c r="D1153" s="15" t="s">
        <v>1973</v>
      </c>
      <c r="E1153" s="15" t="s">
        <v>1973</v>
      </c>
      <c r="F1153" s="17" t="s">
        <v>1973</v>
      </c>
      <c r="G1153" s="15" t="s">
        <v>1973</v>
      </c>
      <c r="H1153" s="17" t="s">
        <v>1973</v>
      </c>
      <c r="I1153" s="17" t="s">
        <v>1973</v>
      </c>
      <c r="J1153" s="21" t="s">
        <v>1973</v>
      </c>
    </row>
    <row r="1154" ht="13.5" spans="1:10">
      <c r="A1154" s="19"/>
      <c r="B1154" s="19"/>
      <c r="C1154" s="15" t="s">
        <v>1973</v>
      </c>
      <c r="D1154" s="15" t="s">
        <v>1978</v>
      </c>
      <c r="E1154" s="15" t="s">
        <v>1973</v>
      </c>
      <c r="F1154" s="17" t="s">
        <v>1973</v>
      </c>
      <c r="G1154" s="15" t="s">
        <v>1973</v>
      </c>
      <c r="H1154" s="17" t="s">
        <v>1973</v>
      </c>
      <c r="I1154" s="17" t="s">
        <v>1973</v>
      </c>
      <c r="J1154" s="21" t="s">
        <v>1973</v>
      </c>
    </row>
    <row r="1155" ht="13.5" spans="1:10">
      <c r="A1155" s="19"/>
      <c r="B1155" s="19"/>
      <c r="C1155" s="15" t="s">
        <v>1973</v>
      </c>
      <c r="D1155" s="15" t="s">
        <v>1973</v>
      </c>
      <c r="E1155" s="15" t="s">
        <v>2913</v>
      </c>
      <c r="F1155" s="17" t="s">
        <v>1980</v>
      </c>
      <c r="G1155" s="15" t="s">
        <v>2192</v>
      </c>
      <c r="H1155" s="17" t="s">
        <v>2348</v>
      </c>
      <c r="I1155" s="17" t="s">
        <v>1983</v>
      </c>
      <c r="J1155" s="21" t="s">
        <v>2913</v>
      </c>
    </row>
    <row r="1156" ht="27" spans="1:10">
      <c r="A1156" s="19"/>
      <c r="B1156" s="19"/>
      <c r="C1156" s="15" t="s">
        <v>1973</v>
      </c>
      <c r="D1156" s="15" t="s">
        <v>1973</v>
      </c>
      <c r="E1156" s="15" t="s">
        <v>2914</v>
      </c>
      <c r="F1156" s="17" t="s">
        <v>1980</v>
      </c>
      <c r="G1156" s="15" t="s">
        <v>2192</v>
      </c>
      <c r="H1156" s="17" t="s">
        <v>2915</v>
      </c>
      <c r="I1156" s="17" t="s">
        <v>1983</v>
      </c>
      <c r="J1156" s="21" t="s">
        <v>2914</v>
      </c>
    </row>
    <row r="1157" ht="13.5" spans="1:10">
      <c r="A1157" s="19"/>
      <c r="B1157" s="19"/>
      <c r="C1157" s="15" t="s">
        <v>1973</v>
      </c>
      <c r="D1157" s="15" t="s">
        <v>2018</v>
      </c>
      <c r="E1157" s="15" t="s">
        <v>1973</v>
      </c>
      <c r="F1157" s="17" t="s">
        <v>1973</v>
      </c>
      <c r="G1157" s="15" t="s">
        <v>1973</v>
      </c>
      <c r="H1157" s="17" t="s">
        <v>1973</v>
      </c>
      <c r="I1157" s="17" t="s">
        <v>1973</v>
      </c>
      <c r="J1157" s="21" t="s">
        <v>1973</v>
      </c>
    </row>
    <row r="1158" ht="13.5" spans="1:10">
      <c r="A1158" s="19"/>
      <c r="B1158" s="19"/>
      <c r="C1158" s="15" t="s">
        <v>1973</v>
      </c>
      <c r="D1158" s="15" t="s">
        <v>1973</v>
      </c>
      <c r="E1158" s="15" t="s">
        <v>2916</v>
      </c>
      <c r="F1158" s="17" t="s">
        <v>2722</v>
      </c>
      <c r="G1158" s="15" t="s">
        <v>1998</v>
      </c>
      <c r="H1158" s="17" t="s">
        <v>1993</v>
      </c>
      <c r="I1158" s="17" t="s">
        <v>1983</v>
      </c>
      <c r="J1158" s="21" t="s">
        <v>2916</v>
      </c>
    </row>
    <row r="1159" ht="13.5" spans="1:10">
      <c r="A1159" s="19"/>
      <c r="B1159" s="19"/>
      <c r="C1159" s="15" t="s">
        <v>1989</v>
      </c>
      <c r="D1159" s="15" t="s">
        <v>1973</v>
      </c>
      <c r="E1159" s="15" t="s">
        <v>1973</v>
      </c>
      <c r="F1159" s="17" t="s">
        <v>1973</v>
      </c>
      <c r="G1159" s="15" t="s">
        <v>1973</v>
      </c>
      <c r="H1159" s="17" t="s">
        <v>1973</v>
      </c>
      <c r="I1159" s="17" t="s">
        <v>1973</v>
      </c>
      <c r="J1159" s="21" t="s">
        <v>1973</v>
      </c>
    </row>
    <row r="1160" ht="13.5" spans="1:10">
      <c r="A1160" s="19"/>
      <c r="B1160" s="19"/>
      <c r="C1160" s="15" t="s">
        <v>1973</v>
      </c>
      <c r="D1160" s="15" t="s">
        <v>1995</v>
      </c>
      <c r="E1160" s="15" t="s">
        <v>1973</v>
      </c>
      <c r="F1160" s="17" t="s">
        <v>1973</v>
      </c>
      <c r="G1160" s="15" t="s">
        <v>1973</v>
      </c>
      <c r="H1160" s="17" t="s">
        <v>1973</v>
      </c>
      <c r="I1160" s="17" t="s">
        <v>1973</v>
      </c>
      <c r="J1160" s="21" t="s">
        <v>1973</v>
      </c>
    </row>
    <row r="1161" ht="13.5" spans="1:10">
      <c r="A1161" s="19"/>
      <c r="B1161" s="19"/>
      <c r="C1161" s="15" t="s">
        <v>1973</v>
      </c>
      <c r="D1161" s="15" t="s">
        <v>1973</v>
      </c>
      <c r="E1161" s="15" t="s">
        <v>2917</v>
      </c>
      <c r="F1161" s="17" t="s">
        <v>1997</v>
      </c>
      <c r="G1161" s="15" t="s">
        <v>2050</v>
      </c>
      <c r="H1161" s="17" t="s">
        <v>1999</v>
      </c>
      <c r="I1161" s="17" t="s">
        <v>1983</v>
      </c>
      <c r="J1161" s="21" t="s">
        <v>2917</v>
      </c>
    </row>
    <row r="1162" ht="13.5" spans="1:10">
      <c r="A1162" s="19"/>
      <c r="B1162" s="19"/>
      <c r="C1162" s="15" t="s">
        <v>2001</v>
      </c>
      <c r="D1162" s="15" t="s">
        <v>1973</v>
      </c>
      <c r="E1162" s="15" t="s">
        <v>1973</v>
      </c>
      <c r="F1162" s="17" t="s">
        <v>1973</v>
      </c>
      <c r="G1162" s="15" t="s">
        <v>1973</v>
      </c>
      <c r="H1162" s="17" t="s">
        <v>1973</v>
      </c>
      <c r="I1162" s="17" t="s">
        <v>1973</v>
      </c>
      <c r="J1162" s="21" t="s">
        <v>1973</v>
      </c>
    </row>
    <row r="1163" ht="13.5" spans="1:10">
      <c r="A1163" s="19"/>
      <c r="B1163" s="19"/>
      <c r="C1163" s="15" t="s">
        <v>1973</v>
      </c>
      <c r="D1163" s="15" t="s">
        <v>2002</v>
      </c>
      <c r="E1163" s="15" t="s">
        <v>1973</v>
      </c>
      <c r="F1163" s="17" t="s">
        <v>1973</v>
      </c>
      <c r="G1163" s="15" t="s">
        <v>1973</v>
      </c>
      <c r="H1163" s="17" t="s">
        <v>1973</v>
      </c>
      <c r="I1163" s="17" t="s">
        <v>1973</v>
      </c>
      <c r="J1163" s="21" t="s">
        <v>1973</v>
      </c>
    </row>
    <row r="1164" ht="13.5" spans="1:10">
      <c r="A1164" s="19"/>
      <c r="B1164" s="19"/>
      <c r="C1164" s="15" t="s">
        <v>1973</v>
      </c>
      <c r="D1164" s="15" t="s">
        <v>1973</v>
      </c>
      <c r="E1164" s="15" t="s">
        <v>2918</v>
      </c>
      <c r="F1164" s="17" t="s">
        <v>1997</v>
      </c>
      <c r="G1164" s="15" t="s">
        <v>2072</v>
      </c>
      <c r="H1164" s="17" t="s">
        <v>1982</v>
      </c>
      <c r="I1164" s="17" t="s">
        <v>1983</v>
      </c>
      <c r="J1164" s="21" t="s">
        <v>2918</v>
      </c>
    </row>
    <row r="1165" ht="135" spans="1:10">
      <c r="A1165" s="15" t="s">
        <v>2919</v>
      </c>
      <c r="B1165" s="18" t="s">
        <v>2920</v>
      </c>
      <c r="C1165" s="19"/>
      <c r="D1165" s="19"/>
      <c r="E1165" s="19"/>
      <c r="F1165" s="20"/>
      <c r="G1165" s="19"/>
      <c r="H1165" s="20"/>
      <c r="I1165" s="20"/>
      <c r="J1165" s="22"/>
    </row>
    <row r="1166" ht="13.5" spans="1:10">
      <c r="A1166" s="19"/>
      <c r="B1166" s="19"/>
      <c r="C1166" s="15" t="s">
        <v>1977</v>
      </c>
      <c r="D1166" s="15" t="s">
        <v>1973</v>
      </c>
      <c r="E1166" s="15" t="s">
        <v>1973</v>
      </c>
      <c r="F1166" s="17" t="s">
        <v>1973</v>
      </c>
      <c r="G1166" s="15" t="s">
        <v>1973</v>
      </c>
      <c r="H1166" s="17" t="s">
        <v>1973</v>
      </c>
      <c r="I1166" s="17" t="s">
        <v>1973</v>
      </c>
      <c r="J1166" s="21" t="s">
        <v>1973</v>
      </c>
    </row>
    <row r="1167" ht="13.5" spans="1:10">
      <c r="A1167" s="19"/>
      <c r="B1167" s="19"/>
      <c r="C1167" s="15" t="s">
        <v>1973</v>
      </c>
      <c r="D1167" s="15" t="s">
        <v>1978</v>
      </c>
      <c r="E1167" s="15" t="s">
        <v>1973</v>
      </c>
      <c r="F1167" s="17" t="s">
        <v>1973</v>
      </c>
      <c r="G1167" s="15" t="s">
        <v>1973</v>
      </c>
      <c r="H1167" s="17" t="s">
        <v>1973</v>
      </c>
      <c r="I1167" s="17" t="s">
        <v>1973</v>
      </c>
      <c r="J1167" s="21" t="s">
        <v>1973</v>
      </c>
    </row>
    <row r="1168" ht="27" spans="1:10">
      <c r="A1168" s="19"/>
      <c r="B1168" s="19"/>
      <c r="C1168" s="15" t="s">
        <v>1973</v>
      </c>
      <c r="D1168" s="15" t="s">
        <v>1973</v>
      </c>
      <c r="E1168" s="15" t="s">
        <v>2921</v>
      </c>
      <c r="F1168" s="17" t="s">
        <v>1997</v>
      </c>
      <c r="G1168" s="15" t="s">
        <v>2922</v>
      </c>
      <c r="H1168" s="17" t="s">
        <v>2200</v>
      </c>
      <c r="I1168" s="17" t="s">
        <v>1983</v>
      </c>
      <c r="J1168" s="21" t="s">
        <v>2921</v>
      </c>
    </row>
    <row r="1169" ht="13.5" spans="1:10">
      <c r="A1169" s="19"/>
      <c r="B1169" s="19"/>
      <c r="C1169" s="15" t="s">
        <v>1973</v>
      </c>
      <c r="D1169" s="15" t="s">
        <v>2018</v>
      </c>
      <c r="E1169" s="15" t="s">
        <v>1973</v>
      </c>
      <c r="F1169" s="17" t="s">
        <v>1973</v>
      </c>
      <c r="G1169" s="15" t="s">
        <v>1973</v>
      </c>
      <c r="H1169" s="17" t="s">
        <v>1973</v>
      </c>
      <c r="I1169" s="17" t="s">
        <v>1973</v>
      </c>
      <c r="J1169" s="21" t="s">
        <v>1973</v>
      </c>
    </row>
    <row r="1170" ht="27" spans="1:10">
      <c r="A1170" s="19"/>
      <c r="B1170" s="19"/>
      <c r="C1170" s="15" t="s">
        <v>1973</v>
      </c>
      <c r="D1170" s="15" t="s">
        <v>1973</v>
      </c>
      <c r="E1170" s="15" t="s">
        <v>2923</v>
      </c>
      <c r="F1170" s="17" t="s">
        <v>2020</v>
      </c>
      <c r="G1170" s="15" t="s">
        <v>2924</v>
      </c>
      <c r="H1170" s="17" t="s">
        <v>1993</v>
      </c>
      <c r="I1170" s="17" t="s">
        <v>1983</v>
      </c>
      <c r="J1170" s="21" t="s">
        <v>1119</v>
      </c>
    </row>
    <row r="1171" ht="13.5" spans="1:10">
      <c r="A1171" s="19"/>
      <c r="B1171" s="19"/>
      <c r="C1171" s="15" t="s">
        <v>1989</v>
      </c>
      <c r="D1171" s="15" t="s">
        <v>1973</v>
      </c>
      <c r="E1171" s="15" t="s">
        <v>1973</v>
      </c>
      <c r="F1171" s="17" t="s">
        <v>1973</v>
      </c>
      <c r="G1171" s="15" t="s">
        <v>1973</v>
      </c>
      <c r="H1171" s="17" t="s">
        <v>1973</v>
      </c>
      <c r="I1171" s="17" t="s">
        <v>1973</v>
      </c>
      <c r="J1171" s="21" t="s">
        <v>1973</v>
      </c>
    </row>
    <row r="1172" ht="13.5" spans="1:10">
      <c r="A1172" s="19"/>
      <c r="B1172" s="19"/>
      <c r="C1172" s="15" t="s">
        <v>1973</v>
      </c>
      <c r="D1172" s="15" t="s">
        <v>1990</v>
      </c>
      <c r="E1172" s="15" t="s">
        <v>1973</v>
      </c>
      <c r="F1172" s="17" t="s">
        <v>1973</v>
      </c>
      <c r="G1172" s="15" t="s">
        <v>1973</v>
      </c>
      <c r="H1172" s="17" t="s">
        <v>1973</v>
      </c>
      <c r="I1172" s="17" t="s">
        <v>1973</v>
      </c>
      <c r="J1172" s="21" t="s">
        <v>1973</v>
      </c>
    </row>
    <row r="1173" ht="13.5" spans="1:10">
      <c r="A1173" s="19"/>
      <c r="B1173" s="19"/>
      <c r="C1173" s="15" t="s">
        <v>1973</v>
      </c>
      <c r="D1173" s="15" t="s">
        <v>1973</v>
      </c>
      <c r="E1173" s="15" t="s">
        <v>2925</v>
      </c>
      <c r="F1173" s="17" t="s">
        <v>1997</v>
      </c>
      <c r="G1173" s="15" t="s">
        <v>2241</v>
      </c>
      <c r="H1173" s="17" t="s">
        <v>1993</v>
      </c>
      <c r="I1173" s="17" t="s">
        <v>1983</v>
      </c>
      <c r="J1173" s="21" t="s">
        <v>2925</v>
      </c>
    </row>
    <row r="1174" ht="13.5" spans="1:10">
      <c r="A1174" s="19"/>
      <c r="B1174" s="19"/>
      <c r="C1174" s="15" t="s">
        <v>2001</v>
      </c>
      <c r="D1174" s="15" t="s">
        <v>1973</v>
      </c>
      <c r="E1174" s="15" t="s">
        <v>1973</v>
      </c>
      <c r="F1174" s="17" t="s">
        <v>1973</v>
      </c>
      <c r="G1174" s="15" t="s">
        <v>1973</v>
      </c>
      <c r="H1174" s="17" t="s">
        <v>1973</v>
      </c>
      <c r="I1174" s="17" t="s">
        <v>1973</v>
      </c>
      <c r="J1174" s="21" t="s">
        <v>1973</v>
      </c>
    </row>
    <row r="1175" ht="13.5" spans="1:10">
      <c r="A1175" s="19"/>
      <c r="B1175" s="19"/>
      <c r="C1175" s="15" t="s">
        <v>1973</v>
      </c>
      <c r="D1175" s="15" t="s">
        <v>2002</v>
      </c>
      <c r="E1175" s="15" t="s">
        <v>1973</v>
      </c>
      <c r="F1175" s="17" t="s">
        <v>1973</v>
      </c>
      <c r="G1175" s="15" t="s">
        <v>1973</v>
      </c>
      <c r="H1175" s="17" t="s">
        <v>1973</v>
      </c>
      <c r="I1175" s="17" t="s">
        <v>1973</v>
      </c>
      <c r="J1175" s="21" t="s">
        <v>1973</v>
      </c>
    </row>
    <row r="1176" ht="13.5" spans="1:10">
      <c r="A1176" s="19"/>
      <c r="B1176" s="19"/>
      <c r="C1176" s="15" t="s">
        <v>1973</v>
      </c>
      <c r="D1176" s="15" t="s">
        <v>1973</v>
      </c>
      <c r="E1176" s="15" t="s">
        <v>2926</v>
      </c>
      <c r="F1176" s="17" t="s">
        <v>1997</v>
      </c>
      <c r="G1176" s="15" t="s">
        <v>2072</v>
      </c>
      <c r="H1176" s="17" t="s">
        <v>1982</v>
      </c>
      <c r="I1176" s="17" t="s">
        <v>1983</v>
      </c>
      <c r="J1176" s="21" t="s">
        <v>2926</v>
      </c>
    </row>
    <row r="1177" ht="13.5" spans="1:10">
      <c r="A1177" s="19"/>
      <c r="B1177" s="19"/>
      <c r="C1177" s="15" t="s">
        <v>1973</v>
      </c>
      <c r="D1177" s="15" t="s">
        <v>1973</v>
      </c>
      <c r="E1177" s="15" t="s">
        <v>2927</v>
      </c>
      <c r="F1177" s="17" t="s">
        <v>1980</v>
      </c>
      <c r="G1177" s="15" t="s">
        <v>2072</v>
      </c>
      <c r="H1177" s="17" t="s">
        <v>1982</v>
      </c>
      <c r="I1177" s="17" t="s">
        <v>1983</v>
      </c>
      <c r="J1177" s="21" t="s">
        <v>2927</v>
      </c>
    </row>
    <row r="1178" ht="121.5" spans="1:10">
      <c r="A1178" s="15" t="s">
        <v>2928</v>
      </c>
      <c r="B1178" s="18" t="s">
        <v>2929</v>
      </c>
      <c r="C1178" s="19"/>
      <c r="D1178" s="19"/>
      <c r="E1178" s="19"/>
      <c r="F1178" s="20"/>
      <c r="G1178" s="19"/>
      <c r="H1178" s="20"/>
      <c r="I1178" s="20"/>
      <c r="J1178" s="22"/>
    </row>
    <row r="1179" ht="13.5" spans="1:10">
      <c r="A1179" s="19"/>
      <c r="B1179" s="19"/>
      <c r="C1179" s="15" t="s">
        <v>1977</v>
      </c>
      <c r="D1179" s="15" t="s">
        <v>1973</v>
      </c>
      <c r="E1179" s="15" t="s">
        <v>1973</v>
      </c>
      <c r="F1179" s="17" t="s">
        <v>1973</v>
      </c>
      <c r="G1179" s="15" t="s">
        <v>1973</v>
      </c>
      <c r="H1179" s="17" t="s">
        <v>1973</v>
      </c>
      <c r="I1179" s="17" t="s">
        <v>1973</v>
      </c>
      <c r="J1179" s="21" t="s">
        <v>1973</v>
      </c>
    </row>
    <row r="1180" ht="13.5" spans="1:10">
      <c r="A1180" s="19"/>
      <c r="B1180" s="19"/>
      <c r="C1180" s="15" t="s">
        <v>1973</v>
      </c>
      <c r="D1180" s="15" t="s">
        <v>1985</v>
      </c>
      <c r="E1180" s="15" t="s">
        <v>1973</v>
      </c>
      <c r="F1180" s="17" t="s">
        <v>1973</v>
      </c>
      <c r="G1180" s="15" t="s">
        <v>1973</v>
      </c>
      <c r="H1180" s="17" t="s">
        <v>1973</v>
      </c>
      <c r="I1180" s="17" t="s">
        <v>1973</v>
      </c>
      <c r="J1180" s="21" t="s">
        <v>1973</v>
      </c>
    </row>
    <row r="1181" ht="40.5" spans="1:10">
      <c r="A1181" s="19"/>
      <c r="B1181" s="19"/>
      <c r="C1181" s="15" t="s">
        <v>1973</v>
      </c>
      <c r="D1181" s="15" t="s">
        <v>1973</v>
      </c>
      <c r="E1181" s="15" t="s">
        <v>2930</v>
      </c>
      <c r="F1181" s="17" t="s">
        <v>1997</v>
      </c>
      <c r="G1181" s="15" t="s">
        <v>2072</v>
      </c>
      <c r="H1181" s="17" t="s">
        <v>1982</v>
      </c>
      <c r="I1181" s="17" t="s">
        <v>1983</v>
      </c>
      <c r="J1181" s="21" t="s">
        <v>2931</v>
      </c>
    </row>
    <row r="1182" ht="13.5" spans="1:10">
      <c r="A1182" s="19"/>
      <c r="B1182" s="19"/>
      <c r="C1182" s="15" t="s">
        <v>1973</v>
      </c>
      <c r="D1182" s="15" t="s">
        <v>2018</v>
      </c>
      <c r="E1182" s="15" t="s">
        <v>1973</v>
      </c>
      <c r="F1182" s="17" t="s">
        <v>1973</v>
      </c>
      <c r="G1182" s="15" t="s">
        <v>1973</v>
      </c>
      <c r="H1182" s="17" t="s">
        <v>1973</v>
      </c>
      <c r="I1182" s="17" t="s">
        <v>1973</v>
      </c>
      <c r="J1182" s="21" t="s">
        <v>1973</v>
      </c>
    </row>
    <row r="1183" ht="40.5" spans="1:10">
      <c r="A1183" s="19"/>
      <c r="B1183" s="19"/>
      <c r="C1183" s="15" t="s">
        <v>1973</v>
      </c>
      <c r="D1183" s="15" t="s">
        <v>1973</v>
      </c>
      <c r="E1183" s="15" t="s">
        <v>2932</v>
      </c>
      <c r="F1183" s="17" t="s">
        <v>2020</v>
      </c>
      <c r="G1183" s="15" t="s">
        <v>1998</v>
      </c>
      <c r="H1183" s="17" t="s">
        <v>1993</v>
      </c>
      <c r="I1183" s="17" t="s">
        <v>1983</v>
      </c>
      <c r="J1183" s="21" t="s">
        <v>2933</v>
      </c>
    </row>
    <row r="1184" ht="13.5" spans="1:10">
      <c r="A1184" s="19"/>
      <c r="B1184" s="19"/>
      <c r="C1184" s="15" t="s">
        <v>1989</v>
      </c>
      <c r="D1184" s="15" t="s">
        <v>1973</v>
      </c>
      <c r="E1184" s="15" t="s">
        <v>1973</v>
      </c>
      <c r="F1184" s="17" t="s">
        <v>1973</v>
      </c>
      <c r="G1184" s="15" t="s">
        <v>1973</v>
      </c>
      <c r="H1184" s="17" t="s">
        <v>1973</v>
      </c>
      <c r="I1184" s="17" t="s">
        <v>1973</v>
      </c>
      <c r="J1184" s="21" t="s">
        <v>1973</v>
      </c>
    </row>
    <row r="1185" ht="13.5" spans="1:10">
      <c r="A1185" s="19"/>
      <c r="B1185" s="19"/>
      <c r="C1185" s="15" t="s">
        <v>1973</v>
      </c>
      <c r="D1185" s="15" t="s">
        <v>2023</v>
      </c>
      <c r="E1185" s="15" t="s">
        <v>1973</v>
      </c>
      <c r="F1185" s="17" t="s">
        <v>1973</v>
      </c>
      <c r="G1185" s="15" t="s">
        <v>1973</v>
      </c>
      <c r="H1185" s="17" t="s">
        <v>1973</v>
      </c>
      <c r="I1185" s="17" t="s">
        <v>1973</v>
      </c>
      <c r="J1185" s="21" t="s">
        <v>1973</v>
      </c>
    </row>
    <row r="1186" ht="40.5" spans="1:10">
      <c r="A1186" s="19"/>
      <c r="B1186" s="19"/>
      <c r="C1186" s="15" t="s">
        <v>1973</v>
      </c>
      <c r="D1186" s="15" t="s">
        <v>1973</v>
      </c>
      <c r="E1186" s="15" t="s">
        <v>2934</v>
      </c>
      <c r="F1186" s="17" t="s">
        <v>1980</v>
      </c>
      <c r="G1186" s="15" t="s">
        <v>2050</v>
      </c>
      <c r="H1186" s="17" t="s">
        <v>1999</v>
      </c>
      <c r="I1186" s="17" t="s">
        <v>1983</v>
      </c>
      <c r="J1186" s="21" t="s">
        <v>2935</v>
      </c>
    </row>
    <row r="1187" ht="13.5" spans="1:10">
      <c r="A1187" s="19"/>
      <c r="B1187" s="19"/>
      <c r="C1187" s="15" t="s">
        <v>1973</v>
      </c>
      <c r="D1187" s="15" t="s">
        <v>1995</v>
      </c>
      <c r="E1187" s="15" t="s">
        <v>1973</v>
      </c>
      <c r="F1187" s="17" t="s">
        <v>1973</v>
      </c>
      <c r="G1187" s="15" t="s">
        <v>1973</v>
      </c>
      <c r="H1187" s="17" t="s">
        <v>1973</v>
      </c>
      <c r="I1187" s="17" t="s">
        <v>1973</v>
      </c>
      <c r="J1187" s="21" t="s">
        <v>1973</v>
      </c>
    </row>
    <row r="1188" ht="27" spans="1:10">
      <c r="A1188" s="19"/>
      <c r="B1188" s="19"/>
      <c r="C1188" s="15" t="s">
        <v>1973</v>
      </c>
      <c r="D1188" s="15" t="s">
        <v>1973</v>
      </c>
      <c r="E1188" s="15" t="s">
        <v>2784</v>
      </c>
      <c r="F1188" s="17" t="s">
        <v>1980</v>
      </c>
      <c r="G1188" s="15" t="s">
        <v>2050</v>
      </c>
      <c r="H1188" s="17" t="s">
        <v>1999</v>
      </c>
      <c r="I1188" s="17" t="s">
        <v>1983</v>
      </c>
      <c r="J1188" s="21" t="s">
        <v>2936</v>
      </c>
    </row>
    <row r="1189" ht="13.5" spans="1:10">
      <c r="A1189" s="19"/>
      <c r="B1189" s="19"/>
      <c r="C1189" s="15" t="s">
        <v>2001</v>
      </c>
      <c r="D1189" s="15" t="s">
        <v>1973</v>
      </c>
      <c r="E1189" s="15" t="s">
        <v>1973</v>
      </c>
      <c r="F1189" s="17" t="s">
        <v>1973</v>
      </c>
      <c r="G1189" s="15" t="s">
        <v>1973</v>
      </c>
      <c r="H1189" s="17" t="s">
        <v>1973</v>
      </c>
      <c r="I1189" s="17" t="s">
        <v>1973</v>
      </c>
      <c r="J1189" s="21" t="s">
        <v>1973</v>
      </c>
    </row>
    <row r="1190" ht="13.5" spans="1:10">
      <c r="A1190" s="19"/>
      <c r="B1190" s="19"/>
      <c r="C1190" s="15" t="s">
        <v>1973</v>
      </c>
      <c r="D1190" s="15" t="s">
        <v>2002</v>
      </c>
      <c r="E1190" s="15" t="s">
        <v>1973</v>
      </c>
      <c r="F1190" s="17" t="s">
        <v>1973</v>
      </c>
      <c r="G1190" s="15" t="s">
        <v>1973</v>
      </c>
      <c r="H1190" s="17" t="s">
        <v>1973</v>
      </c>
      <c r="I1190" s="17" t="s">
        <v>1973</v>
      </c>
      <c r="J1190" s="21" t="s">
        <v>1973</v>
      </c>
    </row>
    <row r="1191" ht="108" spans="1:10">
      <c r="A1191" s="19"/>
      <c r="B1191" s="19"/>
      <c r="C1191" s="15" t="s">
        <v>1973</v>
      </c>
      <c r="D1191" s="15" t="s">
        <v>1973</v>
      </c>
      <c r="E1191" s="15" t="s">
        <v>2937</v>
      </c>
      <c r="F1191" s="17" t="s">
        <v>1980</v>
      </c>
      <c r="G1191" s="15" t="s">
        <v>2072</v>
      </c>
      <c r="H1191" s="17" t="s">
        <v>1982</v>
      </c>
      <c r="I1191" s="17" t="s">
        <v>1987</v>
      </c>
      <c r="J1191" s="21" t="s">
        <v>2938</v>
      </c>
    </row>
    <row r="1192" ht="216" spans="1:10">
      <c r="A1192" s="15" t="s">
        <v>2939</v>
      </c>
      <c r="B1192" s="18" t="s">
        <v>2940</v>
      </c>
      <c r="C1192" s="19"/>
      <c r="D1192" s="19"/>
      <c r="E1192" s="19"/>
      <c r="F1192" s="20"/>
      <c r="G1192" s="19"/>
      <c r="H1192" s="20"/>
      <c r="I1192" s="20"/>
      <c r="J1192" s="22"/>
    </row>
    <row r="1193" ht="13.5" spans="1:10">
      <c r="A1193" s="19"/>
      <c r="B1193" s="19"/>
      <c r="C1193" s="15" t="s">
        <v>1977</v>
      </c>
      <c r="D1193" s="15" t="s">
        <v>1973</v>
      </c>
      <c r="E1193" s="15" t="s">
        <v>1973</v>
      </c>
      <c r="F1193" s="17" t="s">
        <v>1973</v>
      </c>
      <c r="G1193" s="15" t="s">
        <v>1973</v>
      </c>
      <c r="H1193" s="17" t="s">
        <v>1973</v>
      </c>
      <c r="I1193" s="17" t="s">
        <v>1973</v>
      </c>
      <c r="J1193" s="21" t="s">
        <v>1973</v>
      </c>
    </row>
    <row r="1194" ht="13.5" spans="1:10">
      <c r="A1194" s="19"/>
      <c r="B1194" s="19"/>
      <c r="C1194" s="15" t="s">
        <v>1973</v>
      </c>
      <c r="D1194" s="15" t="s">
        <v>1985</v>
      </c>
      <c r="E1194" s="15" t="s">
        <v>1973</v>
      </c>
      <c r="F1194" s="17" t="s">
        <v>1973</v>
      </c>
      <c r="G1194" s="15" t="s">
        <v>1973</v>
      </c>
      <c r="H1194" s="17" t="s">
        <v>1973</v>
      </c>
      <c r="I1194" s="17" t="s">
        <v>1973</v>
      </c>
      <c r="J1194" s="21" t="s">
        <v>1973</v>
      </c>
    </row>
    <row r="1195" ht="40.5" spans="1:10">
      <c r="A1195" s="19"/>
      <c r="B1195" s="19"/>
      <c r="C1195" s="15" t="s">
        <v>1973</v>
      </c>
      <c r="D1195" s="15" t="s">
        <v>1973</v>
      </c>
      <c r="E1195" s="15" t="s">
        <v>2930</v>
      </c>
      <c r="F1195" s="17" t="s">
        <v>1997</v>
      </c>
      <c r="G1195" s="15" t="s">
        <v>2072</v>
      </c>
      <c r="H1195" s="17" t="s">
        <v>1982</v>
      </c>
      <c r="I1195" s="17" t="s">
        <v>1983</v>
      </c>
      <c r="J1195" s="21" t="s">
        <v>2931</v>
      </c>
    </row>
    <row r="1196" ht="13.5" spans="1:10">
      <c r="A1196" s="19"/>
      <c r="B1196" s="19"/>
      <c r="C1196" s="15" t="s">
        <v>1973</v>
      </c>
      <c r="D1196" s="15" t="s">
        <v>2018</v>
      </c>
      <c r="E1196" s="15" t="s">
        <v>1973</v>
      </c>
      <c r="F1196" s="17" t="s">
        <v>1973</v>
      </c>
      <c r="G1196" s="15" t="s">
        <v>1973</v>
      </c>
      <c r="H1196" s="17" t="s">
        <v>1973</v>
      </c>
      <c r="I1196" s="17" t="s">
        <v>1973</v>
      </c>
      <c r="J1196" s="21" t="s">
        <v>1973</v>
      </c>
    </row>
    <row r="1197" ht="40.5" spans="1:10">
      <c r="A1197" s="19"/>
      <c r="B1197" s="19"/>
      <c r="C1197" s="15" t="s">
        <v>1973</v>
      </c>
      <c r="D1197" s="15" t="s">
        <v>1973</v>
      </c>
      <c r="E1197" s="15" t="s">
        <v>2932</v>
      </c>
      <c r="F1197" s="17" t="s">
        <v>2020</v>
      </c>
      <c r="G1197" s="15" t="s">
        <v>2579</v>
      </c>
      <c r="H1197" s="17" t="s">
        <v>1993</v>
      </c>
      <c r="I1197" s="17" t="s">
        <v>1983</v>
      </c>
      <c r="J1197" s="21" t="s">
        <v>2933</v>
      </c>
    </row>
    <row r="1198" ht="13.5" spans="1:10">
      <c r="A1198" s="19"/>
      <c r="B1198" s="19"/>
      <c r="C1198" s="15" t="s">
        <v>1989</v>
      </c>
      <c r="D1198" s="15" t="s">
        <v>1973</v>
      </c>
      <c r="E1198" s="15" t="s">
        <v>1973</v>
      </c>
      <c r="F1198" s="17" t="s">
        <v>1973</v>
      </c>
      <c r="G1198" s="15" t="s">
        <v>1973</v>
      </c>
      <c r="H1198" s="17" t="s">
        <v>1973</v>
      </c>
      <c r="I1198" s="17" t="s">
        <v>1973</v>
      </c>
      <c r="J1198" s="21" t="s">
        <v>1973</v>
      </c>
    </row>
    <row r="1199" ht="13.5" spans="1:10">
      <c r="A1199" s="19"/>
      <c r="B1199" s="19"/>
      <c r="C1199" s="15" t="s">
        <v>1973</v>
      </c>
      <c r="D1199" s="15" t="s">
        <v>2023</v>
      </c>
      <c r="E1199" s="15" t="s">
        <v>1973</v>
      </c>
      <c r="F1199" s="17" t="s">
        <v>1973</v>
      </c>
      <c r="G1199" s="15" t="s">
        <v>1973</v>
      </c>
      <c r="H1199" s="17" t="s">
        <v>1973</v>
      </c>
      <c r="I1199" s="17" t="s">
        <v>1973</v>
      </c>
      <c r="J1199" s="21" t="s">
        <v>1973</v>
      </c>
    </row>
    <row r="1200" ht="40.5" spans="1:10">
      <c r="A1200" s="19"/>
      <c r="B1200" s="19"/>
      <c r="C1200" s="15" t="s">
        <v>1973</v>
      </c>
      <c r="D1200" s="15" t="s">
        <v>1973</v>
      </c>
      <c r="E1200" s="15" t="s">
        <v>2934</v>
      </c>
      <c r="F1200" s="17" t="s">
        <v>1980</v>
      </c>
      <c r="G1200" s="15" t="s">
        <v>2050</v>
      </c>
      <c r="H1200" s="17" t="s">
        <v>1999</v>
      </c>
      <c r="I1200" s="17" t="s">
        <v>1983</v>
      </c>
      <c r="J1200" s="21" t="s">
        <v>2935</v>
      </c>
    </row>
    <row r="1201" ht="13.5" spans="1:10">
      <c r="A1201" s="19"/>
      <c r="B1201" s="19"/>
      <c r="C1201" s="15" t="s">
        <v>1973</v>
      </c>
      <c r="D1201" s="15" t="s">
        <v>1995</v>
      </c>
      <c r="E1201" s="15" t="s">
        <v>1973</v>
      </c>
      <c r="F1201" s="17" t="s">
        <v>1973</v>
      </c>
      <c r="G1201" s="15" t="s">
        <v>1973</v>
      </c>
      <c r="H1201" s="17" t="s">
        <v>1973</v>
      </c>
      <c r="I1201" s="17" t="s">
        <v>1973</v>
      </c>
      <c r="J1201" s="21" t="s">
        <v>1973</v>
      </c>
    </row>
    <row r="1202" ht="27" spans="1:10">
      <c r="A1202" s="19"/>
      <c r="B1202" s="19"/>
      <c r="C1202" s="15" t="s">
        <v>1973</v>
      </c>
      <c r="D1202" s="15" t="s">
        <v>1973</v>
      </c>
      <c r="E1202" s="15" t="s">
        <v>2784</v>
      </c>
      <c r="F1202" s="17" t="s">
        <v>1980</v>
      </c>
      <c r="G1202" s="15" t="s">
        <v>2050</v>
      </c>
      <c r="H1202" s="17" t="s">
        <v>1999</v>
      </c>
      <c r="I1202" s="17" t="s">
        <v>1983</v>
      </c>
      <c r="J1202" s="21" t="s">
        <v>2936</v>
      </c>
    </row>
    <row r="1203" ht="13.5" spans="1:10">
      <c r="A1203" s="19"/>
      <c r="B1203" s="19"/>
      <c r="C1203" s="15" t="s">
        <v>2001</v>
      </c>
      <c r="D1203" s="15" t="s">
        <v>1973</v>
      </c>
      <c r="E1203" s="15" t="s">
        <v>1973</v>
      </c>
      <c r="F1203" s="17" t="s">
        <v>1973</v>
      </c>
      <c r="G1203" s="15" t="s">
        <v>1973</v>
      </c>
      <c r="H1203" s="17" t="s">
        <v>1973</v>
      </c>
      <c r="I1203" s="17" t="s">
        <v>1973</v>
      </c>
      <c r="J1203" s="21" t="s">
        <v>1973</v>
      </c>
    </row>
    <row r="1204" ht="13.5" spans="1:10">
      <c r="A1204" s="19"/>
      <c r="B1204" s="19"/>
      <c r="C1204" s="15" t="s">
        <v>1973</v>
      </c>
      <c r="D1204" s="15" t="s">
        <v>2002</v>
      </c>
      <c r="E1204" s="15" t="s">
        <v>1973</v>
      </c>
      <c r="F1204" s="17" t="s">
        <v>1973</v>
      </c>
      <c r="G1204" s="15" t="s">
        <v>1973</v>
      </c>
      <c r="H1204" s="17" t="s">
        <v>1973</v>
      </c>
      <c r="I1204" s="17" t="s">
        <v>1973</v>
      </c>
      <c r="J1204" s="21" t="s">
        <v>1973</v>
      </c>
    </row>
    <row r="1205" ht="108" spans="1:10">
      <c r="A1205" s="19"/>
      <c r="B1205" s="19"/>
      <c r="C1205" s="15" t="s">
        <v>1973</v>
      </c>
      <c r="D1205" s="15" t="s">
        <v>1973</v>
      </c>
      <c r="E1205" s="15" t="s">
        <v>2937</v>
      </c>
      <c r="F1205" s="17" t="s">
        <v>1980</v>
      </c>
      <c r="G1205" s="15" t="s">
        <v>2072</v>
      </c>
      <c r="H1205" s="17" t="s">
        <v>1982</v>
      </c>
      <c r="I1205" s="17" t="s">
        <v>1983</v>
      </c>
      <c r="J1205" s="21" t="s">
        <v>2938</v>
      </c>
    </row>
    <row r="1206" ht="148.5" spans="1:10">
      <c r="A1206" s="15" t="s">
        <v>2941</v>
      </c>
      <c r="B1206" s="18" t="s">
        <v>2942</v>
      </c>
      <c r="C1206" s="19"/>
      <c r="D1206" s="19"/>
      <c r="E1206" s="19"/>
      <c r="F1206" s="20"/>
      <c r="G1206" s="19"/>
      <c r="H1206" s="20"/>
      <c r="I1206" s="20"/>
      <c r="J1206" s="22"/>
    </row>
    <row r="1207" ht="13.5" spans="1:10">
      <c r="A1207" s="19"/>
      <c r="B1207" s="19"/>
      <c r="C1207" s="15" t="s">
        <v>1977</v>
      </c>
      <c r="D1207" s="15" t="s">
        <v>1973</v>
      </c>
      <c r="E1207" s="15" t="s">
        <v>1973</v>
      </c>
      <c r="F1207" s="17" t="s">
        <v>1973</v>
      </c>
      <c r="G1207" s="15" t="s">
        <v>1973</v>
      </c>
      <c r="H1207" s="17" t="s">
        <v>1973</v>
      </c>
      <c r="I1207" s="17" t="s">
        <v>1973</v>
      </c>
      <c r="J1207" s="21" t="s">
        <v>1973</v>
      </c>
    </row>
    <row r="1208" ht="13.5" spans="1:10">
      <c r="A1208" s="19"/>
      <c r="B1208" s="19"/>
      <c r="C1208" s="15" t="s">
        <v>1973</v>
      </c>
      <c r="D1208" s="15" t="s">
        <v>1978</v>
      </c>
      <c r="E1208" s="15" t="s">
        <v>1973</v>
      </c>
      <c r="F1208" s="17" t="s">
        <v>1973</v>
      </c>
      <c r="G1208" s="15" t="s">
        <v>1973</v>
      </c>
      <c r="H1208" s="17" t="s">
        <v>1973</v>
      </c>
      <c r="I1208" s="17" t="s">
        <v>1973</v>
      </c>
      <c r="J1208" s="21" t="s">
        <v>1973</v>
      </c>
    </row>
    <row r="1209" ht="67.5" spans="1:10">
      <c r="A1209" s="19"/>
      <c r="B1209" s="19"/>
      <c r="C1209" s="15" t="s">
        <v>1973</v>
      </c>
      <c r="D1209" s="15" t="s">
        <v>1973</v>
      </c>
      <c r="E1209" s="15" t="s">
        <v>2943</v>
      </c>
      <c r="F1209" s="17" t="s">
        <v>1997</v>
      </c>
      <c r="G1209" s="15" t="s">
        <v>2069</v>
      </c>
      <c r="H1209" s="17" t="s">
        <v>1982</v>
      </c>
      <c r="I1209" s="17" t="s">
        <v>1983</v>
      </c>
      <c r="J1209" s="21" t="s">
        <v>2944</v>
      </c>
    </row>
    <row r="1210" ht="13.5" spans="1:10">
      <c r="A1210" s="19"/>
      <c r="B1210" s="19"/>
      <c r="C1210" s="15" t="s">
        <v>1973</v>
      </c>
      <c r="D1210" s="15" t="s">
        <v>1985</v>
      </c>
      <c r="E1210" s="15" t="s">
        <v>1973</v>
      </c>
      <c r="F1210" s="17" t="s">
        <v>1973</v>
      </c>
      <c r="G1210" s="15" t="s">
        <v>1973</v>
      </c>
      <c r="H1210" s="17" t="s">
        <v>1973</v>
      </c>
      <c r="I1210" s="17" t="s">
        <v>1973</v>
      </c>
      <c r="J1210" s="21" t="s">
        <v>1973</v>
      </c>
    </row>
    <row r="1211" ht="67.5" spans="1:10">
      <c r="A1211" s="19"/>
      <c r="B1211" s="19"/>
      <c r="C1211" s="15" t="s">
        <v>1973</v>
      </c>
      <c r="D1211" s="15" t="s">
        <v>1973</v>
      </c>
      <c r="E1211" s="15" t="s">
        <v>2945</v>
      </c>
      <c r="F1211" s="17" t="s">
        <v>1997</v>
      </c>
      <c r="G1211" s="15" t="s">
        <v>2297</v>
      </c>
      <c r="H1211" s="17" t="s">
        <v>1982</v>
      </c>
      <c r="I1211" s="17" t="s">
        <v>1983</v>
      </c>
      <c r="J1211" s="21" t="s">
        <v>2946</v>
      </c>
    </row>
    <row r="1212" ht="94.5" spans="1:10">
      <c r="A1212" s="19"/>
      <c r="B1212" s="19"/>
      <c r="C1212" s="15" t="s">
        <v>1973</v>
      </c>
      <c r="D1212" s="15" t="s">
        <v>1973</v>
      </c>
      <c r="E1212" s="15" t="s">
        <v>2947</v>
      </c>
      <c r="F1212" s="17" t="s">
        <v>1997</v>
      </c>
      <c r="G1212" s="15" t="s">
        <v>2069</v>
      </c>
      <c r="H1212" s="17" t="s">
        <v>1982</v>
      </c>
      <c r="I1212" s="17" t="s">
        <v>1983</v>
      </c>
      <c r="J1212" s="21" t="s">
        <v>2948</v>
      </c>
    </row>
    <row r="1213" ht="13.5" spans="1:10">
      <c r="A1213" s="19"/>
      <c r="B1213" s="19"/>
      <c r="C1213" s="15" t="s">
        <v>1989</v>
      </c>
      <c r="D1213" s="15" t="s">
        <v>1973</v>
      </c>
      <c r="E1213" s="15" t="s">
        <v>1973</v>
      </c>
      <c r="F1213" s="17" t="s">
        <v>1973</v>
      </c>
      <c r="G1213" s="15" t="s">
        <v>1973</v>
      </c>
      <c r="H1213" s="17" t="s">
        <v>1973</v>
      </c>
      <c r="I1213" s="17" t="s">
        <v>1973</v>
      </c>
      <c r="J1213" s="21" t="s">
        <v>1973</v>
      </c>
    </row>
    <row r="1214" ht="13.5" spans="1:10">
      <c r="A1214" s="19"/>
      <c r="B1214" s="19"/>
      <c r="C1214" s="15" t="s">
        <v>1973</v>
      </c>
      <c r="D1214" s="15" t="s">
        <v>1990</v>
      </c>
      <c r="E1214" s="15" t="s">
        <v>1973</v>
      </c>
      <c r="F1214" s="17" t="s">
        <v>1973</v>
      </c>
      <c r="G1214" s="15" t="s">
        <v>1973</v>
      </c>
      <c r="H1214" s="17" t="s">
        <v>1973</v>
      </c>
      <c r="I1214" s="17" t="s">
        <v>1973</v>
      </c>
      <c r="J1214" s="21" t="s">
        <v>1973</v>
      </c>
    </row>
    <row r="1215" ht="108" spans="1:10">
      <c r="A1215" s="19"/>
      <c r="B1215" s="19"/>
      <c r="C1215" s="15" t="s">
        <v>1973</v>
      </c>
      <c r="D1215" s="15" t="s">
        <v>1973</v>
      </c>
      <c r="E1215" s="15" t="s">
        <v>2949</v>
      </c>
      <c r="F1215" s="17" t="s">
        <v>1997</v>
      </c>
      <c r="G1215" s="15" t="s">
        <v>2950</v>
      </c>
      <c r="H1215" s="17" t="s">
        <v>1982</v>
      </c>
      <c r="I1215" s="17" t="s">
        <v>1983</v>
      </c>
      <c r="J1215" s="21" t="s">
        <v>2951</v>
      </c>
    </row>
    <row r="1216" ht="13.5" spans="1:10">
      <c r="A1216" s="19"/>
      <c r="B1216" s="19"/>
      <c r="C1216" s="15" t="s">
        <v>2001</v>
      </c>
      <c r="D1216" s="15" t="s">
        <v>1973</v>
      </c>
      <c r="E1216" s="15" t="s">
        <v>1973</v>
      </c>
      <c r="F1216" s="17" t="s">
        <v>1973</v>
      </c>
      <c r="G1216" s="15" t="s">
        <v>1973</v>
      </c>
      <c r="H1216" s="17" t="s">
        <v>1973</v>
      </c>
      <c r="I1216" s="17" t="s">
        <v>1973</v>
      </c>
      <c r="J1216" s="21" t="s">
        <v>1973</v>
      </c>
    </row>
    <row r="1217" ht="13.5" spans="1:10">
      <c r="A1217" s="19"/>
      <c r="B1217" s="19"/>
      <c r="C1217" s="15" t="s">
        <v>1973</v>
      </c>
      <c r="D1217" s="15" t="s">
        <v>2002</v>
      </c>
      <c r="E1217" s="15" t="s">
        <v>1973</v>
      </c>
      <c r="F1217" s="17" t="s">
        <v>1973</v>
      </c>
      <c r="G1217" s="15" t="s">
        <v>1973</v>
      </c>
      <c r="H1217" s="17" t="s">
        <v>1973</v>
      </c>
      <c r="I1217" s="17" t="s">
        <v>1973</v>
      </c>
      <c r="J1217" s="21" t="s">
        <v>1973</v>
      </c>
    </row>
    <row r="1218" ht="54" spans="1:10">
      <c r="A1218" s="19"/>
      <c r="B1218" s="19"/>
      <c r="C1218" s="15" t="s">
        <v>1973</v>
      </c>
      <c r="D1218" s="15" t="s">
        <v>1973</v>
      </c>
      <c r="E1218" s="15" t="s">
        <v>2952</v>
      </c>
      <c r="F1218" s="17" t="s">
        <v>1997</v>
      </c>
      <c r="G1218" s="15" t="s">
        <v>2072</v>
      </c>
      <c r="H1218" s="17" t="s">
        <v>1982</v>
      </c>
      <c r="I1218" s="17" t="s">
        <v>1983</v>
      </c>
      <c r="J1218" s="21" t="s">
        <v>2953</v>
      </c>
    </row>
    <row r="1219" ht="409.5" spans="1:10">
      <c r="A1219" s="15" t="s">
        <v>2954</v>
      </c>
      <c r="B1219" s="18" t="s">
        <v>2955</v>
      </c>
      <c r="C1219" s="19"/>
      <c r="D1219" s="19"/>
      <c r="E1219" s="19"/>
      <c r="F1219" s="20"/>
      <c r="G1219" s="19"/>
      <c r="H1219" s="20"/>
      <c r="I1219" s="20"/>
      <c r="J1219" s="22"/>
    </row>
    <row r="1220" ht="13.5" spans="1:10">
      <c r="A1220" s="19"/>
      <c r="B1220" s="19"/>
      <c r="C1220" s="15" t="s">
        <v>1977</v>
      </c>
      <c r="D1220" s="15" t="s">
        <v>1973</v>
      </c>
      <c r="E1220" s="15" t="s">
        <v>1973</v>
      </c>
      <c r="F1220" s="17" t="s">
        <v>1973</v>
      </c>
      <c r="G1220" s="15" t="s">
        <v>1973</v>
      </c>
      <c r="H1220" s="17" t="s">
        <v>1973</v>
      </c>
      <c r="I1220" s="17" t="s">
        <v>1973</v>
      </c>
      <c r="J1220" s="21" t="s">
        <v>1973</v>
      </c>
    </row>
    <row r="1221" ht="13.5" spans="1:10">
      <c r="A1221" s="19"/>
      <c r="B1221" s="19"/>
      <c r="C1221" s="15" t="s">
        <v>1973</v>
      </c>
      <c r="D1221" s="15" t="s">
        <v>1978</v>
      </c>
      <c r="E1221" s="15" t="s">
        <v>1973</v>
      </c>
      <c r="F1221" s="17" t="s">
        <v>1973</v>
      </c>
      <c r="G1221" s="15" t="s">
        <v>1973</v>
      </c>
      <c r="H1221" s="17" t="s">
        <v>1973</v>
      </c>
      <c r="I1221" s="17" t="s">
        <v>1973</v>
      </c>
      <c r="J1221" s="21" t="s">
        <v>1973</v>
      </c>
    </row>
    <row r="1222" ht="27" spans="1:10">
      <c r="A1222" s="19"/>
      <c r="B1222" s="19"/>
      <c r="C1222" s="15" t="s">
        <v>1973</v>
      </c>
      <c r="D1222" s="15" t="s">
        <v>1973</v>
      </c>
      <c r="E1222" s="15" t="s">
        <v>2956</v>
      </c>
      <c r="F1222" s="17" t="s">
        <v>1997</v>
      </c>
      <c r="G1222" s="15" t="s">
        <v>2069</v>
      </c>
      <c r="H1222" s="17" t="s">
        <v>1982</v>
      </c>
      <c r="I1222" s="17" t="s">
        <v>1983</v>
      </c>
      <c r="J1222" s="21" t="s">
        <v>2957</v>
      </c>
    </row>
    <row r="1223" ht="13.5" spans="1:10">
      <c r="A1223" s="19"/>
      <c r="B1223" s="19"/>
      <c r="C1223" s="15" t="s">
        <v>1973</v>
      </c>
      <c r="D1223" s="15" t="s">
        <v>2018</v>
      </c>
      <c r="E1223" s="15" t="s">
        <v>1973</v>
      </c>
      <c r="F1223" s="17" t="s">
        <v>1973</v>
      </c>
      <c r="G1223" s="15" t="s">
        <v>1973</v>
      </c>
      <c r="H1223" s="17" t="s">
        <v>1973</v>
      </c>
      <c r="I1223" s="17" t="s">
        <v>1973</v>
      </c>
      <c r="J1223" s="21" t="s">
        <v>1973</v>
      </c>
    </row>
    <row r="1224" ht="27" spans="1:10">
      <c r="A1224" s="19"/>
      <c r="B1224" s="19"/>
      <c r="C1224" s="15" t="s">
        <v>1973</v>
      </c>
      <c r="D1224" s="15" t="s">
        <v>1973</v>
      </c>
      <c r="E1224" s="15" t="s">
        <v>2958</v>
      </c>
      <c r="F1224" s="17" t="s">
        <v>2020</v>
      </c>
      <c r="G1224" s="15" t="s">
        <v>1998</v>
      </c>
      <c r="H1224" s="17" t="s">
        <v>1993</v>
      </c>
      <c r="I1224" s="17" t="s">
        <v>1983</v>
      </c>
      <c r="J1224" s="21" t="s">
        <v>2959</v>
      </c>
    </row>
    <row r="1225" ht="13.5" spans="1:10">
      <c r="A1225" s="19"/>
      <c r="B1225" s="19"/>
      <c r="C1225" s="15" t="s">
        <v>1989</v>
      </c>
      <c r="D1225" s="15" t="s">
        <v>1973</v>
      </c>
      <c r="E1225" s="15" t="s">
        <v>1973</v>
      </c>
      <c r="F1225" s="17" t="s">
        <v>1973</v>
      </c>
      <c r="G1225" s="15" t="s">
        <v>1973</v>
      </c>
      <c r="H1225" s="17" t="s">
        <v>1973</v>
      </c>
      <c r="I1225" s="17" t="s">
        <v>1973</v>
      </c>
      <c r="J1225" s="21" t="s">
        <v>1973</v>
      </c>
    </row>
    <row r="1226" ht="13.5" spans="1:10">
      <c r="A1226" s="19"/>
      <c r="B1226" s="19"/>
      <c r="C1226" s="15" t="s">
        <v>1973</v>
      </c>
      <c r="D1226" s="15" t="s">
        <v>2023</v>
      </c>
      <c r="E1226" s="15" t="s">
        <v>1973</v>
      </c>
      <c r="F1226" s="17" t="s">
        <v>1973</v>
      </c>
      <c r="G1226" s="15" t="s">
        <v>1973</v>
      </c>
      <c r="H1226" s="17" t="s">
        <v>1973</v>
      </c>
      <c r="I1226" s="17" t="s">
        <v>1973</v>
      </c>
      <c r="J1226" s="21" t="s">
        <v>1973</v>
      </c>
    </row>
    <row r="1227" ht="40.5" spans="1:10">
      <c r="A1227" s="19"/>
      <c r="B1227" s="19"/>
      <c r="C1227" s="15" t="s">
        <v>1973</v>
      </c>
      <c r="D1227" s="15" t="s">
        <v>1973</v>
      </c>
      <c r="E1227" s="15" t="s">
        <v>2960</v>
      </c>
      <c r="F1227" s="17" t="s">
        <v>1980</v>
      </c>
      <c r="G1227" s="15" t="s">
        <v>2050</v>
      </c>
      <c r="H1227" s="17" t="s">
        <v>1999</v>
      </c>
      <c r="I1227" s="17" t="s">
        <v>1983</v>
      </c>
      <c r="J1227" s="21" t="s">
        <v>2961</v>
      </c>
    </row>
    <row r="1228" ht="13.5" spans="1:10">
      <c r="A1228" s="19"/>
      <c r="B1228" s="19"/>
      <c r="C1228" s="15" t="s">
        <v>1973</v>
      </c>
      <c r="D1228" s="15" t="s">
        <v>1995</v>
      </c>
      <c r="E1228" s="15" t="s">
        <v>1973</v>
      </c>
      <c r="F1228" s="17" t="s">
        <v>1973</v>
      </c>
      <c r="G1228" s="15" t="s">
        <v>1973</v>
      </c>
      <c r="H1228" s="17" t="s">
        <v>1973</v>
      </c>
      <c r="I1228" s="17" t="s">
        <v>1973</v>
      </c>
      <c r="J1228" s="21" t="s">
        <v>1973</v>
      </c>
    </row>
    <row r="1229" ht="27" spans="1:10">
      <c r="A1229" s="19"/>
      <c r="B1229" s="19"/>
      <c r="C1229" s="15" t="s">
        <v>1973</v>
      </c>
      <c r="D1229" s="15" t="s">
        <v>1973</v>
      </c>
      <c r="E1229" s="15" t="s">
        <v>2962</v>
      </c>
      <c r="F1229" s="17" t="s">
        <v>1980</v>
      </c>
      <c r="G1229" s="15" t="s">
        <v>2050</v>
      </c>
      <c r="H1229" s="17" t="s">
        <v>1999</v>
      </c>
      <c r="I1229" s="17" t="s">
        <v>1983</v>
      </c>
      <c r="J1229" s="21" t="s">
        <v>2963</v>
      </c>
    </row>
    <row r="1230" ht="13.5" spans="1:10">
      <c r="A1230" s="19"/>
      <c r="B1230" s="19"/>
      <c r="C1230" s="15" t="s">
        <v>2001</v>
      </c>
      <c r="D1230" s="15" t="s">
        <v>1973</v>
      </c>
      <c r="E1230" s="15" t="s">
        <v>1973</v>
      </c>
      <c r="F1230" s="17" t="s">
        <v>1973</v>
      </c>
      <c r="G1230" s="15" t="s">
        <v>1973</v>
      </c>
      <c r="H1230" s="17" t="s">
        <v>1973</v>
      </c>
      <c r="I1230" s="17" t="s">
        <v>1973</v>
      </c>
      <c r="J1230" s="21" t="s">
        <v>1973</v>
      </c>
    </row>
    <row r="1231" ht="13.5" spans="1:10">
      <c r="A1231" s="19"/>
      <c r="B1231" s="19"/>
      <c r="C1231" s="15" t="s">
        <v>1973</v>
      </c>
      <c r="D1231" s="15" t="s">
        <v>2002</v>
      </c>
      <c r="E1231" s="15" t="s">
        <v>1973</v>
      </c>
      <c r="F1231" s="17" t="s">
        <v>1973</v>
      </c>
      <c r="G1231" s="15" t="s">
        <v>1973</v>
      </c>
      <c r="H1231" s="17" t="s">
        <v>1973</v>
      </c>
      <c r="I1231" s="17" t="s">
        <v>1973</v>
      </c>
      <c r="J1231" s="21" t="s">
        <v>1973</v>
      </c>
    </row>
    <row r="1232" ht="54" spans="1:10">
      <c r="A1232" s="19"/>
      <c r="B1232" s="19"/>
      <c r="C1232" s="15" t="s">
        <v>1973</v>
      </c>
      <c r="D1232" s="15" t="s">
        <v>1973</v>
      </c>
      <c r="E1232" s="15" t="s">
        <v>2952</v>
      </c>
      <c r="F1232" s="17" t="s">
        <v>1997</v>
      </c>
      <c r="G1232" s="15" t="s">
        <v>2072</v>
      </c>
      <c r="H1232" s="17" t="s">
        <v>1982</v>
      </c>
      <c r="I1232" s="17" t="s">
        <v>1983</v>
      </c>
      <c r="J1232" s="21" t="s">
        <v>2953</v>
      </c>
    </row>
    <row r="1233" ht="175.5" spans="1:10">
      <c r="A1233" s="15" t="s">
        <v>2964</v>
      </c>
      <c r="B1233" s="18" t="s">
        <v>2965</v>
      </c>
      <c r="C1233" s="19"/>
      <c r="D1233" s="19"/>
      <c r="E1233" s="19"/>
      <c r="F1233" s="20"/>
      <c r="G1233" s="19"/>
      <c r="H1233" s="20"/>
      <c r="I1233" s="20"/>
      <c r="J1233" s="22"/>
    </row>
    <row r="1234" ht="13.5" spans="1:10">
      <c r="A1234" s="19"/>
      <c r="B1234" s="19"/>
      <c r="C1234" s="15" t="s">
        <v>1977</v>
      </c>
      <c r="D1234" s="15" t="s">
        <v>1973</v>
      </c>
      <c r="E1234" s="15" t="s">
        <v>1973</v>
      </c>
      <c r="F1234" s="17" t="s">
        <v>1973</v>
      </c>
      <c r="G1234" s="15" t="s">
        <v>1973</v>
      </c>
      <c r="H1234" s="17" t="s">
        <v>1973</v>
      </c>
      <c r="I1234" s="17" t="s">
        <v>1973</v>
      </c>
      <c r="J1234" s="21" t="s">
        <v>1973</v>
      </c>
    </row>
    <row r="1235" ht="13.5" spans="1:10">
      <c r="A1235" s="19"/>
      <c r="B1235" s="19"/>
      <c r="C1235" s="15" t="s">
        <v>1973</v>
      </c>
      <c r="D1235" s="15" t="s">
        <v>1985</v>
      </c>
      <c r="E1235" s="15" t="s">
        <v>1973</v>
      </c>
      <c r="F1235" s="17" t="s">
        <v>1973</v>
      </c>
      <c r="G1235" s="15" t="s">
        <v>1973</v>
      </c>
      <c r="H1235" s="17" t="s">
        <v>1973</v>
      </c>
      <c r="I1235" s="17" t="s">
        <v>1973</v>
      </c>
      <c r="J1235" s="21" t="s">
        <v>1973</v>
      </c>
    </row>
    <row r="1236" ht="40.5" spans="1:10">
      <c r="A1236" s="19"/>
      <c r="B1236" s="19"/>
      <c r="C1236" s="15" t="s">
        <v>1973</v>
      </c>
      <c r="D1236" s="15" t="s">
        <v>1973</v>
      </c>
      <c r="E1236" s="15" t="s">
        <v>2930</v>
      </c>
      <c r="F1236" s="17" t="s">
        <v>1997</v>
      </c>
      <c r="G1236" s="15" t="s">
        <v>2069</v>
      </c>
      <c r="H1236" s="17" t="s">
        <v>1982</v>
      </c>
      <c r="I1236" s="17" t="s">
        <v>1983</v>
      </c>
      <c r="J1236" s="21" t="s">
        <v>2931</v>
      </c>
    </row>
    <row r="1237" ht="13.5" spans="1:10">
      <c r="A1237" s="19"/>
      <c r="B1237" s="19"/>
      <c r="C1237" s="15" t="s">
        <v>1973</v>
      </c>
      <c r="D1237" s="15" t="s">
        <v>2018</v>
      </c>
      <c r="E1237" s="15" t="s">
        <v>1973</v>
      </c>
      <c r="F1237" s="17" t="s">
        <v>1973</v>
      </c>
      <c r="G1237" s="15" t="s">
        <v>1973</v>
      </c>
      <c r="H1237" s="17" t="s">
        <v>1973</v>
      </c>
      <c r="I1237" s="17" t="s">
        <v>1973</v>
      </c>
      <c r="J1237" s="21" t="s">
        <v>1973</v>
      </c>
    </row>
    <row r="1238" ht="40.5" spans="1:10">
      <c r="A1238" s="19"/>
      <c r="B1238" s="19"/>
      <c r="C1238" s="15" t="s">
        <v>1973</v>
      </c>
      <c r="D1238" s="15" t="s">
        <v>1973</v>
      </c>
      <c r="E1238" s="15" t="s">
        <v>2932</v>
      </c>
      <c r="F1238" s="17" t="s">
        <v>2020</v>
      </c>
      <c r="G1238" s="15" t="s">
        <v>2161</v>
      </c>
      <c r="H1238" s="17" t="s">
        <v>1993</v>
      </c>
      <c r="I1238" s="17" t="s">
        <v>1983</v>
      </c>
      <c r="J1238" s="21" t="s">
        <v>2933</v>
      </c>
    </row>
    <row r="1239" ht="13.5" spans="1:10">
      <c r="A1239" s="19"/>
      <c r="B1239" s="19"/>
      <c r="C1239" s="15" t="s">
        <v>1989</v>
      </c>
      <c r="D1239" s="15" t="s">
        <v>1973</v>
      </c>
      <c r="E1239" s="15" t="s">
        <v>1973</v>
      </c>
      <c r="F1239" s="17" t="s">
        <v>1973</v>
      </c>
      <c r="G1239" s="15" t="s">
        <v>1973</v>
      </c>
      <c r="H1239" s="17" t="s">
        <v>1973</v>
      </c>
      <c r="I1239" s="17" t="s">
        <v>1973</v>
      </c>
      <c r="J1239" s="21" t="s">
        <v>1973</v>
      </c>
    </row>
    <row r="1240" ht="13.5" spans="1:10">
      <c r="A1240" s="19"/>
      <c r="B1240" s="19"/>
      <c r="C1240" s="15" t="s">
        <v>1973</v>
      </c>
      <c r="D1240" s="15" t="s">
        <v>2023</v>
      </c>
      <c r="E1240" s="15" t="s">
        <v>1973</v>
      </c>
      <c r="F1240" s="17" t="s">
        <v>1973</v>
      </c>
      <c r="G1240" s="15" t="s">
        <v>1973</v>
      </c>
      <c r="H1240" s="17" t="s">
        <v>1973</v>
      </c>
      <c r="I1240" s="17" t="s">
        <v>1973</v>
      </c>
      <c r="J1240" s="21" t="s">
        <v>1973</v>
      </c>
    </row>
    <row r="1241" ht="40.5" spans="1:10">
      <c r="A1241" s="19"/>
      <c r="B1241" s="19"/>
      <c r="C1241" s="15" t="s">
        <v>1973</v>
      </c>
      <c r="D1241" s="15" t="s">
        <v>1973</v>
      </c>
      <c r="E1241" s="15" t="s">
        <v>2934</v>
      </c>
      <c r="F1241" s="17" t="s">
        <v>1980</v>
      </c>
      <c r="G1241" s="15" t="s">
        <v>2050</v>
      </c>
      <c r="H1241" s="17" t="s">
        <v>1999</v>
      </c>
      <c r="I1241" s="17" t="s">
        <v>1983</v>
      </c>
      <c r="J1241" s="21" t="s">
        <v>2935</v>
      </c>
    </row>
    <row r="1242" ht="13.5" spans="1:10">
      <c r="A1242" s="19"/>
      <c r="B1242" s="19"/>
      <c r="C1242" s="15" t="s">
        <v>1973</v>
      </c>
      <c r="D1242" s="15" t="s">
        <v>1995</v>
      </c>
      <c r="E1242" s="15" t="s">
        <v>1973</v>
      </c>
      <c r="F1242" s="17" t="s">
        <v>1973</v>
      </c>
      <c r="G1242" s="15" t="s">
        <v>1973</v>
      </c>
      <c r="H1242" s="17" t="s">
        <v>1973</v>
      </c>
      <c r="I1242" s="17" t="s">
        <v>1973</v>
      </c>
      <c r="J1242" s="21" t="s">
        <v>1973</v>
      </c>
    </row>
    <row r="1243" ht="27" spans="1:10">
      <c r="A1243" s="19"/>
      <c r="B1243" s="19"/>
      <c r="C1243" s="15" t="s">
        <v>1973</v>
      </c>
      <c r="D1243" s="15" t="s">
        <v>1973</v>
      </c>
      <c r="E1243" s="15" t="s">
        <v>2784</v>
      </c>
      <c r="F1243" s="17" t="s">
        <v>1980</v>
      </c>
      <c r="G1243" s="15" t="s">
        <v>2050</v>
      </c>
      <c r="H1243" s="17" t="s">
        <v>1999</v>
      </c>
      <c r="I1243" s="17" t="s">
        <v>1983</v>
      </c>
      <c r="J1243" s="21" t="s">
        <v>2936</v>
      </c>
    </row>
    <row r="1244" ht="13.5" spans="1:10">
      <c r="A1244" s="19"/>
      <c r="B1244" s="19"/>
      <c r="C1244" s="15" t="s">
        <v>2001</v>
      </c>
      <c r="D1244" s="15" t="s">
        <v>1973</v>
      </c>
      <c r="E1244" s="15" t="s">
        <v>1973</v>
      </c>
      <c r="F1244" s="17" t="s">
        <v>1973</v>
      </c>
      <c r="G1244" s="15" t="s">
        <v>1973</v>
      </c>
      <c r="H1244" s="17" t="s">
        <v>1973</v>
      </c>
      <c r="I1244" s="17" t="s">
        <v>1973</v>
      </c>
      <c r="J1244" s="21" t="s">
        <v>1973</v>
      </c>
    </row>
    <row r="1245" ht="13.5" spans="1:10">
      <c r="A1245" s="19"/>
      <c r="B1245" s="19"/>
      <c r="C1245" s="15" t="s">
        <v>1973</v>
      </c>
      <c r="D1245" s="15" t="s">
        <v>2002</v>
      </c>
      <c r="E1245" s="15" t="s">
        <v>1973</v>
      </c>
      <c r="F1245" s="17" t="s">
        <v>1973</v>
      </c>
      <c r="G1245" s="15" t="s">
        <v>1973</v>
      </c>
      <c r="H1245" s="17" t="s">
        <v>1973</v>
      </c>
      <c r="I1245" s="17" t="s">
        <v>1973</v>
      </c>
      <c r="J1245" s="21" t="s">
        <v>1973</v>
      </c>
    </row>
    <row r="1246" ht="108" spans="1:10">
      <c r="A1246" s="19"/>
      <c r="B1246" s="19"/>
      <c r="C1246" s="15" t="s">
        <v>1973</v>
      </c>
      <c r="D1246" s="15" t="s">
        <v>1973</v>
      </c>
      <c r="E1246" s="15" t="s">
        <v>2937</v>
      </c>
      <c r="F1246" s="17" t="s">
        <v>1997</v>
      </c>
      <c r="G1246" s="15" t="s">
        <v>2072</v>
      </c>
      <c r="H1246" s="17" t="s">
        <v>1982</v>
      </c>
      <c r="I1246" s="17" t="s">
        <v>1983</v>
      </c>
      <c r="J1246" s="21" t="s">
        <v>2938</v>
      </c>
    </row>
    <row r="1247" ht="13.5" spans="1:10">
      <c r="A1247" s="15" t="s">
        <v>2966</v>
      </c>
      <c r="B1247" s="19"/>
      <c r="C1247" s="19"/>
      <c r="D1247" s="19"/>
      <c r="E1247" s="19"/>
      <c r="F1247" s="20"/>
      <c r="G1247" s="19"/>
      <c r="H1247" s="20"/>
      <c r="I1247" s="20"/>
      <c r="J1247" s="22"/>
    </row>
    <row r="1248" ht="13.5" spans="1:10">
      <c r="A1248" s="15" t="s">
        <v>2967</v>
      </c>
      <c r="B1248" s="19"/>
      <c r="C1248" s="19"/>
      <c r="D1248" s="19"/>
      <c r="E1248" s="19"/>
      <c r="F1248" s="20"/>
      <c r="G1248" s="19"/>
      <c r="H1248" s="20"/>
      <c r="I1248" s="20"/>
      <c r="J1248" s="22"/>
    </row>
    <row r="1249" ht="189" spans="1:10">
      <c r="A1249" s="15" t="s">
        <v>2968</v>
      </c>
      <c r="B1249" s="18" t="s">
        <v>2969</v>
      </c>
      <c r="C1249" s="19"/>
      <c r="D1249" s="19"/>
      <c r="E1249" s="19"/>
      <c r="F1249" s="20"/>
      <c r="G1249" s="19"/>
      <c r="H1249" s="20"/>
      <c r="I1249" s="20"/>
      <c r="J1249" s="22"/>
    </row>
    <row r="1250" ht="13.5" spans="1:10">
      <c r="A1250" s="19"/>
      <c r="B1250" s="19"/>
      <c r="C1250" s="15" t="s">
        <v>1977</v>
      </c>
      <c r="D1250" s="15" t="s">
        <v>1973</v>
      </c>
      <c r="E1250" s="15" t="s">
        <v>1973</v>
      </c>
      <c r="F1250" s="17" t="s">
        <v>1973</v>
      </c>
      <c r="G1250" s="15" t="s">
        <v>1973</v>
      </c>
      <c r="H1250" s="17" t="s">
        <v>1973</v>
      </c>
      <c r="I1250" s="17" t="s">
        <v>1973</v>
      </c>
      <c r="J1250" s="21" t="s">
        <v>1973</v>
      </c>
    </row>
    <row r="1251" ht="13.5" spans="1:10">
      <c r="A1251" s="19"/>
      <c r="B1251" s="19"/>
      <c r="C1251" s="15" t="s">
        <v>1973</v>
      </c>
      <c r="D1251" s="15" t="s">
        <v>1978</v>
      </c>
      <c r="E1251" s="15" t="s">
        <v>1973</v>
      </c>
      <c r="F1251" s="17" t="s">
        <v>1973</v>
      </c>
      <c r="G1251" s="15" t="s">
        <v>1973</v>
      </c>
      <c r="H1251" s="17" t="s">
        <v>1973</v>
      </c>
      <c r="I1251" s="17" t="s">
        <v>1973</v>
      </c>
      <c r="J1251" s="21" t="s">
        <v>1973</v>
      </c>
    </row>
    <row r="1252" ht="27" spans="1:10">
      <c r="A1252" s="19"/>
      <c r="B1252" s="19"/>
      <c r="C1252" s="15" t="s">
        <v>1973</v>
      </c>
      <c r="D1252" s="15" t="s">
        <v>1973</v>
      </c>
      <c r="E1252" s="15" t="s">
        <v>2970</v>
      </c>
      <c r="F1252" s="17" t="s">
        <v>1997</v>
      </c>
      <c r="G1252" s="15" t="s">
        <v>2971</v>
      </c>
      <c r="H1252" s="17" t="s">
        <v>2046</v>
      </c>
      <c r="I1252" s="17" t="s">
        <v>1983</v>
      </c>
      <c r="J1252" s="21" t="s">
        <v>2972</v>
      </c>
    </row>
    <row r="1253" ht="54" spans="1:10">
      <c r="A1253" s="19"/>
      <c r="B1253" s="19"/>
      <c r="C1253" s="15" t="s">
        <v>1973</v>
      </c>
      <c r="D1253" s="15" t="s">
        <v>1973</v>
      </c>
      <c r="E1253" s="15" t="s">
        <v>2973</v>
      </c>
      <c r="F1253" s="17" t="s">
        <v>1980</v>
      </c>
      <c r="G1253" s="15" t="s">
        <v>1981</v>
      </c>
      <c r="H1253" s="17" t="s">
        <v>1982</v>
      </c>
      <c r="I1253" s="17" t="s">
        <v>1983</v>
      </c>
      <c r="J1253" s="21" t="s">
        <v>2974</v>
      </c>
    </row>
    <row r="1254" ht="27" spans="1:10">
      <c r="A1254" s="19"/>
      <c r="B1254" s="19"/>
      <c r="C1254" s="15" t="s">
        <v>1973</v>
      </c>
      <c r="D1254" s="15" t="s">
        <v>1973</v>
      </c>
      <c r="E1254" s="15" t="s">
        <v>2975</v>
      </c>
      <c r="F1254" s="17" t="s">
        <v>1997</v>
      </c>
      <c r="G1254" s="15" t="s">
        <v>2192</v>
      </c>
      <c r="H1254" s="17" t="s">
        <v>2976</v>
      </c>
      <c r="I1254" s="17" t="s">
        <v>1983</v>
      </c>
      <c r="J1254" s="21" t="s">
        <v>2977</v>
      </c>
    </row>
    <row r="1255" ht="13.5" spans="1:10">
      <c r="A1255" s="19"/>
      <c r="B1255" s="19"/>
      <c r="C1255" s="15" t="s">
        <v>1989</v>
      </c>
      <c r="D1255" s="15" t="s">
        <v>1973</v>
      </c>
      <c r="E1255" s="15" t="s">
        <v>1973</v>
      </c>
      <c r="F1255" s="17" t="s">
        <v>1973</v>
      </c>
      <c r="G1255" s="15" t="s">
        <v>1973</v>
      </c>
      <c r="H1255" s="17" t="s">
        <v>1973</v>
      </c>
      <c r="I1255" s="17" t="s">
        <v>1973</v>
      </c>
      <c r="J1255" s="21" t="s">
        <v>1973</v>
      </c>
    </row>
    <row r="1256" ht="13.5" spans="1:10">
      <c r="A1256" s="19"/>
      <c r="B1256" s="19"/>
      <c r="C1256" s="15" t="s">
        <v>1973</v>
      </c>
      <c r="D1256" s="15" t="s">
        <v>1990</v>
      </c>
      <c r="E1256" s="15" t="s">
        <v>1973</v>
      </c>
      <c r="F1256" s="17" t="s">
        <v>1973</v>
      </c>
      <c r="G1256" s="15" t="s">
        <v>1973</v>
      </c>
      <c r="H1256" s="17" t="s">
        <v>1973</v>
      </c>
      <c r="I1256" s="17" t="s">
        <v>1973</v>
      </c>
      <c r="J1256" s="21" t="s">
        <v>1973</v>
      </c>
    </row>
    <row r="1257" ht="27" spans="1:10">
      <c r="A1257" s="19"/>
      <c r="B1257" s="19"/>
      <c r="C1257" s="15" t="s">
        <v>1973</v>
      </c>
      <c r="D1257" s="15" t="s">
        <v>1973</v>
      </c>
      <c r="E1257" s="15" t="s">
        <v>2978</v>
      </c>
      <c r="F1257" s="17" t="s">
        <v>1997</v>
      </c>
      <c r="G1257" s="15" t="s">
        <v>2297</v>
      </c>
      <c r="H1257" s="17" t="s">
        <v>1982</v>
      </c>
      <c r="I1257" s="17" t="s">
        <v>1987</v>
      </c>
      <c r="J1257" s="21" t="s">
        <v>2979</v>
      </c>
    </row>
    <row r="1258" ht="13.5" spans="1:10">
      <c r="A1258" s="19"/>
      <c r="B1258" s="19"/>
      <c r="C1258" s="15" t="s">
        <v>2001</v>
      </c>
      <c r="D1258" s="15" t="s">
        <v>1973</v>
      </c>
      <c r="E1258" s="15" t="s">
        <v>1973</v>
      </c>
      <c r="F1258" s="17" t="s">
        <v>1973</v>
      </c>
      <c r="G1258" s="15" t="s">
        <v>1973</v>
      </c>
      <c r="H1258" s="17" t="s">
        <v>1973</v>
      </c>
      <c r="I1258" s="17" t="s">
        <v>1973</v>
      </c>
      <c r="J1258" s="21" t="s">
        <v>1973</v>
      </c>
    </row>
    <row r="1259" ht="13.5" spans="1:10">
      <c r="A1259" s="19"/>
      <c r="B1259" s="19"/>
      <c r="C1259" s="15" t="s">
        <v>1973</v>
      </c>
      <c r="D1259" s="15" t="s">
        <v>2002</v>
      </c>
      <c r="E1259" s="15" t="s">
        <v>1973</v>
      </c>
      <c r="F1259" s="17" t="s">
        <v>1973</v>
      </c>
      <c r="G1259" s="15" t="s">
        <v>1973</v>
      </c>
      <c r="H1259" s="17" t="s">
        <v>1973</v>
      </c>
      <c r="I1259" s="17" t="s">
        <v>1973</v>
      </c>
      <c r="J1259" s="21" t="s">
        <v>1973</v>
      </c>
    </row>
    <row r="1260" ht="27" spans="1:10">
      <c r="A1260" s="19"/>
      <c r="B1260" s="19"/>
      <c r="C1260" s="15" t="s">
        <v>1973</v>
      </c>
      <c r="D1260" s="15" t="s">
        <v>1973</v>
      </c>
      <c r="E1260" s="15" t="s">
        <v>2980</v>
      </c>
      <c r="F1260" s="17" t="s">
        <v>1997</v>
      </c>
      <c r="G1260" s="15" t="s">
        <v>2005</v>
      </c>
      <c r="H1260" s="17" t="s">
        <v>1982</v>
      </c>
      <c r="I1260" s="17" t="s">
        <v>1987</v>
      </c>
      <c r="J1260" s="21" t="s">
        <v>2981</v>
      </c>
    </row>
    <row r="1261" ht="216" spans="1:10">
      <c r="A1261" s="15" t="s">
        <v>2982</v>
      </c>
      <c r="B1261" s="18" t="s">
        <v>2983</v>
      </c>
      <c r="C1261" s="19"/>
      <c r="D1261" s="19"/>
      <c r="E1261" s="19"/>
      <c r="F1261" s="20"/>
      <c r="G1261" s="19"/>
      <c r="H1261" s="20"/>
      <c r="I1261" s="20"/>
      <c r="J1261" s="22"/>
    </row>
    <row r="1262" ht="13.5" spans="1:10">
      <c r="A1262" s="19"/>
      <c r="B1262" s="19"/>
      <c r="C1262" s="15" t="s">
        <v>1977</v>
      </c>
      <c r="D1262" s="15" t="s">
        <v>1973</v>
      </c>
      <c r="E1262" s="15" t="s">
        <v>1973</v>
      </c>
      <c r="F1262" s="17" t="s">
        <v>1973</v>
      </c>
      <c r="G1262" s="15" t="s">
        <v>1973</v>
      </c>
      <c r="H1262" s="17" t="s">
        <v>1973</v>
      </c>
      <c r="I1262" s="17" t="s">
        <v>1973</v>
      </c>
      <c r="J1262" s="21" t="s">
        <v>1973</v>
      </c>
    </row>
    <row r="1263" ht="13.5" spans="1:10">
      <c r="A1263" s="19"/>
      <c r="B1263" s="19"/>
      <c r="C1263" s="15" t="s">
        <v>1973</v>
      </c>
      <c r="D1263" s="15" t="s">
        <v>1978</v>
      </c>
      <c r="E1263" s="15" t="s">
        <v>1973</v>
      </c>
      <c r="F1263" s="17" t="s">
        <v>1973</v>
      </c>
      <c r="G1263" s="15" t="s">
        <v>1973</v>
      </c>
      <c r="H1263" s="17" t="s">
        <v>1973</v>
      </c>
      <c r="I1263" s="17" t="s">
        <v>1973</v>
      </c>
      <c r="J1263" s="21" t="s">
        <v>1973</v>
      </c>
    </row>
    <row r="1264" ht="27" spans="1:10">
      <c r="A1264" s="19"/>
      <c r="B1264" s="19"/>
      <c r="C1264" s="15" t="s">
        <v>1973</v>
      </c>
      <c r="D1264" s="15" t="s">
        <v>1973</v>
      </c>
      <c r="E1264" s="15" t="s">
        <v>2984</v>
      </c>
      <c r="F1264" s="17" t="s">
        <v>1997</v>
      </c>
      <c r="G1264" s="15" t="s">
        <v>2050</v>
      </c>
      <c r="H1264" s="17" t="s">
        <v>2011</v>
      </c>
      <c r="I1264" s="17" t="s">
        <v>1983</v>
      </c>
      <c r="J1264" s="21" t="s">
        <v>2985</v>
      </c>
    </row>
    <row r="1265" ht="13.5" spans="1:10">
      <c r="A1265" s="19"/>
      <c r="B1265" s="19"/>
      <c r="C1265" s="15" t="s">
        <v>1973</v>
      </c>
      <c r="D1265" s="15" t="s">
        <v>1985</v>
      </c>
      <c r="E1265" s="15" t="s">
        <v>1973</v>
      </c>
      <c r="F1265" s="17" t="s">
        <v>1973</v>
      </c>
      <c r="G1265" s="15" t="s">
        <v>1973</v>
      </c>
      <c r="H1265" s="17" t="s">
        <v>1973</v>
      </c>
      <c r="I1265" s="17" t="s">
        <v>1973</v>
      </c>
      <c r="J1265" s="21" t="s">
        <v>1973</v>
      </c>
    </row>
    <row r="1266" ht="81" spans="1:10">
      <c r="A1266" s="19"/>
      <c r="B1266" s="19"/>
      <c r="C1266" s="15" t="s">
        <v>1973</v>
      </c>
      <c r="D1266" s="15" t="s">
        <v>1973</v>
      </c>
      <c r="E1266" s="15" t="s">
        <v>2986</v>
      </c>
      <c r="F1266" s="17" t="s">
        <v>1997</v>
      </c>
      <c r="G1266" s="15" t="s">
        <v>2005</v>
      </c>
      <c r="H1266" s="17" t="s">
        <v>1982</v>
      </c>
      <c r="I1266" s="17" t="s">
        <v>1987</v>
      </c>
      <c r="J1266" s="21" t="s">
        <v>2987</v>
      </c>
    </row>
    <row r="1267" ht="13.5" spans="1:10">
      <c r="A1267" s="19"/>
      <c r="B1267" s="19"/>
      <c r="C1267" s="15" t="s">
        <v>1973</v>
      </c>
      <c r="D1267" s="15" t="s">
        <v>2018</v>
      </c>
      <c r="E1267" s="15" t="s">
        <v>1973</v>
      </c>
      <c r="F1267" s="17" t="s">
        <v>1973</v>
      </c>
      <c r="G1267" s="15" t="s">
        <v>1973</v>
      </c>
      <c r="H1267" s="17" t="s">
        <v>1973</v>
      </c>
      <c r="I1267" s="17" t="s">
        <v>1973</v>
      </c>
      <c r="J1267" s="21" t="s">
        <v>1973</v>
      </c>
    </row>
    <row r="1268" ht="67.5" spans="1:10">
      <c r="A1268" s="19"/>
      <c r="B1268" s="19"/>
      <c r="C1268" s="15" t="s">
        <v>1973</v>
      </c>
      <c r="D1268" s="15" t="s">
        <v>1973</v>
      </c>
      <c r="E1268" s="15" t="s">
        <v>2988</v>
      </c>
      <c r="F1268" s="17" t="s">
        <v>1997</v>
      </c>
      <c r="G1268" s="15" t="s">
        <v>2005</v>
      </c>
      <c r="H1268" s="17" t="s">
        <v>1982</v>
      </c>
      <c r="I1268" s="17" t="s">
        <v>1987</v>
      </c>
      <c r="J1268" s="21" t="s">
        <v>2989</v>
      </c>
    </row>
    <row r="1269" ht="13.5" spans="1:10">
      <c r="A1269" s="19"/>
      <c r="B1269" s="19"/>
      <c r="C1269" s="15" t="s">
        <v>1989</v>
      </c>
      <c r="D1269" s="15" t="s">
        <v>1973</v>
      </c>
      <c r="E1269" s="15" t="s">
        <v>1973</v>
      </c>
      <c r="F1269" s="17" t="s">
        <v>1973</v>
      </c>
      <c r="G1269" s="15" t="s">
        <v>1973</v>
      </c>
      <c r="H1269" s="17" t="s">
        <v>1973</v>
      </c>
      <c r="I1269" s="17" t="s">
        <v>1973</v>
      </c>
      <c r="J1269" s="21" t="s">
        <v>1973</v>
      </c>
    </row>
    <row r="1270" ht="13.5" spans="1:10">
      <c r="A1270" s="19"/>
      <c r="B1270" s="19"/>
      <c r="C1270" s="15" t="s">
        <v>1973</v>
      </c>
      <c r="D1270" s="15" t="s">
        <v>2023</v>
      </c>
      <c r="E1270" s="15" t="s">
        <v>1973</v>
      </c>
      <c r="F1270" s="17" t="s">
        <v>1973</v>
      </c>
      <c r="G1270" s="15" t="s">
        <v>1973</v>
      </c>
      <c r="H1270" s="17" t="s">
        <v>1973</v>
      </c>
      <c r="I1270" s="17" t="s">
        <v>1973</v>
      </c>
      <c r="J1270" s="21" t="s">
        <v>1973</v>
      </c>
    </row>
    <row r="1271" ht="27" spans="1:10">
      <c r="A1271" s="19"/>
      <c r="B1271" s="19"/>
      <c r="C1271" s="15" t="s">
        <v>1973</v>
      </c>
      <c r="D1271" s="15" t="s">
        <v>1973</v>
      </c>
      <c r="E1271" s="15" t="s">
        <v>2990</v>
      </c>
      <c r="F1271" s="17" t="s">
        <v>1997</v>
      </c>
      <c r="G1271" s="15" t="s">
        <v>2050</v>
      </c>
      <c r="H1271" s="17" t="s">
        <v>2200</v>
      </c>
      <c r="I1271" s="17" t="s">
        <v>1983</v>
      </c>
      <c r="J1271" s="21" t="s">
        <v>2991</v>
      </c>
    </row>
    <row r="1272" ht="13.5" spans="1:10">
      <c r="A1272" s="19"/>
      <c r="B1272" s="19"/>
      <c r="C1272" s="15" t="s">
        <v>2001</v>
      </c>
      <c r="D1272" s="15" t="s">
        <v>1973</v>
      </c>
      <c r="E1272" s="15" t="s">
        <v>1973</v>
      </c>
      <c r="F1272" s="17" t="s">
        <v>1973</v>
      </c>
      <c r="G1272" s="15" t="s">
        <v>1973</v>
      </c>
      <c r="H1272" s="17" t="s">
        <v>1973</v>
      </c>
      <c r="I1272" s="17" t="s">
        <v>1973</v>
      </c>
      <c r="J1272" s="21" t="s">
        <v>1973</v>
      </c>
    </row>
    <row r="1273" ht="13.5" spans="1:10">
      <c r="A1273" s="19"/>
      <c r="B1273" s="19"/>
      <c r="C1273" s="15" t="s">
        <v>1973</v>
      </c>
      <c r="D1273" s="15" t="s">
        <v>2002</v>
      </c>
      <c r="E1273" s="15" t="s">
        <v>1973</v>
      </c>
      <c r="F1273" s="17" t="s">
        <v>1973</v>
      </c>
      <c r="G1273" s="15" t="s">
        <v>1973</v>
      </c>
      <c r="H1273" s="17" t="s">
        <v>1973</v>
      </c>
      <c r="I1273" s="17" t="s">
        <v>1973</v>
      </c>
      <c r="J1273" s="21" t="s">
        <v>1973</v>
      </c>
    </row>
    <row r="1274" ht="108" spans="1:10">
      <c r="A1274" s="19"/>
      <c r="B1274" s="19"/>
      <c r="C1274" s="15" t="s">
        <v>1973</v>
      </c>
      <c r="D1274" s="15" t="s">
        <v>1973</v>
      </c>
      <c r="E1274" s="15" t="s">
        <v>2455</v>
      </c>
      <c r="F1274" s="17" t="s">
        <v>1997</v>
      </c>
      <c r="G1274" s="15" t="s">
        <v>2005</v>
      </c>
      <c r="H1274" s="17" t="s">
        <v>1982</v>
      </c>
      <c r="I1274" s="17" t="s">
        <v>1987</v>
      </c>
      <c r="J1274" s="21" t="s">
        <v>2992</v>
      </c>
    </row>
    <row r="1275" ht="148.5" spans="1:10">
      <c r="A1275" s="15" t="s">
        <v>2993</v>
      </c>
      <c r="B1275" s="18" t="s">
        <v>2994</v>
      </c>
      <c r="C1275" s="19"/>
      <c r="D1275" s="19"/>
      <c r="E1275" s="19"/>
      <c r="F1275" s="20"/>
      <c r="G1275" s="19"/>
      <c r="H1275" s="20"/>
      <c r="I1275" s="20"/>
      <c r="J1275" s="22"/>
    </row>
    <row r="1276" ht="13.5" spans="1:10">
      <c r="A1276" s="19"/>
      <c r="B1276" s="19"/>
      <c r="C1276" s="15" t="s">
        <v>1977</v>
      </c>
      <c r="D1276" s="15" t="s">
        <v>1973</v>
      </c>
      <c r="E1276" s="15" t="s">
        <v>1973</v>
      </c>
      <c r="F1276" s="17" t="s">
        <v>1973</v>
      </c>
      <c r="G1276" s="15" t="s">
        <v>1973</v>
      </c>
      <c r="H1276" s="17" t="s">
        <v>1973</v>
      </c>
      <c r="I1276" s="17" t="s">
        <v>1973</v>
      </c>
      <c r="J1276" s="21" t="s">
        <v>1973</v>
      </c>
    </row>
    <row r="1277" ht="13.5" spans="1:10">
      <c r="A1277" s="19"/>
      <c r="B1277" s="19"/>
      <c r="C1277" s="15" t="s">
        <v>1973</v>
      </c>
      <c r="D1277" s="15" t="s">
        <v>1978</v>
      </c>
      <c r="E1277" s="15" t="s">
        <v>1973</v>
      </c>
      <c r="F1277" s="17" t="s">
        <v>1973</v>
      </c>
      <c r="G1277" s="15" t="s">
        <v>1973</v>
      </c>
      <c r="H1277" s="17" t="s">
        <v>1973</v>
      </c>
      <c r="I1277" s="17" t="s">
        <v>1973</v>
      </c>
      <c r="J1277" s="21" t="s">
        <v>1973</v>
      </c>
    </row>
    <row r="1278" ht="67.5" spans="1:10">
      <c r="A1278" s="19"/>
      <c r="B1278" s="19"/>
      <c r="C1278" s="15" t="s">
        <v>1973</v>
      </c>
      <c r="D1278" s="15" t="s">
        <v>1973</v>
      </c>
      <c r="E1278" s="15" t="s">
        <v>2995</v>
      </c>
      <c r="F1278" s="17" t="s">
        <v>1997</v>
      </c>
      <c r="G1278" s="15" t="s">
        <v>2971</v>
      </c>
      <c r="H1278" s="17" t="s">
        <v>2996</v>
      </c>
      <c r="I1278" s="17" t="s">
        <v>1983</v>
      </c>
      <c r="J1278" s="21" t="s">
        <v>2997</v>
      </c>
    </row>
    <row r="1279" ht="94.5" spans="1:10">
      <c r="A1279" s="19"/>
      <c r="B1279" s="19"/>
      <c r="C1279" s="15" t="s">
        <v>1973</v>
      </c>
      <c r="D1279" s="15" t="s">
        <v>1973</v>
      </c>
      <c r="E1279" s="15" t="s">
        <v>2975</v>
      </c>
      <c r="F1279" s="17" t="s">
        <v>1997</v>
      </c>
      <c r="G1279" s="15" t="s">
        <v>2192</v>
      </c>
      <c r="H1279" s="17" t="s">
        <v>2200</v>
      </c>
      <c r="I1279" s="17" t="s">
        <v>1983</v>
      </c>
      <c r="J1279" s="21" t="s">
        <v>2998</v>
      </c>
    </row>
    <row r="1280" ht="13.5" spans="1:10">
      <c r="A1280" s="19"/>
      <c r="B1280" s="19"/>
      <c r="C1280" s="15" t="s">
        <v>1973</v>
      </c>
      <c r="D1280" s="15" t="s">
        <v>2013</v>
      </c>
      <c r="E1280" s="15" t="s">
        <v>1973</v>
      </c>
      <c r="F1280" s="17" t="s">
        <v>1973</v>
      </c>
      <c r="G1280" s="15" t="s">
        <v>1973</v>
      </c>
      <c r="H1280" s="17" t="s">
        <v>1973</v>
      </c>
      <c r="I1280" s="17" t="s">
        <v>1973</v>
      </c>
      <c r="J1280" s="21" t="s">
        <v>1973</v>
      </c>
    </row>
    <row r="1281" ht="81" spans="1:10">
      <c r="A1281" s="19"/>
      <c r="B1281" s="19"/>
      <c r="C1281" s="15" t="s">
        <v>1973</v>
      </c>
      <c r="D1281" s="15" t="s">
        <v>1973</v>
      </c>
      <c r="E1281" s="15" t="s">
        <v>2973</v>
      </c>
      <c r="F1281" s="17" t="s">
        <v>1980</v>
      </c>
      <c r="G1281" s="15" t="s">
        <v>1981</v>
      </c>
      <c r="H1281" s="17" t="s">
        <v>1982</v>
      </c>
      <c r="I1281" s="17" t="s">
        <v>1983</v>
      </c>
      <c r="J1281" s="21" t="s">
        <v>2999</v>
      </c>
    </row>
    <row r="1282" ht="13.5" spans="1:10">
      <c r="A1282" s="19"/>
      <c r="B1282" s="19"/>
      <c r="C1282" s="15" t="s">
        <v>1989</v>
      </c>
      <c r="D1282" s="15" t="s">
        <v>1973</v>
      </c>
      <c r="E1282" s="15" t="s">
        <v>1973</v>
      </c>
      <c r="F1282" s="17" t="s">
        <v>1973</v>
      </c>
      <c r="G1282" s="15" t="s">
        <v>1973</v>
      </c>
      <c r="H1282" s="17" t="s">
        <v>1973</v>
      </c>
      <c r="I1282" s="17" t="s">
        <v>1973</v>
      </c>
      <c r="J1282" s="21" t="s">
        <v>1973</v>
      </c>
    </row>
    <row r="1283" ht="13.5" spans="1:10">
      <c r="A1283" s="19"/>
      <c r="B1283" s="19"/>
      <c r="C1283" s="15" t="s">
        <v>1973</v>
      </c>
      <c r="D1283" s="15" t="s">
        <v>2023</v>
      </c>
      <c r="E1283" s="15" t="s">
        <v>1973</v>
      </c>
      <c r="F1283" s="17" t="s">
        <v>1973</v>
      </c>
      <c r="G1283" s="15" t="s">
        <v>1973</v>
      </c>
      <c r="H1283" s="17" t="s">
        <v>1973</v>
      </c>
      <c r="I1283" s="17" t="s">
        <v>1973</v>
      </c>
      <c r="J1283" s="21" t="s">
        <v>1973</v>
      </c>
    </row>
    <row r="1284" ht="81" spans="1:10">
      <c r="A1284" s="19"/>
      <c r="B1284" s="19"/>
      <c r="C1284" s="15" t="s">
        <v>1973</v>
      </c>
      <c r="D1284" s="15" t="s">
        <v>1973</v>
      </c>
      <c r="E1284" s="15" t="s">
        <v>3000</v>
      </c>
      <c r="F1284" s="17" t="s">
        <v>1997</v>
      </c>
      <c r="G1284" s="15" t="s">
        <v>2297</v>
      </c>
      <c r="H1284" s="17" t="s">
        <v>1982</v>
      </c>
      <c r="I1284" s="17" t="s">
        <v>1983</v>
      </c>
      <c r="J1284" s="21" t="s">
        <v>3001</v>
      </c>
    </row>
    <row r="1285" ht="13.5" spans="1:10">
      <c r="A1285" s="19"/>
      <c r="B1285" s="19"/>
      <c r="C1285" s="15" t="s">
        <v>2001</v>
      </c>
      <c r="D1285" s="15" t="s">
        <v>1973</v>
      </c>
      <c r="E1285" s="15" t="s">
        <v>1973</v>
      </c>
      <c r="F1285" s="17" t="s">
        <v>1973</v>
      </c>
      <c r="G1285" s="15" t="s">
        <v>1973</v>
      </c>
      <c r="H1285" s="17" t="s">
        <v>1973</v>
      </c>
      <c r="I1285" s="17" t="s">
        <v>1973</v>
      </c>
      <c r="J1285" s="21" t="s">
        <v>1973</v>
      </c>
    </row>
    <row r="1286" ht="13.5" spans="1:10">
      <c r="A1286" s="19"/>
      <c r="B1286" s="19"/>
      <c r="C1286" s="15" t="s">
        <v>1973</v>
      </c>
      <c r="D1286" s="15" t="s">
        <v>2002</v>
      </c>
      <c r="E1286" s="15" t="s">
        <v>1973</v>
      </c>
      <c r="F1286" s="17" t="s">
        <v>1973</v>
      </c>
      <c r="G1286" s="15" t="s">
        <v>1973</v>
      </c>
      <c r="H1286" s="17" t="s">
        <v>1973</v>
      </c>
      <c r="I1286" s="17" t="s">
        <v>1973</v>
      </c>
      <c r="J1286" s="21" t="s">
        <v>1973</v>
      </c>
    </row>
    <row r="1287" ht="40.5" spans="1:10">
      <c r="A1287" s="19"/>
      <c r="B1287" s="19"/>
      <c r="C1287" s="15" t="s">
        <v>1973</v>
      </c>
      <c r="D1287" s="15" t="s">
        <v>1973</v>
      </c>
      <c r="E1287" s="15" t="s">
        <v>2061</v>
      </c>
      <c r="F1287" s="17" t="s">
        <v>1997</v>
      </c>
      <c r="G1287" s="15" t="s">
        <v>2005</v>
      </c>
      <c r="H1287" s="17" t="s">
        <v>1982</v>
      </c>
      <c r="I1287" s="17" t="s">
        <v>1983</v>
      </c>
      <c r="J1287" s="21" t="s">
        <v>3002</v>
      </c>
    </row>
    <row r="1288" ht="13.5" spans="1:10">
      <c r="A1288" s="15" t="s">
        <v>3003</v>
      </c>
      <c r="B1288" s="19"/>
      <c r="C1288" s="19"/>
      <c r="D1288" s="19"/>
      <c r="E1288" s="19"/>
      <c r="F1288" s="20"/>
      <c r="G1288" s="19"/>
      <c r="H1288" s="20"/>
      <c r="I1288" s="20"/>
      <c r="J1288" s="22"/>
    </row>
    <row r="1289" ht="13.5" spans="1:10">
      <c r="A1289" s="15" t="s">
        <v>3004</v>
      </c>
      <c r="B1289" s="19"/>
      <c r="C1289" s="19"/>
      <c r="D1289" s="19"/>
      <c r="E1289" s="19"/>
      <c r="F1289" s="20"/>
      <c r="G1289" s="19"/>
      <c r="H1289" s="20"/>
      <c r="I1289" s="20"/>
      <c r="J1289" s="22"/>
    </row>
    <row r="1290" ht="405" spans="1:10">
      <c r="A1290" s="15" t="s">
        <v>3005</v>
      </c>
      <c r="B1290" s="18" t="s">
        <v>3006</v>
      </c>
      <c r="C1290" s="19"/>
      <c r="D1290" s="19"/>
      <c r="E1290" s="19"/>
      <c r="F1290" s="20"/>
      <c r="G1290" s="19"/>
      <c r="H1290" s="20"/>
      <c r="I1290" s="20"/>
      <c r="J1290" s="22"/>
    </row>
    <row r="1291" ht="13.5" spans="1:10">
      <c r="A1291" s="19"/>
      <c r="B1291" s="19"/>
      <c r="C1291" s="15" t="s">
        <v>1977</v>
      </c>
      <c r="D1291" s="15" t="s">
        <v>1973</v>
      </c>
      <c r="E1291" s="15" t="s">
        <v>1973</v>
      </c>
      <c r="F1291" s="17" t="s">
        <v>1973</v>
      </c>
      <c r="G1291" s="15" t="s">
        <v>1973</v>
      </c>
      <c r="H1291" s="17" t="s">
        <v>1973</v>
      </c>
      <c r="I1291" s="17" t="s">
        <v>1973</v>
      </c>
      <c r="J1291" s="21" t="s">
        <v>1973</v>
      </c>
    </row>
    <row r="1292" ht="13.5" spans="1:10">
      <c r="A1292" s="19"/>
      <c r="B1292" s="19"/>
      <c r="C1292" s="15" t="s">
        <v>1973</v>
      </c>
      <c r="D1292" s="15" t="s">
        <v>1978</v>
      </c>
      <c r="E1292" s="15" t="s">
        <v>1973</v>
      </c>
      <c r="F1292" s="17" t="s">
        <v>1973</v>
      </c>
      <c r="G1292" s="15" t="s">
        <v>1973</v>
      </c>
      <c r="H1292" s="17" t="s">
        <v>1973</v>
      </c>
      <c r="I1292" s="17" t="s">
        <v>1973</v>
      </c>
      <c r="J1292" s="21" t="s">
        <v>1973</v>
      </c>
    </row>
    <row r="1293" ht="27" spans="1:10">
      <c r="A1293" s="19"/>
      <c r="B1293" s="19"/>
      <c r="C1293" s="15" t="s">
        <v>1973</v>
      </c>
      <c r="D1293" s="15" t="s">
        <v>1973</v>
      </c>
      <c r="E1293" s="15" t="s">
        <v>3007</v>
      </c>
      <c r="F1293" s="17" t="s">
        <v>1997</v>
      </c>
      <c r="G1293" s="15" t="s">
        <v>1981</v>
      </c>
      <c r="H1293" s="17" t="s">
        <v>1982</v>
      </c>
      <c r="I1293" s="17" t="s">
        <v>1983</v>
      </c>
      <c r="J1293" s="21" t="s">
        <v>3007</v>
      </c>
    </row>
    <row r="1294" ht="13.5" spans="1:10">
      <c r="A1294" s="19"/>
      <c r="B1294" s="19"/>
      <c r="C1294" s="15" t="s">
        <v>1973</v>
      </c>
      <c r="D1294" s="15" t="s">
        <v>1985</v>
      </c>
      <c r="E1294" s="15" t="s">
        <v>1973</v>
      </c>
      <c r="F1294" s="17" t="s">
        <v>1973</v>
      </c>
      <c r="G1294" s="15" t="s">
        <v>1973</v>
      </c>
      <c r="H1294" s="17" t="s">
        <v>1973</v>
      </c>
      <c r="I1294" s="17" t="s">
        <v>1973</v>
      </c>
      <c r="J1294" s="21" t="s">
        <v>1973</v>
      </c>
    </row>
    <row r="1295" ht="13.5" spans="1:10">
      <c r="A1295" s="19"/>
      <c r="B1295" s="19"/>
      <c r="C1295" s="15" t="s">
        <v>1973</v>
      </c>
      <c r="D1295" s="15" t="s">
        <v>1973</v>
      </c>
      <c r="E1295" s="15" t="s">
        <v>3008</v>
      </c>
      <c r="F1295" s="17" t="s">
        <v>1980</v>
      </c>
      <c r="G1295" s="15" t="s">
        <v>1981</v>
      </c>
      <c r="H1295" s="17" t="s">
        <v>1982</v>
      </c>
      <c r="I1295" s="17" t="s">
        <v>1983</v>
      </c>
      <c r="J1295" s="21" t="s">
        <v>3009</v>
      </c>
    </row>
    <row r="1296" ht="13.5" spans="1:10">
      <c r="A1296" s="19"/>
      <c r="B1296" s="19"/>
      <c r="C1296" s="15" t="s">
        <v>1973</v>
      </c>
      <c r="D1296" s="15" t="s">
        <v>2013</v>
      </c>
      <c r="E1296" s="15" t="s">
        <v>1973</v>
      </c>
      <c r="F1296" s="17" t="s">
        <v>1973</v>
      </c>
      <c r="G1296" s="15" t="s">
        <v>1973</v>
      </c>
      <c r="H1296" s="17" t="s">
        <v>1973</v>
      </c>
      <c r="I1296" s="17" t="s">
        <v>1973</v>
      </c>
      <c r="J1296" s="21" t="s">
        <v>1973</v>
      </c>
    </row>
    <row r="1297" ht="13.5" spans="1:10">
      <c r="A1297" s="19"/>
      <c r="B1297" s="19"/>
      <c r="C1297" s="15" t="s">
        <v>1973</v>
      </c>
      <c r="D1297" s="15" t="s">
        <v>1973</v>
      </c>
      <c r="E1297" s="15" t="s">
        <v>3010</v>
      </c>
      <c r="F1297" s="17" t="s">
        <v>1980</v>
      </c>
      <c r="G1297" s="15" t="s">
        <v>3010</v>
      </c>
      <c r="H1297" s="17" t="s">
        <v>1999</v>
      </c>
      <c r="I1297" s="17" t="s">
        <v>1987</v>
      </c>
      <c r="J1297" s="21" t="s">
        <v>3010</v>
      </c>
    </row>
    <row r="1298" ht="13.5" spans="1:10">
      <c r="A1298" s="19"/>
      <c r="B1298" s="19"/>
      <c r="C1298" s="15" t="s">
        <v>1989</v>
      </c>
      <c r="D1298" s="15" t="s">
        <v>1973</v>
      </c>
      <c r="E1298" s="15" t="s">
        <v>1973</v>
      </c>
      <c r="F1298" s="17" t="s">
        <v>1973</v>
      </c>
      <c r="G1298" s="15" t="s">
        <v>1973</v>
      </c>
      <c r="H1298" s="17" t="s">
        <v>1973</v>
      </c>
      <c r="I1298" s="17" t="s">
        <v>1973</v>
      </c>
      <c r="J1298" s="21" t="s">
        <v>1973</v>
      </c>
    </row>
    <row r="1299" ht="13.5" spans="1:10">
      <c r="A1299" s="19"/>
      <c r="B1299" s="19"/>
      <c r="C1299" s="15" t="s">
        <v>1973</v>
      </c>
      <c r="D1299" s="15" t="s">
        <v>2023</v>
      </c>
      <c r="E1299" s="15" t="s">
        <v>1973</v>
      </c>
      <c r="F1299" s="17" t="s">
        <v>1973</v>
      </c>
      <c r="G1299" s="15" t="s">
        <v>1973</v>
      </c>
      <c r="H1299" s="17" t="s">
        <v>1973</v>
      </c>
      <c r="I1299" s="17" t="s">
        <v>1973</v>
      </c>
      <c r="J1299" s="21" t="s">
        <v>1973</v>
      </c>
    </row>
    <row r="1300" ht="40.5" spans="1:10">
      <c r="A1300" s="19"/>
      <c r="B1300" s="19"/>
      <c r="C1300" s="15" t="s">
        <v>1973</v>
      </c>
      <c r="D1300" s="15" t="s">
        <v>1973</v>
      </c>
      <c r="E1300" s="15" t="s">
        <v>3011</v>
      </c>
      <c r="F1300" s="17" t="s">
        <v>1980</v>
      </c>
      <c r="G1300" s="15" t="s">
        <v>3012</v>
      </c>
      <c r="H1300" s="17" t="s">
        <v>2153</v>
      </c>
      <c r="I1300" s="17" t="s">
        <v>1983</v>
      </c>
      <c r="J1300" s="21" t="s">
        <v>3011</v>
      </c>
    </row>
    <row r="1301" ht="13.5" spans="1:10">
      <c r="A1301" s="19"/>
      <c r="B1301" s="19"/>
      <c r="C1301" s="15" t="s">
        <v>2001</v>
      </c>
      <c r="D1301" s="15" t="s">
        <v>1973</v>
      </c>
      <c r="E1301" s="15" t="s">
        <v>1973</v>
      </c>
      <c r="F1301" s="17" t="s">
        <v>1973</v>
      </c>
      <c r="G1301" s="15" t="s">
        <v>1973</v>
      </c>
      <c r="H1301" s="17" t="s">
        <v>1973</v>
      </c>
      <c r="I1301" s="17" t="s">
        <v>1973</v>
      </c>
      <c r="J1301" s="21" t="s">
        <v>1973</v>
      </c>
    </row>
    <row r="1302" ht="13.5" spans="1:10">
      <c r="A1302" s="19"/>
      <c r="B1302" s="19"/>
      <c r="C1302" s="15" t="s">
        <v>1973</v>
      </c>
      <c r="D1302" s="15" t="s">
        <v>2002</v>
      </c>
      <c r="E1302" s="15" t="s">
        <v>1973</v>
      </c>
      <c r="F1302" s="17" t="s">
        <v>1973</v>
      </c>
      <c r="G1302" s="15" t="s">
        <v>1973</v>
      </c>
      <c r="H1302" s="17" t="s">
        <v>1973</v>
      </c>
      <c r="I1302" s="17" t="s">
        <v>1973</v>
      </c>
      <c r="J1302" s="21" t="s">
        <v>1973</v>
      </c>
    </row>
    <row r="1303" ht="27" spans="1:10">
      <c r="A1303" s="19"/>
      <c r="B1303" s="19"/>
      <c r="C1303" s="15" t="s">
        <v>1973</v>
      </c>
      <c r="D1303" s="15" t="s">
        <v>1973</v>
      </c>
      <c r="E1303" s="15" t="s">
        <v>2051</v>
      </c>
      <c r="F1303" s="17" t="s">
        <v>1980</v>
      </c>
      <c r="G1303" s="15" t="s">
        <v>2072</v>
      </c>
      <c r="H1303" s="17" t="s">
        <v>1982</v>
      </c>
      <c r="I1303" s="17" t="s">
        <v>1983</v>
      </c>
      <c r="J1303" s="21" t="s">
        <v>3013</v>
      </c>
    </row>
    <row r="1304" ht="409.5" spans="1:10">
      <c r="A1304" s="15" t="s">
        <v>3014</v>
      </c>
      <c r="B1304" s="18" t="s">
        <v>3015</v>
      </c>
      <c r="C1304" s="19"/>
      <c r="D1304" s="19"/>
      <c r="E1304" s="19"/>
      <c r="F1304" s="20"/>
      <c r="G1304" s="19"/>
      <c r="H1304" s="20"/>
      <c r="I1304" s="20"/>
      <c r="J1304" s="22"/>
    </row>
    <row r="1305" ht="13.5" spans="1:10">
      <c r="A1305" s="19"/>
      <c r="B1305" s="19"/>
      <c r="C1305" s="15" t="s">
        <v>1977</v>
      </c>
      <c r="D1305" s="15" t="s">
        <v>1973</v>
      </c>
      <c r="E1305" s="15" t="s">
        <v>1973</v>
      </c>
      <c r="F1305" s="17" t="s">
        <v>1973</v>
      </c>
      <c r="G1305" s="15" t="s">
        <v>1973</v>
      </c>
      <c r="H1305" s="17" t="s">
        <v>1973</v>
      </c>
      <c r="I1305" s="17" t="s">
        <v>1973</v>
      </c>
      <c r="J1305" s="21" t="s">
        <v>1973</v>
      </c>
    </row>
    <row r="1306" ht="13.5" spans="1:10">
      <c r="A1306" s="19"/>
      <c r="B1306" s="19"/>
      <c r="C1306" s="15" t="s">
        <v>1973</v>
      </c>
      <c r="D1306" s="15" t="s">
        <v>1978</v>
      </c>
      <c r="E1306" s="15" t="s">
        <v>1973</v>
      </c>
      <c r="F1306" s="17" t="s">
        <v>1973</v>
      </c>
      <c r="G1306" s="15" t="s">
        <v>1973</v>
      </c>
      <c r="H1306" s="17" t="s">
        <v>1973</v>
      </c>
      <c r="I1306" s="17" t="s">
        <v>1973</v>
      </c>
      <c r="J1306" s="21" t="s">
        <v>1973</v>
      </c>
    </row>
    <row r="1307" ht="27" spans="1:10">
      <c r="A1307" s="19"/>
      <c r="B1307" s="19"/>
      <c r="C1307" s="15" t="s">
        <v>1973</v>
      </c>
      <c r="D1307" s="15" t="s">
        <v>1973</v>
      </c>
      <c r="E1307" s="15" t="s">
        <v>3016</v>
      </c>
      <c r="F1307" s="17" t="s">
        <v>1980</v>
      </c>
      <c r="G1307" s="15" t="s">
        <v>3017</v>
      </c>
      <c r="H1307" s="17" t="s">
        <v>2344</v>
      </c>
      <c r="I1307" s="17" t="s">
        <v>1983</v>
      </c>
      <c r="J1307" s="21" t="s">
        <v>3018</v>
      </c>
    </row>
    <row r="1308" ht="13.5" spans="1:10">
      <c r="A1308" s="19"/>
      <c r="B1308" s="19"/>
      <c r="C1308" s="15" t="s">
        <v>1973</v>
      </c>
      <c r="D1308" s="15" t="s">
        <v>1985</v>
      </c>
      <c r="E1308" s="15" t="s">
        <v>1973</v>
      </c>
      <c r="F1308" s="17" t="s">
        <v>1973</v>
      </c>
      <c r="G1308" s="15" t="s">
        <v>1973</v>
      </c>
      <c r="H1308" s="17" t="s">
        <v>1973</v>
      </c>
      <c r="I1308" s="17" t="s">
        <v>1973</v>
      </c>
      <c r="J1308" s="21" t="s">
        <v>1973</v>
      </c>
    </row>
    <row r="1309" ht="13.5" spans="1:10">
      <c r="A1309" s="19"/>
      <c r="B1309" s="19"/>
      <c r="C1309" s="15" t="s">
        <v>1973</v>
      </c>
      <c r="D1309" s="15" t="s">
        <v>1973</v>
      </c>
      <c r="E1309" s="15" t="s">
        <v>3019</v>
      </c>
      <c r="F1309" s="17" t="s">
        <v>1980</v>
      </c>
      <c r="G1309" s="15" t="s">
        <v>3020</v>
      </c>
      <c r="H1309" s="17" t="s">
        <v>2344</v>
      </c>
      <c r="I1309" s="17" t="s">
        <v>1987</v>
      </c>
      <c r="J1309" s="21" t="s">
        <v>3021</v>
      </c>
    </row>
    <row r="1310" ht="13.5" spans="1:10">
      <c r="A1310" s="19"/>
      <c r="B1310" s="19"/>
      <c r="C1310" s="15" t="s">
        <v>1973</v>
      </c>
      <c r="D1310" s="15" t="s">
        <v>2013</v>
      </c>
      <c r="E1310" s="15" t="s">
        <v>1973</v>
      </c>
      <c r="F1310" s="17" t="s">
        <v>1973</v>
      </c>
      <c r="G1310" s="15" t="s">
        <v>1973</v>
      </c>
      <c r="H1310" s="17" t="s">
        <v>1973</v>
      </c>
      <c r="I1310" s="17" t="s">
        <v>1973</v>
      </c>
      <c r="J1310" s="21" t="s">
        <v>1973</v>
      </c>
    </row>
    <row r="1311" ht="27" spans="1:10">
      <c r="A1311" s="19"/>
      <c r="B1311" s="19"/>
      <c r="C1311" s="15" t="s">
        <v>1973</v>
      </c>
      <c r="D1311" s="15" t="s">
        <v>1973</v>
      </c>
      <c r="E1311" s="15" t="s">
        <v>3022</v>
      </c>
      <c r="F1311" s="17" t="s">
        <v>1980</v>
      </c>
      <c r="G1311" s="15" t="s">
        <v>3023</v>
      </c>
      <c r="H1311" s="17" t="s">
        <v>1999</v>
      </c>
      <c r="I1311" s="17" t="s">
        <v>1987</v>
      </c>
      <c r="J1311" s="21" t="s">
        <v>3024</v>
      </c>
    </row>
    <row r="1312" ht="13.5" spans="1:10">
      <c r="A1312" s="19"/>
      <c r="B1312" s="19"/>
      <c r="C1312" s="15" t="s">
        <v>1989</v>
      </c>
      <c r="D1312" s="15" t="s">
        <v>1973</v>
      </c>
      <c r="E1312" s="15" t="s">
        <v>1973</v>
      </c>
      <c r="F1312" s="17" t="s">
        <v>1973</v>
      </c>
      <c r="G1312" s="15" t="s">
        <v>1973</v>
      </c>
      <c r="H1312" s="17" t="s">
        <v>1973</v>
      </c>
      <c r="I1312" s="17" t="s">
        <v>1973</v>
      </c>
      <c r="J1312" s="21" t="s">
        <v>1973</v>
      </c>
    </row>
    <row r="1313" ht="13.5" spans="1:10">
      <c r="A1313" s="19"/>
      <c r="B1313" s="19"/>
      <c r="C1313" s="15" t="s">
        <v>1973</v>
      </c>
      <c r="D1313" s="15" t="s">
        <v>1995</v>
      </c>
      <c r="E1313" s="15" t="s">
        <v>1973</v>
      </c>
      <c r="F1313" s="17" t="s">
        <v>1973</v>
      </c>
      <c r="G1313" s="15" t="s">
        <v>1973</v>
      </c>
      <c r="H1313" s="17" t="s">
        <v>1973</v>
      </c>
      <c r="I1313" s="17" t="s">
        <v>1973</v>
      </c>
      <c r="J1313" s="21" t="s">
        <v>1973</v>
      </c>
    </row>
    <row r="1314" ht="40.5" spans="1:10">
      <c r="A1314" s="19"/>
      <c r="B1314" s="19"/>
      <c r="C1314" s="15" t="s">
        <v>1973</v>
      </c>
      <c r="D1314" s="15" t="s">
        <v>1973</v>
      </c>
      <c r="E1314" s="15" t="s">
        <v>3025</v>
      </c>
      <c r="F1314" s="17" t="s">
        <v>1980</v>
      </c>
      <c r="G1314" s="15" t="s">
        <v>3025</v>
      </c>
      <c r="H1314" s="17" t="s">
        <v>1999</v>
      </c>
      <c r="I1314" s="17" t="s">
        <v>1987</v>
      </c>
      <c r="J1314" s="21" t="s">
        <v>3025</v>
      </c>
    </row>
    <row r="1315" ht="13.5" spans="1:10">
      <c r="A1315" s="19"/>
      <c r="B1315" s="19"/>
      <c r="C1315" s="15" t="s">
        <v>2001</v>
      </c>
      <c r="D1315" s="15" t="s">
        <v>1973</v>
      </c>
      <c r="E1315" s="15" t="s">
        <v>1973</v>
      </c>
      <c r="F1315" s="17" t="s">
        <v>1973</v>
      </c>
      <c r="G1315" s="15" t="s">
        <v>1973</v>
      </c>
      <c r="H1315" s="17" t="s">
        <v>1973</v>
      </c>
      <c r="I1315" s="17" t="s">
        <v>1973</v>
      </c>
      <c r="J1315" s="21" t="s">
        <v>1973</v>
      </c>
    </row>
    <row r="1316" ht="13.5" spans="1:10">
      <c r="A1316" s="19"/>
      <c r="B1316" s="19"/>
      <c r="C1316" s="15" t="s">
        <v>1973</v>
      </c>
      <c r="D1316" s="15" t="s">
        <v>2002</v>
      </c>
      <c r="E1316" s="15" t="s">
        <v>1973</v>
      </c>
      <c r="F1316" s="17" t="s">
        <v>1973</v>
      </c>
      <c r="G1316" s="15" t="s">
        <v>1973</v>
      </c>
      <c r="H1316" s="17" t="s">
        <v>1973</v>
      </c>
      <c r="I1316" s="17" t="s">
        <v>1973</v>
      </c>
      <c r="J1316" s="21" t="s">
        <v>1973</v>
      </c>
    </row>
    <row r="1317" ht="27" spans="1:10">
      <c r="A1317" s="19"/>
      <c r="B1317" s="19"/>
      <c r="C1317" s="15" t="s">
        <v>1973</v>
      </c>
      <c r="D1317" s="15" t="s">
        <v>1973</v>
      </c>
      <c r="E1317" s="15" t="s">
        <v>2051</v>
      </c>
      <c r="F1317" s="17" t="s">
        <v>1980</v>
      </c>
      <c r="G1317" s="15" t="s">
        <v>2005</v>
      </c>
      <c r="H1317" s="17" t="s">
        <v>1982</v>
      </c>
      <c r="I1317" s="17" t="s">
        <v>1987</v>
      </c>
      <c r="J1317" s="21" t="s">
        <v>3013</v>
      </c>
    </row>
    <row r="1318" ht="409.5" spans="1:10">
      <c r="A1318" s="15" t="s">
        <v>3026</v>
      </c>
      <c r="B1318" s="18" t="s">
        <v>3015</v>
      </c>
      <c r="C1318" s="19"/>
      <c r="D1318" s="19"/>
      <c r="E1318" s="19"/>
      <c r="F1318" s="20"/>
      <c r="G1318" s="19"/>
      <c r="H1318" s="20"/>
      <c r="I1318" s="20"/>
      <c r="J1318" s="22"/>
    </row>
    <row r="1319" ht="13.5" spans="1:10">
      <c r="A1319" s="19"/>
      <c r="B1319" s="19"/>
      <c r="C1319" s="15" t="s">
        <v>1977</v>
      </c>
      <c r="D1319" s="15" t="s">
        <v>1973</v>
      </c>
      <c r="E1319" s="15" t="s">
        <v>1973</v>
      </c>
      <c r="F1319" s="17" t="s">
        <v>1973</v>
      </c>
      <c r="G1319" s="15" t="s">
        <v>1973</v>
      </c>
      <c r="H1319" s="17" t="s">
        <v>1973</v>
      </c>
      <c r="I1319" s="17" t="s">
        <v>1973</v>
      </c>
      <c r="J1319" s="21" t="s">
        <v>1973</v>
      </c>
    </row>
    <row r="1320" ht="13.5" spans="1:10">
      <c r="A1320" s="19"/>
      <c r="B1320" s="19"/>
      <c r="C1320" s="15" t="s">
        <v>1973</v>
      </c>
      <c r="D1320" s="15" t="s">
        <v>1978</v>
      </c>
      <c r="E1320" s="15" t="s">
        <v>1973</v>
      </c>
      <c r="F1320" s="17" t="s">
        <v>1973</v>
      </c>
      <c r="G1320" s="15" t="s">
        <v>1973</v>
      </c>
      <c r="H1320" s="17" t="s">
        <v>1973</v>
      </c>
      <c r="I1320" s="17" t="s">
        <v>1973</v>
      </c>
      <c r="J1320" s="21" t="s">
        <v>1973</v>
      </c>
    </row>
    <row r="1321" ht="13.5" spans="1:10">
      <c r="A1321" s="19"/>
      <c r="B1321" s="19"/>
      <c r="C1321" s="15" t="s">
        <v>1973</v>
      </c>
      <c r="D1321" s="15" t="s">
        <v>1973</v>
      </c>
      <c r="E1321" s="15" t="s">
        <v>3027</v>
      </c>
      <c r="F1321" s="17" t="s">
        <v>1997</v>
      </c>
      <c r="G1321" s="15" t="s">
        <v>3028</v>
      </c>
      <c r="H1321" s="17" t="s">
        <v>3029</v>
      </c>
      <c r="I1321" s="17" t="s">
        <v>1983</v>
      </c>
      <c r="J1321" s="21" t="s">
        <v>3027</v>
      </c>
    </row>
    <row r="1322" ht="13.5" spans="1:10">
      <c r="A1322" s="19"/>
      <c r="B1322" s="19"/>
      <c r="C1322" s="15" t="s">
        <v>1973</v>
      </c>
      <c r="D1322" s="15" t="s">
        <v>1985</v>
      </c>
      <c r="E1322" s="15" t="s">
        <v>1973</v>
      </c>
      <c r="F1322" s="17" t="s">
        <v>1973</v>
      </c>
      <c r="G1322" s="15" t="s">
        <v>1973</v>
      </c>
      <c r="H1322" s="17" t="s">
        <v>1973</v>
      </c>
      <c r="I1322" s="17" t="s">
        <v>1973</v>
      </c>
      <c r="J1322" s="21" t="s">
        <v>1973</v>
      </c>
    </row>
    <row r="1323" ht="27" spans="1:10">
      <c r="A1323" s="19"/>
      <c r="B1323" s="19"/>
      <c r="C1323" s="15" t="s">
        <v>1973</v>
      </c>
      <c r="D1323" s="15" t="s">
        <v>1973</v>
      </c>
      <c r="E1323" s="15" t="s">
        <v>3030</v>
      </c>
      <c r="F1323" s="17" t="s">
        <v>1997</v>
      </c>
      <c r="G1323" s="15" t="s">
        <v>3031</v>
      </c>
      <c r="H1323" s="17" t="s">
        <v>1982</v>
      </c>
      <c r="I1323" s="17" t="s">
        <v>1983</v>
      </c>
      <c r="J1323" s="21" t="s">
        <v>3030</v>
      </c>
    </row>
    <row r="1324" ht="13.5" spans="1:10">
      <c r="A1324" s="19"/>
      <c r="B1324" s="19"/>
      <c r="C1324" s="15" t="s">
        <v>1973</v>
      </c>
      <c r="D1324" s="15" t="s">
        <v>2013</v>
      </c>
      <c r="E1324" s="15" t="s">
        <v>1973</v>
      </c>
      <c r="F1324" s="17" t="s">
        <v>1973</v>
      </c>
      <c r="G1324" s="15" t="s">
        <v>1973</v>
      </c>
      <c r="H1324" s="17" t="s">
        <v>1973</v>
      </c>
      <c r="I1324" s="17" t="s">
        <v>1973</v>
      </c>
      <c r="J1324" s="21" t="s">
        <v>1973</v>
      </c>
    </row>
    <row r="1325" ht="27" spans="1:10">
      <c r="A1325" s="19"/>
      <c r="B1325" s="19"/>
      <c r="C1325" s="15" t="s">
        <v>1973</v>
      </c>
      <c r="D1325" s="15" t="s">
        <v>1973</v>
      </c>
      <c r="E1325" s="15" t="s">
        <v>3032</v>
      </c>
      <c r="F1325" s="17" t="s">
        <v>1980</v>
      </c>
      <c r="G1325" s="15" t="s">
        <v>2497</v>
      </c>
      <c r="H1325" s="17" t="s">
        <v>2691</v>
      </c>
      <c r="I1325" s="17" t="s">
        <v>1983</v>
      </c>
      <c r="J1325" s="21" t="s">
        <v>3033</v>
      </c>
    </row>
    <row r="1326" ht="13.5" spans="1:10">
      <c r="A1326" s="19"/>
      <c r="B1326" s="19"/>
      <c r="C1326" s="15" t="s">
        <v>1989</v>
      </c>
      <c r="D1326" s="15" t="s">
        <v>1973</v>
      </c>
      <c r="E1326" s="15" t="s">
        <v>1973</v>
      </c>
      <c r="F1326" s="17" t="s">
        <v>1973</v>
      </c>
      <c r="G1326" s="15" t="s">
        <v>1973</v>
      </c>
      <c r="H1326" s="17" t="s">
        <v>1973</v>
      </c>
      <c r="I1326" s="17" t="s">
        <v>1973</v>
      </c>
      <c r="J1326" s="21" t="s">
        <v>1973</v>
      </c>
    </row>
    <row r="1327" ht="13.5" spans="1:10">
      <c r="A1327" s="19"/>
      <c r="B1327" s="19"/>
      <c r="C1327" s="15" t="s">
        <v>1973</v>
      </c>
      <c r="D1327" s="15" t="s">
        <v>2023</v>
      </c>
      <c r="E1327" s="15" t="s">
        <v>1973</v>
      </c>
      <c r="F1327" s="17" t="s">
        <v>1973</v>
      </c>
      <c r="G1327" s="15" t="s">
        <v>1973</v>
      </c>
      <c r="H1327" s="17" t="s">
        <v>1973</v>
      </c>
      <c r="I1327" s="17" t="s">
        <v>1973</v>
      </c>
      <c r="J1327" s="21" t="s">
        <v>1973</v>
      </c>
    </row>
    <row r="1328" ht="27" spans="1:10">
      <c r="A1328" s="19"/>
      <c r="B1328" s="19"/>
      <c r="C1328" s="15" t="s">
        <v>1973</v>
      </c>
      <c r="D1328" s="15" t="s">
        <v>1973</v>
      </c>
      <c r="E1328" s="15" t="s">
        <v>3034</v>
      </c>
      <c r="F1328" s="17" t="s">
        <v>1980</v>
      </c>
      <c r="G1328" s="15" t="s">
        <v>3035</v>
      </c>
      <c r="H1328" s="17" t="s">
        <v>2081</v>
      </c>
      <c r="I1328" s="17" t="s">
        <v>1983</v>
      </c>
      <c r="J1328" s="21" t="s">
        <v>3034</v>
      </c>
    </row>
    <row r="1329" ht="13.5" spans="1:10">
      <c r="A1329" s="19"/>
      <c r="B1329" s="19"/>
      <c r="C1329" s="15" t="s">
        <v>2001</v>
      </c>
      <c r="D1329" s="15" t="s">
        <v>1973</v>
      </c>
      <c r="E1329" s="15" t="s">
        <v>1973</v>
      </c>
      <c r="F1329" s="17" t="s">
        <v>1973</v>
      </c>
      <c r="G1329" s="15" t="s">
        <v>1973</v>
      </c>
      <c r="H1329" s="17" t="s">
        <v>1973</v>
      </c>
      <c r="I1329" s="17" t="s">
        <v>1973</v>
      </c>
      <c r="J1329" s="21" t="s">
        <v>1973</v>
      </c>
    </row>
    <row r="1330" ht="13.5" spans="1:10">
      <c r="A1330" s="19"/>
      <c r="B1330" s="19"/>
      <c r="C1330" s="15" t="s">
        <v>1973</v>
      </c>
      <c r="D1330" s="15" t="s">
        <v>2002</v>
      </c>
      <c r="E1330" s="15" t="s">
        <v>1973</v>
      </c>
      <c r="F1330" s="17" t="s">
        <v>1973</v>
      </c>
      <c r="G1330" s="15" t="s">
        <v>1973</v>
      </c>
      <c r="H1330" s="17" t="s">
        <v>1973</v>
      </c>
      <c r="I1330" s="17" t="s">
        <v>1973</v>
      </c>
      <c r="J1330" s="21" t="s">
        <v>1973</v>
      </c>
    </row>
    <row r="1331" ht="13.5" spans="1:10">
      <c r="A1331" s="19"/>
      <c r="B1331" s="19"/>
      <c r="C1331" s="15" t="s">
        <v>1973</v>
      </c>
      <c r="D1331" s="15" t="s">
        <v>1973</v>
      </c>
      <c r="E1331" s="15" t="s">
        <v>3036</v>
      </c>
      <c r="F1331" s="17" t="s">
        <v>1980</v>
      </c>
      <c r="G1331" s="15" t="s">
        <v>2072</v>
      </c>
      <c r="H1331" s="17" t="s">
        <v>1982</v>
      </c>
      <c r="I1331" s="17" t="s">
        <v>1987</v>
      </c>
      <c r="J1331" s="21" t="s">
        <v>3037</v>
      </c>
    </row>
    <row r="1332" ht="13.5" spans="1:10">
      <c r="A1332" s="15" t="s">
        <v>3038</v>
      </c>
      <c r="B1332" s="19"/>
      <c r="C1332" s="19"/>
      <c r="D1332" s="19"/>
      <c r="E1332" s="19"/>
      <c r="F1332" s="20"/>
      <c r="G1332" s="19"/>
      <c r="H1332" s="20"/>
      <c r="I1332" s="20"/>
      <c r="J1332" s="22"/>
    </row>
    <row r="1333" ht="13.5" spans="1:10">
      <c r="A1333" s="15" t="s">
        <v>3039</v>
      </c>
      <c r="B1333" s="19"/>
      <c r="C1333" s="19"/>
      <c r="D1333" s="19"/>
      <c r="E1333" s="19"/>
      <c r="F1333" s="20"/>
      <c r="G1333" s="19"/>
      <c r="H1333" s="20"/>
      <c r="I1333" s="20"/>
      <c r="J1333" s="22"/>
    </row>
    <row r="1334" ht="162" spans="1:10">
      <c r="A1334" s="15" t="s">
        <v>3040</v>
      </c>
      <c r="B1334" s="18" t="s">
        <v>3041</v>
      </c>
      <c r="C1334" s="19"/>
      <c r="D1334" s="19"/>
      <c r="E1334" s="19"/>
      <c r="F1334" s="20"/>
      <c r="G1334" s="19"/>
      <c r="H1334" s="20"/>
      <c r="I1334" s="20"/>
      <c r="J1334" s="22"/>
    </row>
    <row r="1335" ht="13.5" spans="1:10">
      <c r="A1335" s="19"/>
      <c r="B1335" s="19"/>
      <c r="C1335" s="15" t="s">
        <v>1977</v>
      </c>
      <c r="D1335" s="15" t="s">
        <v>1973</v>
      </c>
      <c r="E1335" s="15" t="s">
        <v>1973</v>
      </c>
      <c r="F1335" s="17" t="s">
        <v>1973</v>
      </c>
      <c r="G1335" s="15" t="s">
        <v>1973</v>
      </c>
      <c r="H1335" s="17" t="s">
        <v>1973</v>
      </c>
      <c r="I1335" s="17" t="s">
        <v>1973</v>
      </c>
      <c r="J1335" s="21" t="s">
        <v>1973</v>
      </c>
    </row>
    <row r="1336" ht="13.5" spans="1:10">
      <c r="A1336" s="19"/>
      <c r="B1336" s="19"/>
      <c r="C1336" s="15" t="s">
        <v>1973</v>
      </c>
      <c r="D1336" s="15" t="s">
        <v>1978</v>
      </c>
      <c r="E1336" s="15" t="s">
        <v>1973</v>
      </c>
      <c r="F1336" s="17" t="s">
        <v>1973</v>
      </c>
      <c r="G1336" s="15" t="s">
        <v>1973</v>
      </c>
      <c r="H1336" s="17" t="s">
        <v>1973</v>
      </c>
      <c r="I1336" s="17" t="s">
        <v>1973</v>
      </c>
      <c r="J1336" s="21" t="s">
        <v>1973</v>
      </c>
    </row>
    <row r="1337" ht="40.5" spans="1:10">
      <c r="A1337" s="19"/>
      <c r="B1337" s="19"/>
      <c r="C1337" s="15" t="s">
        <v>1973</v>
      </c>
      <c r="D1337" s="15" t="s">
        <v>1973</v>
      </c>
      <c r="E1337" s="15" t="s">
        <v>3042</v>
      </c>
      <c r="F1337" s="17" t="s">
        <v>1997</v>
      </c>
      <c r="G1337" s="15" t="s">
        <v>3043</v>
      </c>
      <c r="H1337" s="17" t="s">
        <v>1982</v>
      </c>
      <c r="I1337" s="17" t="s">
        <v>1983</v>
      </c>
      <c r="J1337" s="21" t="s">
        <v>3044</v>
      </c>
    </row>
    <row r="1338" ht="13.5" spans="1:10">
      <c r="A1338" s="19"/>
      <c r="B1338" s="19"/>
      <c r="C1338" s="15" t="s">
        <v>1973</v>
      </c>
      <c r="D1338" s="15" t="s">
        <v>2013</v>
      </c>
      <c r="E1338" s="15" t="s">
        <v>1973</v>
      </c>
      <c r="F1338" s="17" t="s">
        <v>1973</v>
      </c>
      <c r="G1338" s="15" t="s">
        <v>1973</v>
      </c>
      <c r="H1338" s="17" t="s">
        <v>1973</v>
      </c>
      <c r="I1338" s="17" t="s">
        <v>1973</v>
      </c>
      <c r="J1338" s="21" t="s">
        <v>1973</v>
      </c>
    </row>
    <row r="1339" ht="13.5" spans="1:10">
      <c r="A1339" s="19"/>
      <c r="B1339" s="19"/>
      <c r="C1339" s="15" t="s">
        <v>1973</v>
      </c>
      <c r="D1339" s="15" t="s">
        <v>1973</v>
      </c>
      <c r="E1339" s="15" t="s">
        <v>3045</v>
      </c>
      <c r="F1339" s="17" t="s">
        <v>2020</v>
      </c>
      <c r="G1339" s="15" t="s">
        <v>3046</v>
      </c>
      <c r="H1339" s="17" t="s">
        <v>2016</v>
      </c>
      <c r="I1339" s="17" t="s">
        <v>1983</v>
      </c>
      <c r="J1339" s="21" t="s">
        <v>3045</v>
      </c>
    </row>
    <row r="1340" ht="13.5" spans="1:10">
      <c r="A1340" s="19"/>
      <c r="B1340" s="19"/>
      <c r="C1340" s="15" t="s">
        <v>1973</v>
      </c>
      <c r="D1340" s="15" t="s">
        <v>2018</v>
      </c>
      <c r="E1340" s="15" t="s">
        <v>1973</v>
      </c>
      <c r="F1340" s="17" t="s">
        <v>1973</v>
      </c>
      <c r="G1340" s="15" t="s">
        <v>1973</v>
      </c>
      <c r="H1340" s="17" t="s">
        <v>1973</v>
      </c>
      <c r="I1340" s="17" t="s">
        <v>1973</v>
      </c>
      <c r="J1340" s="21" t="s">
        <v>1973</v>
      </c>
    </row>
    <row r="1341" ht="13.5" spans="1:10">
      <c r="A1341" s="19"/>
      <c r="B1341" s="19"/>
      <c r="C1341" s="15" t="s">
        <v>1973</v>
      </c>
      <c r="D1341" s="15" t="s">
        <v>1973</v>
      </c>
      <c r="E1341" s="15" t="s">
        <v>3047</v>
      </c>
      <c r="F1341" s="17" t="s">
        <v>1997</v>
      </c>
      <c r="G1341" s="15" t="s">
        <v>3048</v>
      </c>
      <c r="H1341" s="17" t="s">
        <v>1993</v>
      </c>
      <c r="I1341" s="17" t="s">
        <v>1983</v>
      </c>
      <c r="J1341" s="21" t="s">
        <v>3049</v>
      </c>
    </row>
    <row r="1342" ht="13.5" spans="1:10">
      <c r="A1342" s="19"/>
      <c r="B1342" s="19"/>
      <c r="C1342" s="15" t="s">
        <v>1989</v>
      </c>
      <c r="D1342" s="15" t="s">
        <v>1973</v>
      </c>
      <c r="E1342" s="15" t="s">
        <v>1973</v>
      </c>
      <c r="F1342" s="17" t="s">
        <v>1973</v>
      </c>
      <c r="G1342" s="15" t="s">
        <v>1973</v>
      </c>
      <c r="H1342" s="17" t="s">
        <v>1973</v>
      </c>
      <c r="I1342" s="17" t="s">
        <v>1973</v>
      </c>
      <c r="J1342" s="21" t="s">
        <v>1973</v>
      </c>
    </row>
    <row r="1343" ht="13.5" spans="1:10">
      <c r="A1343" s="19"/>
      <c r="B1343" s="19"/>
      <c r="C1343" s="15" t="s">
        <v>1973</v>
      </c>
      <c r="D1343" s="15" t="s">
        <v>2023</v>
      </c>
      <c r="E1343" s="15" t="s">
        <v>1973</v>
      </c>
      <c r="F1343" s="17" t="s">
        <v>1973</v>
      </c>
      <c r="G1343" s="15" t="s">
        <v>1973</v>
      </c>
      <c r="H1343" s="17" t="s">
        <v>1973</v>
      </c>
      <c r="I1343" s="17" t="s">
        <v>1973</v>
      </c>
      <c r="J1343" s="21" t="s">
        <v>1973</v>
      </c>
    </row>
    <row r="1344" ht="27" spans="1:10">
      <c r="A1344" s="19"/>
      <c r="B1344" s="19"/>
      <c r="C1344" s="15" t="s">
        <v>1973</v>
      </c>
      <c r="D1344" s="15" t="s">
        <v>1973</v>
      </c>
      <c r="E1344" s="15" t="s">
        <v>3050</v>
      </c>
      <c r="F1344" s="17" t="s">
        <v>2004</v>
      </c>
      <c r="G1344" s="15" t="s">
        <v>2253</v>
      </c>
      <c r="H1344" s="17" t="s">
        <v>1982</v>
      </c>
      <c r="I1344" s="17" t="s">
        <v>1987</v>
      </c>
      <c r="J1344" s="21" t="s">
        <v>3050</v>
      </c>
    </row>
    <row r="1345" ht="13.5" spans="1:10">
      <c r="A1345" s="19"/>
      <c r="B1345" s="19"/>
      <c r="C1345" s="15" t="s">
        <v>2001</v>
      </c>
      <c r="D1345" s="15" t="s">
        <v>1973</v>
      </c>
      <c r="E1345" s="15" t="s">
        <v>1973</v>
      </c>
      <c r="F1345" s="17" t="s">
        <v>1973</v>
      </c>
      <c r="G1345" s="15" t="s">
        <v>1973</v>
      </c>
      <c r="H1345" s="17" t="s">
        <v>1973</v>
      </c>
      <c r="I1345" s="17" t="s">
        <v>1973</v>
      </c>
      <c r="J1345" s="21" t="s">
        <v>1973</v>
      </c>
    </row>
    <row r="1346" ht="13.5" spans="1:10">
      <c r="A1346" s="19"/>
      <c r="B1346" s="19"/>
      <c r="C1346" s="15" t="s">
        <v>1973</v>
      </c>
      <c r="D1346" s="15" t="s">
        <v>2002</v>
      </c>
      <c r="E1346" s="15" t="s">
        <v>1973</v>
      </c>
      <c r="F1346" s="17" t="s">
        <v>1973</v>
      </c>
      <c r="G1346" s="15" t="s">
        <v>1973</v>
      </c>
      <c r="H1346" s="17" t="s">
        <v>1973</v>
      </c>
      <c r="I1346" s="17" t="s">
        <v>1973</v>
      </c>
      <c r="J1346" s="21" t="s">
        <v>1973</v>
      </c>
    </row>
    <row r="1347" ht="27" spans="1:10">
      <c r="A1347" s="19"/>
      <c r="B1347" s="19"/>
      <c r="C1347" s="15" t="s">
        <v>1973</v>
      </c>
      <c r="D1347" s="15" t="s">
        <v>1973</v>
      </c>
      <c r="E1347" s="15" t="s">
        <v>3051</v>
      </c>
      <c r="F1347" s="17" t="s">
        <v>1980</v>
      </c>
      <c r="G1347" s="15" t="s">
        <v>2072</v>
      </c>
      <c r="H1347" s="17" t="s">
        <v>1982</v>
      </c>
      <c r="I1347" s="17" t="s">
        <v>1987</v>
      </c>
      <c r="J1347" s="21" t="s">
        <v>3051</v>
      </c>
    </row>
    <row r="1348" ht="270" spans="1:10">
      <c r="A1348" s="15" t="s">
        <v>3052</v>
      </c>
      <c r="B1348" s="18" t="s">
        <v>3053</v>
      </c>
      <c r="C1348" s="19"/>
      <c r="D1348" s="19"/>
      <c r="E1348" s="19"/>
      <c r="F1348" s="20"/>
      <c r="G1348" s="19"/>
      <c r="H1348" s="20"/>
      <c r="I1348" s="20"/>
      <c r="J1348" s="22"/>
    </row>
    <row r="1349" ht="13.5" spans="1:10">
      <c r="A1349" s="19"/>
      <c r="B1349" s="19"/>
      <c r="C1349" s="15" t="s">
        <v>1977</v>
      </c>
      <c r="D1349" s="15" t="s">
        <v>1973</v>
      </c>
      <c r="E1349" s="15" t="s">
        <v>1973</v>
      </c>
      <c r="F1349" s="17" t="s">
        <v>1973</v>
      </c>
      <c r="G1349" s="15" t="s">
        <v>1973</v>
      </c>
      <c r="H1349" s="17" t="s">
        <v>1973</v>
      </c>
      <c r="I1349" s="17" t="s">
        <v>1973</v>
      </c>
      <c r="J1349" s="21" t="s">
        <v>1973</v>
      </c>
    </row>
    <row r="1350" ht="13.5" spans="1:10">
      <c r="A1350" s="19"/>
      <c r="B1350" s="19"/>
      <c r="C1350" s="15" t="s">
        <v>1973</v>
      </c>
      <c r="D1350" s="15" t="s">
        <v>1985</v>
      </c>
      <c r="E1350" s="15" t="s">
        <v>1973</v>
      </c>
      <c r="F1350" s="17" t="s">
        <v>1973</v>
      </c>
      <c r="G1350" s="15" t="s">
        <v>1973</v>
      </c>
      <c r="H1350" s="17" t="s">
        <v>1973</v>
      </c>
      <c r="I1350" s="17" t="s">
        <v>1973</v>
      </c>
      <c r="J1350" s="21" t="s">
        <v>1973</v>
      </c>
    </row>
    <row r="1351" ht="108" spans="1:10">
      <c r="A1351" s="19"/>
      <c r="B1351" s="19"/>
      <c r="C1351" s="15" t="s">
        <v>1973</v>
      </c>
      <c r="D1351" s="15" t="s">
        <v>1973</v>
      </c>
      <c r="E1351" s="15" t="s">
        <v>3054</v>
      </c>
      <c r="F1351" s="17" t="s">
        <v>2020</v>
      </c>
      <c r="G1351" s="15" t="s">
        <v>1992</v>
      </c>
      <c r="H1351" s="17" t="s">
        <v>1982</v>
      </c>
      <c r="I1351" s="17" t="s">
        <v>1983</v>
      </c>
      <c r="J1351" s="21" t="s">
        <v>3055</v>
      </c>
    </row>
    <row r="1352" ht="13.5" spans="1:10">
      <c r="A1352" s="19"/>
      <c r="B1352" s="19"/>
      <c r="C1352" s="15" t="s">
        <v>1973</v>
      </c>
      <c r="D1352" s="15" t="s">
        <v>2018</v>
      </c>
      <c r="E1352" s="15" t="s">
        <v>1973</v>
      </c>
      <c r="F1352" s="17" t="s">
        <v>1973</v>
      </c>
      <c r="G1352" s="15" t="s">
        <v>1973</v>
      </c>
      <c r="H1352" s="17" t="s">
        <v>1973</v>
      </c>
      <c r="I1352" s="17" t="s">
        <v>1973</v>
      </c>
      <c r="J1352" s="21" t="s">
        <v>1973</v>
      </c>
    </row>
    <row r="1353" ht="67.5" spans="1:10">
      <c r="A1353" s="19"/>
      <c r="B1353" s="19"/>
      <c r="C1353" s="15" t="s">
        <v>1973</v>
      </c>
      <c r="D1353" s="15" t="s">
        <v>1973</v>
      </c>
      <c r="E1353" s="15" t="s">
        <v>3056</v>
      </c>
      <c r="F1353" s="17" t="s">
        <v>2020</v>
      </c>
      <c r="G1353" s="15" t="s">
        <v>2177</v>
      </c>
      <c r="H1353" s="17" t="s">
        <v>1982</v>
      </c>
      <c r="I1353" s="17" t="s">
        <v>1983</v>
      </c>
      <c r="J1353" s="21" t="s">
        <v>3057</v>
      </c>
    </row>
    <row r="1354" ht="40.5" spans="1:10">
      <c r="A1354" s="19"/>
      <c r="B1354" s="19"/>
      <c r="C1354" s="15" t="s">
        <v>1973</v>
      </c>
      <c r="D1354" s="15" t="s">
        <v>1973</v>
      </c>
      <c r="E1354" s="15" t="s">
        <v>3058</v>
      </c>
      <c r="F1354" s="17" t="s">
        <v>1997</v>
      </c>
      <c r="G1354" s="15" t="s">
        <v>1998</v>
      </c>
      <c r="H1354" s="17" t="s">
        <v>1999</v>
      </c>
      <c r="I1354" s="17" t="s">
        <v>1983</v>
      </c>
      <c r="J1354" s="21" t="s">
        <v>2933</v>
      </c>
    </row>
    <row r="1355" ht="13.5" spans="1:10">
      <c r="A1355" s="19"/>
      <c r="B1355" s="19"/>
      <c r="C1355" s="15" t="s">
        <v>1989</v>
      </c>
      <c r="D1355" s="15" t="s">
        <v>1973</v>
      </c>
      <c r="E1355" s="15" t="s">
        <v>1973</v>
      </c>
      <c r="F1355" s="17" t="s">
        <v>1973</v>
      </c>
      <c r="G1355" s="15" t="s">
        <v>1973</v>
      </c>
      <c r="H1355" s="17" t="s">
        <v>1973</v>
      </c>
      <c r="I1355" s="17" t="s">
        <v>1973</v>
      </c>
      <c r="J1355" s="21" t="s">
        <v>1973</v>
      </c>
    </row>
    <row r="1356" ht="13.5" spans="1:10">
      <c r="A1356" s="19"/>
      <c r="B1356" s="19"/>
      <c r="C1356" s="15" t="s">
        <v>1973</v>
      </c>
      <c r="D1356" s="15" t="s">
        <v>2023</v>
      </c>
      <c r="E1356" s="15" t="s">
        <v>1973</v>
      </c>
      <c r="F1356" s="17" t="s">
        <v>1973</v>
      </c>
      <c r="G1356" s="15" t="s">
        <v>1973</v>
      </c>
      <c r="H1356" s="17" t="s">
        <v>1973</v>
      </c>
      <c r="I1356" s="17" t="s">
        <v>1973</v>
      </c>
      <c r="J1356" s="21" t="s">
        <v>1973</v>
      </c>
    </row>
    <row r="1357" ht="40.5" spans="1:10">
      <c r="A1357" s="19"/>
      <c r="B1357" s="19"/>
      <c r="C1357" s="15" t="s">
        <v>1973</v>
      </c>
      <c r="D1357" s="15" t="s">
        <v>1973</v>
      </c>
      <c r="E1357" s="15" t="s">
        <v>2934</v>
      </c>
      <c r="F1357" s="17" t="s">
        <v>1997</v>
      </c>
      <c r="G1357" s="15" t="s">
        <v>3059</v>
      </c>
      <c r="H1357" s="17" t="s">
        <v>2580</v>
      </c>
      <c r="I1357" s="17" t="s">
        <v>1983</v>
      </c>
      <c r="J1357" s="21" t="s">
        <v>2935</v>
      </c>
    </row>
    <row r="1358" ht="13.5" spans="1:10">
      <c r="A1358" s="19"/>
      <c r="B1358" s="19"/>
      <c r="C1358" s="15" t="s">
        <v>2001</v>
      </c>
      <c r="D1358" s="15" t="s">
        <v>1973</v>
      </c>
      <c r="E1358" s="15" t="s">
        <v>1973</v>
      </c>
      <c r="F1358" s="17" t="s">
        <v>1973</v>
      </c>
      <c r="G1358" s="15" t="s">
        <v>1973</v>
      </c>
      <c r="H1358" s="17" t="s">
        <v>1973</v>
      </c>
      <c r="I1358" s="17" t="s">
        <v>1973</v>
      </c>
      <c r="J1358" s="21" t="s">
        <v>1973</v>
      </c>
    </row>
    <row r="1359" ht="13.5" spans="1:10">
      <c r="A1359" s="19"/>
      <c r="B1359" s="19"/>
      <c r="C1359" s="15" t="s">
        <v>1973</v>
      </c>
      <c r="D1359" s="15" t="s">
        <v>2002</v>
      </c>
      <c r="E1359" s="15" t="s">
        <v>1973</v>
      </c>
      <c r="F1359" s="17" t="s">
        <v>1973</v>
      </c>
      <c r="G1359" s="15" t="s">
        <v>1973</v>
      </c>
      <c r="H1359" s="17" t="s">
        <v>1973</v>
      </c>
      <c r="I1359" s="17" t="s">
        <v>1973</v>
      </c>
      <c r="J1359" s="21" t="s">
        <v>1973</v>
      </c>
    </row>
    <row r="1360" ht="108" spans="1:10">
      <c r="A1360" s="19"/>
      <c r="B1360" s="19"/>
      <c r="C1360" s="15" t="s">
        <v>1973</v>
      </c>
      <c r="D1360" s="15" t="s">
        <v>1973</v>
      </c>
      <c r="E1360" s="15" t="s">
        <v>2937</v>
      </c>
      <c r="F1360" s="17" t="s">
        <v>1997</v>
      </c>
      <c r="G1360" s="15" t="s">
        <v>2005</v>
      </c>
      <c r="H1360" s="17" t="s">
        <v>1982</v>
      </c>
      <c r="I1360" s="17" t="s">
        <v>1983</v>
      </c>
      <c r="J1360" s="21" t="s">
        <v>2938</v>
      </c>
    </row>
    <row r="1361" ht="216" spans="1:10">
      <c r="A1361" s="15" t="s">
        <v>3060</v>
      </c>
      <c r="B1361" s="18" t="s">
        <v>3061</v>
      </c>
      <c r="C1361" s="19"/>
      <c r="D1361" s="19"/>
      <c r="E1361" s="19"/>
      <c r="F1361" s="20"/>
      <c r="G1361" s="19"/>
      <c r="H1361" s="20"/>
      <c r="I1361" s="20"/>
      <c r="J1361" s="22"/>
    </row>
    <row r="1362" ht="13.5" spans="1:10">
      <c r="A1362" s="19"/>
      <c r="B1362" s="19"/>
      <c r="C1362" s="15" t="s">
        <v>1977</v>
      </c>
      <c r="D1362" s="15" t="s">
        <v>1973</v>
      </c>
      <c r="E1362" s="15" t="s">
        <v>1973</v>
      </c>
      <c r="F1362" s="17" t="s">
        <v>1973</v>
      </c>
      <c r="G1362" s="15" t="s">
        <v>1973</v>
      </c>
      <c r="H1362" s="17" t="s">
        <v>1973</v>
      </c>
      <c r="I1362" s="17" t="s">
        <v>1973</v>
      </c>
      <c r="J1362" s="21" t="s">
        <v>1973</v>
      </c>
    </row>
    <row r="1363" ht="13.5" spans="1:10">
      <c r="A1363" s="19"/>
      <c r="B1363" s="19"/>
      <c r="C1363" s="15" t="s">
        <v>1973</v>
      </c>
      <c r="D1363" s="15" t="s">
        <v>1978</v>
      </c>
      <c r="E1363" s="15" t="s">
        <v>1973</v>
      </c>
      <c r="F1363" s="17" t="s">
        <v>1973</v>
      </c>
      <c r="G1363" s="15" t="s">
        <v>1973</v>
      </c>
      <c r="H1363" s="17" t="s">
        <v>1973</v>
      </c>
      <c r="I1363" s="17" t="s">
        <v>1973</v>
      </c>
      <c r="J1363" s="21" t="s">
        <v>1973</v>
      </c>
    </row>
    <row r="1364" ht="27" spans="1:10">
      <c r="A1364" s="19"/>
      <c r="B1364" s="19"/>
      <c r="C1364" s="15" t="s">
        <v>1973</v>
      </c>
      <c r="D1364" s="15" t="s">
        <v>1973</v>
      </c>
      <c r="E1364" s="15" t="s">
        <v>3062</v>
      </c>
      <c r="F1364" s="17" t="s">
        <v>1997</v>
      </c>
      <c r="G1364" s="15" t="s">
        <v>3063</v>
      </c>
      <c r="H1364" s="17" t="s">
        <v>2011</v>
      </c>
      <c r="I1364" s="17" t="s">
        <v>1983</v>
      </c>
      <c r="J1364" s="21" t="s">
        <v>3062</v>
      </c>
    </row>
    <row r="1365" ht="13.5" spans="1:10">
      <c r="A1365" s="19"/>
      <c r="B1365" s="19"/>
      <c r="C1365" s="15" t="s">
        <v>1973</v>
      </c>
      <c r="D1365" s="15" t="s">
        <v>2013</v>
      </c>
      <c r="E1365" s="15" t="s">
        <v>1973</v>
      </c>
      <c r="F1365" s="17" t="s">
        <v>1973</v>
      </c>
      <c r="G1365" s="15" t="s">
        <v>1973</v>
      </c>
      <c r="H1365" s="17" t="s">
        <v>1973</v>
      </c>
      <c r="I1365" s="17" t="s">
        <v>1973</v>
      </c>
      <c r="J1365" s="21" t="s">
        <v>1973</v>
      </c>
    </row>
    <row r="1366" ht="27" spans="1:10">
      <c r="A1366" s="19"/>
      <c r="B1366" s="19"/>
      <c r="C1366" s="15" t="s">
        <v>1973</v>
      </c>
      <c r="D1366" s="15" t="s">
        <v>1973</v>
      </c>
      <c r="E1366" s="15" t="s">
        <v>3064</v>
      </c>
      <c r="F1366" s="17" t="s">
        <v>2020</v>
      </c>
      <c r="G1366" s="15" t="s">
        <v>2422</v>
      </c>
      <c r="H1366" s="17" t="s">
        <v>2016</v>
      </c>
      <c r="I1366" s="17" t="s">
        <v>1983</v>
      </c>
      <c r="J1366" s="21" t="s">
        <v>3064</v>
      </c>
    </row>
    <row r="1367" ht="13.5" spans="1:10">
      <c r="A1367" s="19"/>
      <c r="B1367" s="19"/>
      <c r="C1367" s="15" t="s">
        <v>1973</v>
      </c>
      <c r="D1367" s="15" t="s">
        <v>2018</v>
      </c>
      <c r="E1367" s="15" t="s">
        <v>1973</v>
      </c>
      <c r="F1367" s="17" t="s">
        <v>1973</v>
      </c>
      <c r="G1367" s="15" t="s">
        <v>1973</v>
      </c>
      <c r="H1367" s="17" t="s">
        <v>1973</v>
      </c>
      <c r="I1367" s="17" t="s">
        <v>1973</v>
      </c>
      <c r="J1367" s="21" t="s">
        <v>1973</v>
      </c>
    </row>
    <row r="1368" ht="67.5" spans="1:10">
      <c r="A1368" s="19"/>
      <c r="B1368" s="19"/>
      <c r="C1368" s="15" t="s">
        <v>1973</v>
      </c>
      <c r="D1368" s="15" t="s">
        <v>1973</v>
      </c>
      <c r="E1368" s="15" t="s">
        <v>3065</v>
      </c>
      <c r="F1368" s="17" t="s">
        <v>2020</v>
      </c>
      <c r="G1368" s="15" t="s">
        <v>3066</v>
      </c>
      <c r="H1368" s="17" t="s">
        <v>2081</v>
      </c>
      <c r="I1368" s="17" t="s">
        <v>1983</v>
      </c>
      <c r="J1368" s="21" t="s">
        <v>3057</v>
      </c>
    </row>
    <row r="1369" ht="13.5" spans="1:10">
      <c r="A1369" s="19"/>
      <c r="B1369" s="19"/>
      <c r="C1369" s="15" t="s">
        <v>1989</v>
      </c>
      <c r="D1369" s="15" t="s">
        <v>1973</v>
      </c>
      <c r="E1369" s="15" t="s">
        <v>1973</v>
      </c>
      <c r="F1369" s="17" t="s">
        <v>1973</v>
      </c>
      <c r="G1369" s="15" t="s">
        <v>1973</v>
      </c>
      <c r="H1369" s="17" t="s">
        <v>1973</v>
      </c>
      <c r="I1369" s="17" t="s">
        <v>1973</v>
      </c>
      <c r="J1369" s="21" t="s">
        <v>1973</v>
      </c>
    </row>
    <row r="1370" ht="13.5" spans="1:10">
      <c r="A1370" s="19"/>
      <c r="B1370" s="19"/>
      <c r="C1370" s="15" t="s">
        <v>1973</v>
      </c>
      <c r="D1370" s="15" t="s">
        <v>1995</v>
      </c>
      <c r="E1370" s="15" t="s">
        <v>1973</v>
      </c>
      <c r="F1370" s="17" t="s">
        <v>1973</v>
      </c>
      <c r="G1370" s="15" t="s">
        <v>1973</v>
      </c>
      <c r="H1370" s="17" t="s">
        <v>1973</v>
      </c>
      <c r="I1370" s="17" t="s">
        <v>1973</v>
      </c>
      <c r="J1370" s="21" t="s">
        <v>1973</v>
      </c>
    </row>
    <row r="1371" ht="27" spans="1:10">
      <c r="A1371" s="19"/>
      <c r="B1371" s="19"/>
      <c r="C1371" s="15" t="s">
        <v>1973</v>
      </c>
      <c r="D1371" s="15" t="s">
        <v>1973</v>
      </c>
      <c r="E1371" s="15" t="s">
        <v>2784</v>
      </c>
      <c r="F1371" s="17" t="s">
        <v>1997</v>
      </c>
      <c r="G1371" s="15" t="s">
        <v>2171</v>
      </c>
      <c r="H1371" s="17" t="s">
        <v>1999</v>
      </c>
      <c r="I1371" s="17" t="s">
        <v>1983</v>
      </c>
      <c r="J1371" s="21" t="s">
        <v>2936</v>
      </c>
    </row>
    <row r="1372" ht="13.5" spans="1:10">
      <c r="A1372" s="19"/>
      <c r="B1372" s="19"/>
      <c r="C1372" s="15" t="s">
        <v>2001</v>
      </c>
      <c r="D1372" s="15" t="s">
        <v>1973</v>
      </c>
      <c r="E1372" s="15" t="s">
        <v>1973</v>
      </c>
      <c r="F1372" s="17" t="s">
        <v>1973</v>
      </c>
      <c r="G1372" s="15" t="s">
        <v>1973</v>
      </c>
      <c r="H1372" s="17" t="s">
        <v>1973</v>
      </c>
      <c r="I1372" s="17" t="s">
        <v>1973</v>
      </c>
      <c r="J1372" s="21" t="s">
        <v>1973</v>
      </c>
    </row>
    <row r="1373" ht="13.5" spans="1:10">
      <c r="A1373" s="19"/>
      <c r="B1373" s="19"/>
      <c r="C1373" s="15" t="s">
        <v>1973</v>
      </c>
      <c r="D1373" s="15" t="s">
        <v>2002</v>
      </c>
      <c r="E1373" s="15" t="s">
        <v>1973</v>
      </c>
      <c r="F1373" s="17" t="s">
        <v>1973</v>
      </c>
      <c r="G1373" s="15" t="s">
        <v>1973</v>
      </c>
      <c r="H1373" s="17" t="s">
        <v>1973</v>
      </c>
      <c r="I1373" s="17" t="s">
        <v>1973</v>
      </c>
      <c r="J1373" s="21" t="s">
        <v>1973</v>
      </c>
    </row>
    <row r="1374" ht="108" spans="1:10">
      <c r="A1374" s="19"/>
      <c r="B1374" s="19"/>
      <c r="C1374" s="15" t="s">
        <v>1973</v>
      </c>
      <c r="D1374" s="15" t="s">
        <v>1973</v>
      </c>
      <c r="E1374" s="15" t="s">
        <v>2937</v>
      </c>
      <c r="F1374" s="17" t="s">
        <v>1997</v>
      </c>
      <c r="G1374" s="15" t="s">
        <v>2072</v>
      </c>
      <c r="H1374" s="17" t="s">
        <v>1982</v>
      </c>
      <c r="I1374" s="17" t="s">
        <v>1983</v>
      </c>
      <c r="J1374" s="21" t="s">
        <v>2938</v>
      </c>
    </row>
    <row r="1375" ht="391.5" spans="1:10">
      <c r="A1375" s="15" t="s">
        <v>3067</v>
      </c>
      <c r="B1375" s="18" t="s">
        <v>3068</v>
      </c>
      <c r="C1375" s="19"/>
      <c r="D1375" s="19"/>
      <c r="E1375" s="19"/>
      <c r="F1375" s="20"/>
      <c r="G1375" s="19"/>
      <c r="H1375" s="20"/>
      <c r="I1375" s="20"/>
      <c r="J1375" s="22"/>
    </row>
    <row r="1376" ht="13.5" spans="1:10">
      <c r="A1376" s="19"/>
      <c r="B1376" s="19"/>
      <c r="C1376" s="15" t="s">
        <v>1977</v>
      </c>
      <c r="D1376" s="15" t="s">
        <v>1973</v>
      </c>
      <c r="E1376" s="15" t="s">
        <v>1973</v>
      </c>
      <c r="F1376" s="17" t="s">
        <v>1973</v>
      </c>
      <c r="G1376" s="15" t="s">
        <v>1973</v>
      </c>
      <c r="H1376" s="17" t="s">
        <v>1973</v>
      </c>
      <c r="I1376" s="17" t="s">
        <v>1973</v>
      </c>
      <c r="J1376" s="21" t="s">
        <v>1973</v>
      </c>
    </row>
    <row r="1377" ht="13.5" spans="1:10">
      <c r="A1377" s="19"/>
      <c r="B1377" s="19"/>
      <c r="C1377" s="15" t="s">
        <v>1973</v>
      </c>
      <c r="D1377" s="15" t="s">
        <v>1978</v>
      </c>
      <c r="E1377" s="15" t="s">
        <v>1973</v>
      </c>
      <c r="F1377" s="17" t="s">
        <v>1973</v>
      </c>
      <c r="G1377" s="15" t="s">
        <v>1973</v>
      </c>
      <c r="H1377" s="17" t="s">
        <v>1973</v>
      </c>
      <c r="I1377" s="17" t="s">
        <v>1973</v>
      </c>
      <c r="J1377" s="21" t="s">
        <v>1973</v>
      </c>
    </row>
    <row r="1378" ht="13.5" spans="1:10">
      <c r="A1378" s="19"/>
      <c r="B1378" s="19"/>
      <c r="C1378" s="15" t="s">
        <v>1973</v>
      </c>
      <c r="D1378" s="15" t="s">
        <v>1973</v>
      </c>
      <c r="E1378" s="15" t="s">
        <v>3069</v>
      </c>
      <c r="F1378" s="17" t="s">
        <v>2020</v>
      </c>
      <c r="G1378" s="15" t="s">
        <v>1981</v>
      </c>
      <c r="H1378" s="17" t="s">
        <v>2153</v>
      </c>
      <c r="I1378" s="17" t="s">
        <v>1983</v>
      </c>
      <c r="J1378" s="21" t="s">
        <v>3069</v>
      </c>
    </row>
    <row r="1379" ht="13.5" spans="1:10">
      <c r="A1379" s="19"/>
      <c r="B1379" s="19"/>
      <c r="C1379" s="15" t="s">
        <v>1973</v>
      </c>
      <c r="D1379" s="15" t="s">
        <v>2013</v>
      </c>
      <c r="E1379" s="15" t="s">
        <v>1973</v>
      </c>
      <c r="F1379" s="17" t="s">
        <v>1973</v>
      </c>
      <c r="G1379" s="15" t="s">
        <v>1973</v>
      </c>
      <c r="H1379" s="17" t="s">
        <v>1973</v>
      </c>
      <c r="I1379" s="17" t="s">
        <v>1973</v>
      </c>
      <c r="J1379" s="21" t="s">
        <v>1973</v>
      </c>
    </row>
    <row r="1380" ht="13.5" spans="1:10">
      <c r="A1380" s="19"/>
      <c r="B1380" s="19"/>
      <c r="C1380" s="15" t="s">
        <v>1973</v>
      </c>
      <c r="D1380" s="15" t="s">
        <v>1973</v>
      </c>
      <c r="E1380" s="15" t="s">
        <v>3070</v>
      </c>
      <c r="F1380" s="17" t="s">
        <v>2020</v>
      </c>
      <c r="G1380" s="15" t="s">
        <v>2422</v>
      </c>
      <c r="H1380" s="17" t="s">
        <v>2016</v>
      </c>
      <c r="I1380" s="17" t="s">
        <v>1983</v>
      </c>
      <c r="J1380" s="21" t="s">
        <v>3070</v>
      </c>
    </row>
    <row r="1381" ht="13.5" spans="1:10">
      <c r="A1381" s="19"/>
      <c r="B1381" s="19"/>
      <c r="C1381" s="15" t="s">
        <v>1973</v>
      </c>
      <c r="D1381" s="15" t="s">
        <v>2018</v>
      </c>
      <c r="E1381" s="15" t="s">
        <v>1973</v>
      </c>
      <c r="F1381" s="17" t="s">
        <v>1973</v>
      </c>
      <c r="G1381" s="15" t="s">
        <v>1973</v>
      </c>
      <c r="H1381" s="17" t="s">
        <v>1973</v>
      </c>
      <c r="I1381" s="17" t="s">
        <v>1973</v>
      </c>
      <c r="J1381" s="21" t="s">
        <v>1973</v>
      </c>
    </row>
    <row r="1382" ht="13.5" spans="1:10">
      <c r="A1382" s="19"/>
      <c r="B1382" s="19"/>
      <c r="C1382" s="15" t="s">
        <v>1973</v>
      </c>
      <c r="D1382" s="15" t="s">
        <v>1973</v>
      </c>
      <c r="E1382" s="15" t="s">
        <v>3071</v>
      </c>
      <c r="F1382" s="17" t="s">
        <v>2020</v>
      </c>
      <c r="G1382" s="15" t="s">
        <v>1981</v>
      </c>
      <c r="H1382" s="17" t="s">
        <v>1993</v>
      </c>
      <c r="I1382" s="17" t="s">
        <v>1983</v>
      </c>
      <c r="J1382" s="21" t="s">
        <v>3071</v>
      </c>
    </row>
    <row r="1383" ht="13.5" spans="1:10">
      <c r="A1383" s="19"/>
      <c r="B1383" s="19"/>
      <c r="C1383" s="15" t="s">
        <v>1989</v>
      </c>
      <c r="D1383" s="15" t="s">
        <v>1973</v>
      </c>
      <c r="E1383" s="15" t="s">
        <v>1973</v>
      </c>
      <c r="F1383" s="17" t="s">
        <v>1973</v>
      </c>
      <c r="G1383" s="15" t="s">
        <v>1973</v>
      </c>
      <c r="H1383" s="17" t="s">
        <v>1973</v>
      </c>
      <c r="I1383" s="17" t="s">
        <v>1973</v>
      </c>
      <c r="J1383" s="21" t="s">
        <v>1973</v>
      </c>
    </row>
    <row r="1384" ht="13.5" spans="1:10">
      <c r="A1384" s="19"/>
      <c r="B1384" s="19"/>
      <c r="C1384" s="15" t="s">
        <v>1973</v>
      </c>
      <c r="D1384" s="15" t="s">
        <v>2023</v>
      </c>
      <c r="E1384" s="15" t="s">
        <v>1973</v>
      </c>
      <c r="F1384" s="17" t="s">
        <v>1973</v>
      </c>
      <c r="G1384" s="15" t="s">
        <v>1973</v>
      </c>
      <c r="H1384" s="17" t="s">
        <v>1973</v>
      </c>
      <c r="I1384" s="17" t="s">
        <v>1973</v>
      </c>
      <c r="J1384" s="21" t="s">
        <v>1973</v>
      </c>
    </row>
    <row r="1385" ht="40.5" spans="1:10">
      <c r="A1385" s="19"/>
      <c r="B1385" s="19"/>
      <c r="C1385" s="15" t="s">
        <v>1973</v>
      </c>
      <c r="D1385" s="15" t="s">
        <v>1973</v>
      </c>
      <c r="E1385" s="15" t="s">
        <v>3072</v>
      </c>
      <c r="F1385" s="17" t="s">
        <v>2004</v>
      </c>
      <c r="G1385" s="15" t="s">
        <v>2253</v>
      </c>
      <c r="H1385" s="17" t="s">
        <v>1982</v>
      </c>
      <c r="I1385" s="17" t="s">
        <v>1983</v>
      </c>
      <c r="J1385" s="21" t="s">
        <v>3072</v>
      </c>
    </row>
    <row r="1386" ht="13.5" spans="1:10">
      <c r="A1386" s="19"/>
      <c r="B1386" s="19"/>
      <c r="C1386" s="15" t="s">
        <v>2001</v>
      </c>
      <c r="D1386" s="15" t="s">
        <v>1973</v>
      </c>
      <c r="E1386" s="15" t="s">
        <v>1973</v>
      </c>
      <c r="F1386" s="17" t="s">
        <v>1973</v>
      </c>
      <c r="G1386" s="15" t="s">
        <v>1973</v>
      </c>
      <c r="H1386" s="17" t="s">
        <v>1973</v>
      </c>
      <c r="I1386" s="17" t="s">
        <v>1973</v>
      </c>
      <c r="J1386" s="21" t="s">
        <v>1973</v>
      </c>
    </row>
    <row r="1387" ht="13.5" spans="1:10">
      <c r="A1387" s="19"/>
      <c r="B1387" s="19"/>
      <c r="C1387" s="15" t="s">
        <v>1973</v>
      </c>
      <c r="D1387" s="15" t="s">
        <v>2002</v>
      </c>
      <c r="E1387" s="15" t="s">
        <v>1973</v>
      </c>
      <c r="F1387" s="17" t="s">
        <v>1973</v>
      </c>
      <c r="G1387" s="15" t="s">
        <v>1973</v>
      </c>
      <c r="H1387" s="17" t="s">
        <v>1973</v>
      </c>
      <c r="I1387" s="17" t="s">
        <v>1973</v>
      </c>
      <c r="J1387" s="21" t="s">
        <v>1973</v>
      </c>
    </row>
    <row r="1388" ht="13.5" spans="1:10">
      <c r="A1388" s="19"/>
      <c r="B1388" s="19"/>
      <c r="C1388" s="15" t="s">
        <v>1973</v>
      </c>
      <c r="D1388" s="15" t="s">
        <v>1973</v>
      </c>
      <c r="E1388" s="15" t="s">
        <v>3073</v>
      </c>
      <c r="F1388" s="17" t="s">
        <v>1997</v>
      </c>
      <c r="G1388" s="15" t="s">
        <v>2072</v>
      </c>
      <c r="H1388" s="17" t="s">
        <v>1982</v>
      </c>
      <c r="I1388" s="17" t="s">
        <v>1983</v>
      </c>
      <c r="J1388" s="21" t="s">
        <v>3073</v>
      </c>
    </row>
    <row r="1389" ht="409.5" spans="1:10">
      <c r="A1389" s="15" t="s">
        <v>3074</v>
      </c>
      <c r="B1389" s="18" t="s">
        <v>3075</v>
      </c>
      <c r="C1389" s="19"/>
      <c r="D1389" s="19"/>
      <c r="E1389" s="19"/>
      <c r="F1389" s="20"/>
      <c r="G1389" s="19"/>
      <c r="H1389" s="20"/>
      <c r="I1389" s="20"/>
      <c r="J1389" s="22"/>
    </row>
    <row r="1390" ht="13.5" spans="1:10">
      <c r="A1390" s="19"/>
      <c r="B1390" s="19"/>
      <c r="C1390" s="15" t="s">
        <v>1977</v>
      </c>
      <c r="D1390" s="15" t="s">
        <v>1973</v>
      </c>
      <c r="E1390" s="15" t="s">
        <v>1973</v>
      </c>
      <c r="F1390" s="17" t="s">
        <v>1973</v>
      </c>
      <c r="G1390" s="15" t="s">
        <v>1973</v>
      </c>
      <c r="H1390" s="17" t="s">
        <v>1973</v>
      </c>
      <c r="I1390" s="17" t="s">
        <v>1973</v>
      </c>
      <c r="J1390" s="21" t="s">
        <v>1973</v>
      </c>
    </row>
    <row r="1391" ht="13.5" spans="1:10">
      <c r="A1391" s="19"/>
      <c r="B1391" s="19"/>
      <c r="C1391" s="15" t="s">
        <v>1973</v>
      </c>
      <c r="D1391" s="15" t="s">
        <v>1978</v>
      </c>
      <c r="E1391" s="15" t="s">
        <v>1973</v>
      </c>
      <c r="F1391" s="17" t="s">
        <v>1973</v>
      </c>
      <c r="G1391" s="15" t="s">
        <v>1973</v>
      </c>
      <c r="H1391" s="17" t="s">
        <v>1973</v>
      </c>
      <c r="I1391" s="17" t="s">
        <v>1973</v>
      </c>
      <c r="J1391" s="21" t="s">
        <v>1973</v>
      </c>
    </row>
    <row r="1392" ht="54" spans="1:10">
      <c r="A1392" s="19"/>
      <c r="B1392" s="19"/>
      <c r="C1392" s="15" t="s">
        <v>1973</v>
      </c>
      <c r="D1392" s="15" t="s">
        <v>1973</v>
      </c>
      <c r="E1392" s="15" t="s">
        <v>3076</v>
      </c>
      <c r="F1392" s="17" t="s">
        <v>1997</v>
      </c>
      <c r="G1392" s="15" t="s">
        <v>1998</v>
      </c>
      <c r="H1392" s="17" t="s">
        <v>3077</v>
      </c>
      <c r="I1392" s="17" t="s">
        <v>1983</v>
      </c>
      <c r="J1392" s="21" t="s">
        <v>3078</v>
      </c>
    </row>
    <row r="1393" ht="54" spans="1:10">
      <c r="A1393" s="19"/>
      <c r="B1393" s="19"/>
      <c r="C1393" s="15" t="s">
        <v>1973</v>
      </c>
      <c r="D1393" s="15" t="s">
        <v>1973</v>
      </c>
      <c r="E1393" s="15" t="s">
        <v>3079</v>
      </c>
      <c r="F1393" s="17" t="s">
        <v>1997</v>
      </c>
      <c r="G1393" s="15" t="s">
        <v>1998</v>
      </c>
      <c r="H1393" s="17" t="s">
        <v>2200</v>
      </c>
      <c r="I1393" s="17" t="s">
        <v>1983</v>
      </c>
      <c r="J1393" s="21" t="s">
        <v>3080</v>
      </c>
    </row>
    <row r="1394" ht="13.5" spans="1:10">
      <c r="A1394" s="19"/>
      <c r="B1394" s="19"/>
      <c r="C1394" s="15" t="s">
        <v>1973</v>
      </c>
      <c r="D1394" s="15" t="s">
        <v>1985</v>
      </c>
      <c r="E1394" s="15" t="s">
        <v>1973</v>
      </c>
      <c r="F1394" s="17" t="s">
        <v>1973</v>
      </c>
      <c r="G1394" s="15" t="s">
        <v>1973</v>
      </c>
      <c r="H1394" s="17" t="s">
        <v>1973</v>
      </c>
      <c r="I1394" s="17" t="s">
        <v>1973</v>
      </c>
      <c r="J1394" s="21" t="s">
        <v>1973</v>
      </c>
    </row>
    <row r="1395" ht="108" spans="1:10">
      <c r="A1395" s="19"/>
      <c r="B1395" s="19"/>
      <c r="C1395" s="15" t="s">
        <v>1973</v>
      </c>
      <c r="D1395" s="15" t="s">
        <v>1973</v>
      </c>
      <c r="E1395" s="15" t="s">
        <v>3081</v>
      </c>
      <c r="F1395" s="17" t="s">
        <v>1997</v>
      </c>
      <c r="G1395" s="15" t="s">
        <v>2005</v>
      </c>
      <c r="H1395" s="17" t="s">
        <v>1982</v>
      </c>
      <c r="I1395" s="17" t="s">
        <v>1983</v>
      </c>
      <c r="J1395" s="21" t="s">
        <v>3082</v>
      </c>
    </row>
    <row r="1396" ht="13.5" spans="1:10">
      <c r="A1396" s="19"/>
      <c r="B1396" s="19"/>
      <c r="C1396" s="15" t="s">
        <v>1973</v>
      </c>
      <c r="D1396" s="15" t="s">
        <v>2018</v>
      </c>
      <c r="E1396" s="15" t="s">
        <v>1973</v>
      </c>
      <c r="F1396" s="17" t="s">
        <v>1973</v>
      </c>
      <c r="G1396" s="15" t="s">
        <v>1973</v>
      </c>
      <c r="H1396" s="17" t="s">
        <v>1973</v>
      </c>
      <c r="I1396" s="17" t="s">
        <v>1973</v>
      </c>
      <c r="J1396" s="21" t="s">
        <v>1973</v>
      </c>
    </row>
    <row r="1397" ht="67.5" spans="1:10">
      <c r="A1397" s="19"/>
      <c r="B1397" s="19"/>
      <c r="C1397" s="15" t="s">
        <v>1973</v>
      </c>
      <c r="D1397" s="15" t="s">
        <v>1973</v>
      </c>
      <c r="E1397" s="15" t="s">
        <v>3083</v>
      </c>
      <c r="F1397" s="17" t="s">
        <v>2020</v>
      </c>
      <c r="G1397" s="15" t="s">
        <v>2510</v>
      </c>
      <c r="H1397" s="17" t="s">
        <v>3084</v>
      </c>
      <c r="I1397" s="17" t="s">
        <v>1983</v>
      </c>
      <c r="J1397" s="21" t="s">
        <v>3085</v>
      </c>
    </row>
    <row r="1398" ht="13.5" spans="1:10">
      <c r="A1398" s="19"/>
      <c r="B1398" s="19"/>
      <c r="C1398" s="15" t="s">
        <v>1989</v>
      </c>
      <c r="D1398" s="15" t="s">
        <v>1973</v>
      </c>
      <c r="E1398" s="15" t="s">
        <v>1973</v>
      </c>
      <c r="F1398" s="17" t="s">
        <v>1973</v>
      </c>
      <c r="G1398" s="15" t="s">
        <v>1973</v>
      </c>
      <c r="H1398" s="17" t="s">
        <v>1973</v>
      </c>
      <c r="I1398" s="17" t="s">
        <v>1973</v>
      </c>
      <c r="J1398" s="21" t="s">
        <v>1973</v>
      </c>
    </row>
    <row r="1399" ht="13.5" spans="1:10">
      <c r="A1399" s="19"/>
      <c r="B1399" s="19"/>
      <c r="C1399" s="15" t="s">
        <v>1973</v>
      </c>
      <c r="D1399" s="15" t="s">
        <v>2023</v>
      </c>
      <c r="E1399" s="15" t="s">
        <v>1973</v>
      </c>
      <c r="F1399" s="17" t="s">
        <v>1973</v>
      </c>
      <c r="G1399" s="15" t="s">
        <v>1973</v>
      </c>
      <c r="H1399" s="17" t="s">
        <v>1973</v>
      </c>
      <c r="I1399" s="17" t="s">
        <v>1973</v>
      </c>
      <c r="J1399" s="21" t="s">
        <v>1973</v>
      </c>
    </row>
    <row r="1400" ht="13.5" spans="1:10">
      <c r="A1400" s="19"/>
      <c r="B1400" s="19"/>
      <c r="C1400" s="15" t="s">
        <v>1973</v>
      </c>
      <c r="D1400" s="15" t="s">
        <v>1973</v>
      </c>
      <c r="E1400" s="15" t="s">
        <v>3086</v>
      </c>
      <c r="F1400" s="17" t="s">
        <v>1997</v>
      </c>
      <c r="G1400" s="15" t="s">
        <v>2253</v>
      </c>
      <c r="H1400" s="17" t="s">
        <v>1982</v>
      </c>
      <c r="I1400" s="17" t="s">
        <v>1983</v>
      </c>
      <c r="J1400" s="21" t="s">
        <v>3087</v>
      </c>
    </row>
    <row r="1401" ht="13.5" spans="1:10">
      <c r="A1401" s="19"/>
      <c r="B1401" s="19"/>
      <c r="C1401" s="15" t="s">
        <v>2001</v>
      </c>
      <c r="D1401" s="15" t="s">
        <v>1973</v>
      </c>
      <c r="E1401" s="15" t="s">
        <v>1973</v>
      </c>
      <c r="F1401" s="17" t="s">
        <v>1973</v>
      </c>
      <c r="G1401" s="15" t="s">
        <v>1973</v>
      </c>
      <c r="H1401" s="17" t="s">
        <v>1973</v>
      </c>
      <c r="I1401" s="17" t="s">
        <v>1973</v>
      </c>
      <c r="J1401" s="21" t="s">
        <v>1973</v>
      </c>
    </row>
    <row r="1402" ht="13.5" spans="1:10">
      <c r="A1402" s="19"/>
      <c r="B1402" s="19"/>
      <c r="C1402" s="15" t="s">
        <v>1973</v>
      </c>
      <c r="D1402" s="15" t="s">
        <v>2002</v>
      </c>
      <c r="E1402" s="15" t="s">
        <v>1973</v>
      </c>
      <c r="F1402" s="17" t="s">
        <v>1973</v>
      </c>
      <c r="G1402" s="15" t="s">
        <v>1973</v>
      </c>
      <c r="H1402" s="17" t="s">
        <v>1973</v>
      </c>
      <c r="I1402" s="17" t="s">
        <v>1973</v>
      </c>
      <c r="J1402" s="21" t="s">
        <v>1973</v>
      </c>
    </row>
    <row r="1403" ht="121.5" spans="1:10">
      <c r="A1403" s="19"/>
      <c r="B1403" s="19"/>
      <c r="C1403" s="15" t="s">
        <v>1973</v>
      </c>
      <c r="D1403" s="15" t="s">
        <v>1973</v>
      </c>
      <c r="E1403" s="15" t="s">
        <v>3088</v>
      </c>
      <c r="F1403" s="17" t="s">
        <v>1997</v>
      </c>
      <c r="G1403" s="15" t="s">
        <v>2005</v>
      </c>
      <c r="H1403" s="17" t="s">
        <v>1982</v>
      </c>
      <c r="I1403" s="17" t="s">
        <v>1983</v>
      </c>
      <c r="J1403" s="21" t="s">
        <v>3089</v>
      </c>
    </row>
    <row r="1404" ht="409.5" spans="1:10">
      <c r="A1404" s="15" t="s">
        <v>3090</v>
      </c>
      <c r="B1404" s="18" t="s">
        <v>3091</v>
      </c>
      <c r="C1404" s="19"/>
      <c r="D1404" s="19"/>
      <c r="E1404" s="19"/>
      <c r="F1404" s="20"/>
      <c r="G1404" s="19"/>
      <c r="H1404" s="20"/>
      <c r="I1404" s="20"/>
      <c r="J1404" s="22"/>
    </row>
    <row r="1405" ht="13.5" spans="1:10">
      <c r="A1405" s="19"/>
      <c r="B1405" s="19"/>
      <c r="C1405" s="15" t="s">
        <v>1977</v>
      </c>
      <c r="D1405" s="15" t="s">
        <v>1973</v>
      </c>
      <c r="E1405" s="15" t="s">
        <v>1973</v>
      </c>
      <c r="F1405" s="17" t="s">
        <v>1973</v>
      </c>
      <c r="G1405" s="15" t="s">
        <v>1973</v>
      </c>
      <c r="H1405" s="17" t="s">
        <v>1973</v>
      </c>
      <c r="I1405" s="17" t="s">
        <v>1973</v>
      </c>
      <c r="J1405" s="21" t="s">
        <v>1973</v>
      </c>
    </row>
    <row r="1406" ht="13.5" spans="1:10">
      <c r="A1406" s="19"/>
      <c r="B1406" s="19"/>
      <c r="C1406" s="15" t="s">
        <v>1973</v>
      </c>
      <c r="D1406" s="15" t="s">
        <v>1978</v>
      </c>
      <c r="E1406" s="15" t="s">
        <v>1973</v>
      </c>
      <c r="F1406" s="17" t="s">
        <v>1973</v>
      </c>
      <c r="G1406" s="15" t="s">
        <v>1973</v>
      </c>
      <c r="H1406" s="17" t="s">
        <v>1973</v>
      </c>
      <c r="I1406" s="17" t="s">
        <v>1973</v>
      </c>
      <c r="J1406" s="21" t="s">
        <v>1973</v>
      </c>
    </row>
    <row r="1407" ht="27" spans="1:10">
      <c r="A1407" s="19"/>
      <c r="B1407" s="19"/>
      <c r="C1407" s="15" t="s">
        <v>1973</v>
      </c>
      <c r="D1407" s="15" t="s">
        <v>1973</v>
      </c>
      <c r="E1407" s="15" t="s">
        <v>3092</v>
      </c>
      <c r="F1407" s="17" t="s">
        <v>2020</v>
      </c>
      <c r="G1407" s="15" t="s">
        <v>2422</v>
      </c>
      <c r="H1407" s="17" t="s">
        <v>2011</v>
      </c>
      <c r="I1407" s="17" t="s">
        <v>1983</v>
      </c>
      <c r="J1407" s="21" t="s">
        <v>3093</v>
      </c>
    </row>
    <row r="1408" ht="13.5" spans="1:10">
      <c r="A1408" s="19"/>
      <c r="B1408" s="19"/>
      <c r="C1408" s="15" t="s">
        <v>1973</v>
      </c>
      <c r="D1408" s="15" t="s">
        <v>1985</v>
      </c>
      <c r="E1408" s="15" t="s">
        <v>1973</v>
      </c>
      <c r="F1408" s="17" t="s">
        <v>1973</v>
      </c>
      <c r="G1408" s="15" t="s">
        <v>1973</v>
      </c>
      <c r="H1408" s="17" t="s">
        <v>1973</v>
      </c>
      <c r="I1408" s="17" t="s">
        <v>1973</v>
      </c>
      <c r="J1408" s="21" t="s">
        <v>1973</v>
      </c>
    </row>
    <row r="1409" ht="13.5" spans="1:10">
      <c r="A1409" s="19"/>
      <c r="B1409" s="19"/>
      <c r="C1409" s="15" t="s">
        <v>1973</v>
      </c>
      <c r="D1409" s="15" t="s">
        <v>1973</v>
      </c>
      <c r="E1409" s="15" t="s">
        <v>3094</v>
      </c>
      <c r="F1409" s="17" t="s">
        <v>1980</v>
      </c>
      <c r="G1409" s="15" t="s">
        <v>1981</v>
      </c>
      <c r="H1409" s="17" t="s">
        <v>1982</v>
      </c>
      <c r="I1409" s="17" t="s">
        <v>1987</v>
      </c>
      <c r="J1409" s="21" t="s">
        <v>3094</v>
      </c>
    </row>
    <row r="1410" ht="13.5" spans="1:10">
      <c r="A1410" s="19"/>
      <c r="B1410" s="19"/>
      <c r="C1410" s="15" t="s">
        <v>1973</v>
      </c>
      <c r="D1410" s="15" t="s">
        <v>2018</v>
      </c>
      <c r="E1410" s="15" t="s">
        <v>1973</v>
      </c>
      <c r="F1410" s="17" t="s">
        <v>1973</v>
      </c>
      <c r="G1410" s="15" t="s">
        <v>1973</v>
      </c>
      <c r="H1410" s="17" t="s">
        <v>1973</v>
      </c>
      <c r="I1410" s="17" t="s">
        <v>1973</v>
      </c>
      <c r="J1410" s="21" t="s">
        <v>1973</v>
      </c>
    </row>
    <row r="1411" ht="13.5" spans="1:10">
      <c r="A1411" s="19"/>
      <c r="B1411" s="19"/>
      <c r="C1411" s="15" t="s">
        <v>1973</v>
      </c>
      <c r="D1411" s="15" t="s">
        <v>1973</v>
      </c>
      <c r="E1411" s="15" t="s">
        <v>3095</v>
      </c>
      <c r="F1411" s="17" t="s">
        <v>2020</v>
      </c>
      <c r="G1411" s="15" t="s">
        <v>3096</v>
      </c>
      <c r="H1411" s="17" t="s">
        <v>2081</v>
      </c>
      <c r="I1411" s="17" t="s">
        <v>1983</v>
      </c>
      <c r="J1411" s="21" t="s">
        <v>3097</v>
      </c>
    </row>
    <row r="1412" ht="13.5" spans="1:10">
      <c r="A1412" s="19"/>
      <c r="B1412" s="19"/>
      <c r="C1412" s="15" t="s">
        <v>1989</v>
      </c>
      <c r="D1412" s="15" t="s">
        <v>1973</v>
      </c>
      <c r="E1412" s="15" t="s">
        <v>1973</v>
      </c>
      <c r="F1412" s="17" t="s">
        <v>1973</v>
      </c>
      <c r="G1412" s="15" t="s">
        <v>1973</v>
      </c>
      <c r="H1412" s="17" t="s">
        <v>1973</v>
      </c>
      <c r="I1412" s="17" t="s">
        <v>1973</v>
      </c>
      <c r="J1412" s="21" t="s">
        <v>1973</v>
      </c>
    </row>
    <row r="1413" ht="13.5" spans="1:10">
      <c r="A1413" s="19"/>
      <c r="B1413" s="19"/>
      <c r="C1413" s="15" t="s">
        <v>1973</v>
      </c>
      <c r="D1413" s="15" t="s">
        <v>2023</v>
      </c>
      <c r="E1413" s="15" t="s">
        <v>1973</v>
      </c>
      <c r="F1413" s="17" t="s">
        <v>1973</v>
      </c>
      <c r="G1413" s="15" t="s">
        <v>1973</v>
      </c>
      <c r="H1413" s="17" t="s">
        <v>1973</v>
      </c>
      <c r="I1413" s="17" t="s">
        <v>1973</v>
      </c>
      <c r="J1413" s="21" t="s">
        <v>1973</v>
      </c>
    </row>
    <row r="1414" ht="13.5" spans="1:10">
      <c r="A1414" s="19"/>
      <c r="B1414" s="19"/>
      <c r="C1414" s="15" t="s">
        <v>1973</v>
      </c>
      <c r="D1414" s="15" t="s">
        <v>1973</v>
      </c>
      <c r="E1414" s="15" t="s">
        <v>3086</v>
      </c>
      <c r="F1414" s="17" t="s">
        <v>2004</v>
      </c>
      <c r="G1414" s="15" t="s">
        <v>2253</v>
      </c>
      <c r="H1414" s="17" t="s">
        <v>1982</v>
      </c>
      <c r="I1414" s="17" t="s">
        <v>1987</v>
      </c>
      <c r="J1414" s="21" t="s">
        <v>3086</v>
      </c>
    </row>
    <row r="1415" ht="13.5" spans="1:10">
      <c r="A1415" s="19"/>
      <c r="B1415" s="19"/>
      <c r="C1415" s="15" t="s">
        <v>2001</v>
      </c>
      <c r="D1415" s="15" t="s">
        <v>1973</v>
      </c>
      <c r="E1415" s="15" t="s">
        <v>1973</v>
      </c>
      <c r="F1415" s="17" t="s">
        <v>1973</v>
      </c>
      <c r="G1415" s="15" t="s">
        <v>1973</v>
      </c>
      <c r="H1415" s="17" t="s">
        <v>1973</v>
      </c>
      <c r="I1415" s="17" t="s">
        <v>1973</v>
      </c>
      <c r="J1415" s="21" t="s">
        <v>1973</v>
      </c>
    </row>
    <row r="1416" ht="13.5" spans="1:10">
      <c r="A1416" s="19"/>
      <c r="B1416" s="19"/>
      <c r="C1416" s="15" t="s">
        <v>1973</v>
      </c>
      <c r="D1416" s="15" t="s">
        <v>2002</v>
      </c>
      <c r="E1416" s="15" t="s">
        <v>1973</v>
      </c>
      <c r="F1416" s="17" t="s">
        <v>1973</v>
      </c>
      <c r="G1416" s="15" t="s">
        <v>1973</v>
      </c>
      <c r="H1416" s="17" t="s">
        <v>1973</v>
      </c>
      <c r="I1416" s="17" t="s">
        <v>1973</v>
      </c>
      <c r="J1416" s="21" t="s">
        <v>1973</v>
      </c>
    </row>
    <row r="1417" ht="13.5" spans="1:10">
      <c r="A1417" s="19"/>
      <c r="B1417" s="19"/>
      <c r="C1417" s="15" t="s">
        <v>1973</v>
      </c>
      <c r="D1417" s="15" t="s">
        <v>1973</v>
      </c>
      <c r="E1417" s="15" t="s">
        <v>3098</v>
      </c>
      <c r="F1417" s="17" t="s">
        <v>1980</v>
      </c>
      <c r="G1417" s="15" t="s">
        <v>2072</v>
      </c>
      <c r="H1417" s="17" t="s">
        <v>1982</v>
      </c>
      <c r="I1417" s="17" t="s">
        <v>1987</v>
      </c>
      <c r="J1417" s="21" t="s">
        <v>3098</v>
      </c>
    </row>
    <row r="1418" ht="351" spans="1:10">
      <c r="A1418" s="15" t="s">
        <v>3099</v>
      </c>
      <c r="B1418" s="18" t="s">
        <v>3100</v>
      </c>
      <c r="C1418" s="19"/>
      <c r="D1418" s="19"/>
      <c r="E1418" s="19"/>
      <c r="F1418" s="20"/>
      <c r="G1418" s="19"/>
      <c r="H1418" s="20"/>
      <c r="I1418" s="20"/>
      <c r="J1418" s="22"/>
    </row>
    <row r="1419" ht="13.5" spans="1:10">
      <c r="A1419" s="19"/>
      <c r="B1419" s="19"/>
      <c r="C1419" s="15" t="s">
        <v>1977</v>
      </c>
      <c r="D1419" s="15" t="s">
        <v>1973</v>
      </c>
      <c r="E1419" s="15" t="s">
        <v>1973</v>
      </c>
      <c r="F1419" s="17" t="s">
        <v>1973</v>
      </c>
      <c r="G1419" s="15" t="s">
        <v>1973</v>
      </c>
      <c r="H1419" s="17" t="s">
        <v>1973</v>
      </c>
      <c r="I1419" s="17" t="s">
        <v>1973</v>
      </c>
      <c r="J1419" s="21" t="s">
        <v>1973</v>
      </c>
    </row>
    <row r="1420" ht="13.5" spans="1:10">
      <c r="A1420" s="19"/>
      <c r="B1420" s="19"/>
      <c r="C1420" s="15" t="s">
        <v>1973</v>
      </c>
      <c r="D1420" s="15" t="s">
        <v>1978</v>
      </c>
      <c r="E1420" s="15" t="s">
        <v>1973</v>
      </c>
      <c r="F1420" s="17" t="s">
        <v>1973</v>
      </c>
      <c r="G1420" s="15" t="s">
        <v>1973</v>
      </c>
      <c r="H1420" s="17" t="s">
        <v>1973</v>
      </c>
      <c r="I1420" s="17" t="s">
        <v>1973</v>
      </c>
      <c r="J1420" s="21" t="s">
        <v>1973</v>
      </c>
    </row>
    <row r="1421" ht="13.5" spans="1:10">
      <c r="A1421" s="19"/>
      <c r="B1421" s="19"/>
      <c r="C1421" s="15" t="s">
        <v>1973</v>
      </c>
      <c r="D1421" s="15" t="s">
        <v>1973</v>
      </c>
      <c r="E1421" s="15" t="s">
        <v>3101</v>
      </c>
      <c r="F1421" s="17" t="s">
        <v>2020</v>
      </c>
      <c r="G1421" s="15" t="s">
        <v>3102</v>
      </c>
      <c r="H1421" s="17" t="s">
        <v>2153</v>
      </c>
      <c r="I1421" s="17" t="s">
        <v>1983</v>
      </c>
      <c r="J1421" s="21" t="s">
        <v>3101</v>
      </c>
    </row>
    <row r="1422" ht="13.5" spans="1:10">
      <c r="A1422" s="19"/>
      <c r="B1422" s="19"/>
      <c r="C1422" s="15" t="s">
        <v>1973</v>
      </c>
      <c r="D1422" s="15" t="s">
        <v>2013</v>
      </c>
      <c r="E1422" s="15" t="s">
        <v>1973</v>
      </c>
      <c r="F1422" s="17" t="s">
        <v>1973</v>
      </c>
      <c r="G1422" s="15" t="s">
        <v>1973</v>
      </c>
      <c r="H1422" s="17" t="s">
        <v>1973</v>
      </c>
      <c r="I1422" s="17" t="s">
        <v>1973</v>
      </c>
      <c r="J1422" s="21" t="s">
        <v>1973</v>
      </c>
    </row>
    <row r="1423" ht="13.5" spans="1:10">
      <c r="A1423" s="19"/>
      <c r="B1423" s="19"/>
      <c r="C1423" s="15" t="s">
        <v>1973</v>
      </c>
      <c r="D1423" s="15" t="s">
        <v>1973</v>
      </c>
      <c r="E1423" s="15" t="s">
        <v>3103</v>
      </c>
      <c r="F1423" s="17" t="s">
        <v>2020</v>
      </c>
      <c r="G1423" s="15" t="s">
        <v>2422</v>
      </c>
      <c r="H1423" s="17" t="s">
        <v>2016</v>
      </c>
      <c r="I1423" s="17" t="s">
        <v>1983</v>
      </c>
      <c r="J1423" s="21" t="s">
        <v>3104</v>
      </c>
    </row>
    <row r="1424" ht="13.5" spans="1:10">
      <c r="A1424" s="19"/>
      <c r="B1424" s="19"/>
      <c r="C1424" s="15" t="s">
        <v>1973</v>
      </c>
      <c r="D1424" s="15" t="s">
        <v>2018</v>
      </c>
      <c r="E1424" s="15" t="s">
        <v>1973</v>
      </c>
      <c r="F1424" s="17" t="s">
        <v>1973</v>
      </c>
      <c r="G1424" s="15" t="s">
        <v>1973</v>
      </c>
      <c r="H1424" s="17" t="s">
        <v>1973</v>
      </c>
      <c r="I1424" s="17" t="s">
        <v>1973</v>
      </c>
      <c r="J1424" s="21" t="s">
        <v>1973</v>
      </c>
    </row>
    <row r="1425" ht="13.5" spans="1:10">
      <c r="A1425" s="19"/>
      <c r="B1425" s="19"/>
      <c r="C1425" s="15" t="s">
        <v>1973</v>
      </c>
      <c r="D1425" s="15" t="s">
        <v>1973</v>
      </c>
      <c r="E1425" s="15" t="s">
        <v>3105</v>
      </c>
      <c r="F1425" s="17" t="s">
        <v>2020</v>
      </c>
      <c r="G1425" s="15" t="s">
        <v>2422</v>
      </c>
      <c r="H1425" s="17" t="s">
        <v>1993</v>
      </c>
      <c r="I1425" s="17" t="s">
        <v>1983</v>
      </c>
      <c r="J1425" s="21" t="s">
        <v>3105</v>
      </c>
    </row>
    <row r="1426" ht="13.5" spans="1:10">
      <c r="A1426" s="19"/>
      <c r="B1426" s="19"/>
      <c r="C1426" s="15" t="s">
        <v>1989</v>
      </c>
      <c r="D1426" s="15" t="s">
        <v>1973</v>
      </c>
      <c r="E1426" s="15" t="s">
        <v>1973</v>
      </c>
      <c r="F1426" s="17" t="s">
        <v>1973</v>
      </c>
      <c r="G1426" s="15" t="s">
        <v>1973</v>
      </c>
      <c r="H1426" s="17" t="s">
        <v>1973</v>
      </c>
      <c r="I1426" s="17" t="s">
        <v>1973</v>
      </c>
      <c r="J1426" s="21" t="s">
        <v>1973</v>
      </c>
    </row>
    <row r="1427" ht="13.5" spans="1:10">
      <c r="A1427" s="19"/>
      <c r="B1427" s="19"/>
      <c r="C1427" s="15" t="s">
        <v>1973</v>
      </c>
      <c r="D1427" s="15" t="s">
        <v>2023</v>
      </c>
      <c r="E1427" s="15" t="s">
        <v>1973</v>
      </c>
      <c r="F1427" s="17" t="s">
        <v>1973</v>
      </c>
      <c r="G1427" s="15" t="s">
        <v>1973</v>
      </c>
      <c r="H1427" s="17" t="s">
        <v>1973</v>
      </c>
      <c r="I1427" s="17" t="s">
        <v>1973</v>
      </c>
      <c r="J1427" s="21" t="s">
        <v>1973</v>
      </c>
    </row>
    <row r="1428" ht="40.5" spans="1:10">
      <c r="A1428" s="19"/>
      <c r="B1428" s="19"/>
      <c r="C1428" s="15" t="s">
        <v>1973</v>
      </c>
      <c r="D1428" s="15" t="s">
        <v>1973</v>
      </c>
      <c r="E1428" s="15" t="s">
        <v>3106</v>
      </c>
      <c r="F1428" s="17" t="s">
        <v>1980</v>
      </c>
      <c r="G1428" s="15" t="s">
        <v>3106</v>
      </c>
      <c r="H1428" s="17" t="s">
        <v>1982</v>
      </c>
      <c r="I1428" s="17" t="s">
        <v>1987</v>
      </c>
      <c r="J1428" s="21" t="s">
        <v>3106</v>
      </c>
    </row>
    <row r="1429" ht="13.5" spans="1:10">
      <c r="A1429" s="19"/>
      <c r="B1429" s="19"/>
      <c r="C1429" s="15" t="s">
        <v>2001</v>
      </c>
      <c r="D1429" s="15" t="s">
        <v>1973</v>
      </c>
      <c r="E1429" s="15" t="s">
        <v>1973</v>
      </c>
      <c r="F1429" s="17" t="s">
        <v>1973</v>
      </c>
      <c r="G1429" s="15" t="s">
        <v>1973</v>
      </c>
      <c r="H1429" s="17" t="s">
        <v>1973</v>
      </c>
      <c r="I1429" s="17" t="s">
        <v>1973</v>
      </c>
      <c r="J1429" s="21" t="s">
        <v>1973</v>
      </c>
    </row>
    <row r="1430" ht="13.5" spans="1:10">
      <c r="A1430" s="19"/>
      <c r="B1430" s="19"/>
      <c r="C1430" s="15" t="s">
        <v>1973</v>
      </c>
      <c r="D1430" s="15" t="s">
        <v>2002</v>
      </c>
      <c r="E1430" s="15" t="s">
        <v>1973</v>
      </c>
      <c r="F1430" s="17" t="s">
        <v>1973</v>
      </c>
      <c r="G1430" s="15" t="s">
        <v>1973</v>
      </c>
      <c r="H1430" s="17" t="s">
        <v>1973</v>
      </c>
      <c r="I1430" s="17" t="s">
        <v>1973</v>
      </c>
      <c r="J1430" s="21" t="s">
        <v>1973</v>
      </c>
    </row>
    <row r="1431" ht="13.5" spans="1:10">
      <c r="A1431" s="19"/>
      <c r="B1431" s="19"/>
      <c r="C1431" s="15" t="s">
        <v>1973</v>
      </c>
      <c r="D1431" s="15" t="s">
        <v>1973</v>
      </c>
      <c r="E1431" s="15" t="s">
        <v>3107</v>
      </c>
      <c r="F1431" s="17" t="s">
        <v>1980</v>
      </c>
      <c r="G1431" s="15" t="s">
        <v>2069</v>
      </c>
      <c r="H1431" s="17" t="s">
        <v>1982</v>
      </c>
      <c r="I1431" s="17" t="s">
        <v>1987</v>
      </c>
      <c r="J1431" s="21" t="s">
        <v>3107</v>
      </c>
    </row>
    <row r="1432" ht="13.5" spans="1:10">
      <c r="A1432" s="15" t="s">
        <v>3108</v>
      </c>
      <c r="B1432" s="19"/>
      <c r="C1432" s="19"/>
      <c r="D1432" s="19"/>
      <c r="E1432" s="19"/>
      <c r="F1432" s="20"/>
      <c r="G1432" s="19"/>
      <c r="H1432" s="20"/>
      <c r="I1432" s="20"/>
      <c r="J1432" s="22"/>
    </row>
    <row r="1433" ht="13.5" spans="1:10">
      <c r="A1433" s="15" t="s">
        <v>3109</v>
      </c>
      <c r="B1433" s="19"/>
      <c r="C1433" s="19"/>
      <c r="D1433" s="19"/>
      <c r="E1433" s="19"/>
      <c r="F1433" s="20"/>
      <c r="G1433" s="19"/>
      <c r="H1433" s="20"/>
      <c r="I1433" s="20"/>
      <c r="J1433" s="22"/>
    </row>
    <row r="1434" ht="324" spans="1:10">
      <c r="A1434" s="15" t="s">
        <v>3110</v>
      </c>
      <c r="B1434" s="18" t="s">
        <v>3111</v>
      </c>
      <c r="C1434" s="19"/>
      <c r="D1434" s="19"/>
      <c r="E1434" s="19"/>
      <c r="F1434" s="20"/>
      <c r="G1434" s="19"/>
      <c r="H1434" s="20"/>
      <c r="I1434" s="20"/>
      <c r="J1434" s="22"/>
    </row>
    <row r="1435" ht="13.5" spans="1:10">
      <c r="A1435" s="19"/>
      <c r="B1435" s="19"/>
      <c r="C1435" s="15" t="s">
        <v>1977</v>
      </c>
      <c r="D1435" s="15" t="s">
        <v>1973</v>
      </c>
      <c r="E1435" s="15" t="s">
        <v>1973</v>
      </c>
      <c r="F1435" s="17" t="s">
        <v>1973</v>
      </c>
      <c r="G1435" s="15" t="s">
        <v>1973</v>
      </c>
      <c r="H1435" s="17" t="s">
        <v>1973</v>
      </c>
      <c r="I1435" s="17" t="s">
        <v>1973</v>
      </c>
      <c r="J1435" s="21" t="s">
        <v>1973</v>
      </c>
    </row>
    <row r="1436" ht="13.5" spans="1:10">
      <c r="A1436" s="19"/>
      <c r="B1436" s="19"/>
      <c r="C1436" s="15" t="s">
        <v>1973</v>
      </c>
      <c r="D1436" s="15" t="s">
        <v>1978</v>
      </c>
      <c r="E1436" s="15" t="s">
        <v>1973</v>
      </c>
      <c r="F1436" s="17" t="s">
        <v>1973</v>
      </c>
      <c r="G1436" s="15" t="s">
        <v>1973</v>
      </c>
      <c r="H1436" s="17" t="s">
        <v>1973</v>
      </c>
      <c r="I1436" s="17" t="s">
        <v>1973</v>
      </c>
      <c r="J1436" s="21" t="s">
        <v>1973</v>
      </c>
    </row>
    <row r="1437" ht="27" spans="1:10">
      <c r="A1437" s="19"/>
      <c r="B1437" s="19"/>
      <c r="C1437" s="15" t="s">
        <v>1973</v>
      </c>
      <c r="D1437" s="15" t="s">
        <v>1973</v>
      </c>
      <c r="E1437" s="15" t="s">
        <v>3112</v>
      </c>
      <c r="F1437" s="17" t="s">
        <v>1997</v>
      </c>
      <c r="G1437" s="15" t="s">
        <v>2050</v>
      </c>
      <c r="H1437" s="17" t="s">
        <v>2200</v>
      </c>
      <c r="I1437" s="17" t="s">
        <v>1983</v>
      </c>
      <c r="J1437" s="21" t="s">
        <v>3113</v>
      </c>
    </row>
    <row r="1438" ht="13.5" spans="1:10">
      <c r="A1438" s="19"/>
      <c r="B1438" s="19"/>
      <c r="C1438" s="15" t="s">
        <v>1973</v>
      </c>
      <c r="D1438" s="15" t="s">
        <v>1985</v>
      </c>
      <c r="E1438" s="15" t="s">
        <v>1973</v>
      </c>
      <c r="F1438" s="17" t="s">
        <v>1973</v>
      </c>
      <c r="G1438" s="15" t="s">
        <v>1973</v>
      </c>
      <c r="H1438" s="17" t="s">
        <v>1973</v>
      </c>
      <c r="I1438" s="17" t="s">
        <v>1973</v>
      </c>
      <c r="J1438" s="21" t="s">
        <v>1973</v>
      </c>
    </row>
    <row r="1439" ht="54" spans="1:10">
      <c r="A1439" s="19"/>
      <c r="B1439" s="19"/>
      <c r="C1439" s="15" t="s">
        <v>1973</v>
      </c>
      <c r="D1439" s="15" t="s">
        <v>1973</v>
      </c>
      <c r="E1439" s="15" t="s">
        <v>3114</v>
      </c>
      <c r="F1439" s="17" t="s">
        <v>1980</v>
      </c>
      <c r="G1439" s="15" t="s">
        <v>1981</v>
      </c>
      <c r="H1439" s="17" t="s">
        <v>2691</v>
      </c>
      <c r="I1439" s="17" t="s">
        <v>1987</v>
      </c>
      <c r="J1439" s="21" t="s">
        <v>3115</v>
      </c>
    </row>
    <row r="1440" ht="13.5" spans="1:10">
      <c r="A1440" s="19"/>
      <c r="B1440" s="19"/>
      <c r="C1440" s="15" t="s">
        <v>1973</v>
      </c>
      <c r="D1440" s="15" t="s">
        <v>2013</v>
      </c>
      <c r="E1440" s="15" t="s">
        <v>1973</v>
      </c>
      <c r="F1440" s="17" t="s">
        <v>1973</v>
      </c>
      <c r="G1440" s="15" t="s">
        <v>1973</v>
      </c>
      <c r="H1440" s="17" t="s">
        <v>1973</v>
      </c>
      <c r="I1440" s="17" t="s">
        <v>1973</v>
      </c>
      <c r="J1440" s="21" t="s">
        <v>1973</v>
      </c>
    </row>
    <row r="1441" ht="54" spans="1:10">
      <c r="A1441" s="19"/>
      <c r="B1441" s="19"/>
      <c r="C1441" s="15" t="s">
        <v>1973</v>
      </c>
      <c r="D1441" s="15" t="s">
        <v>1973</v>
      </c>
      <c r="E1441" s="15" t="s">
        <v>3116</v>
      </c>
      <c r="F1441" s="17" t="s">
        <v>1997</v>
      </c>
      <c r="G1441" s="15" t="s">
        <v>1981</v>
      </c>
      <c r="H1441" s="17" t="s">
        <v>1982</v>
      </c>
      <c r="I1441" s="17" t="s">
        <v>1983</v>
      </c>
      <c r="J1441" s="21" t="s">
        <v>3117</v>
      </c>
    </row>
    <row r="1442" ht="13.5" spans="1:10">
      <c r="A1442" s="19"/>
      <c r="B1442" s="19"/>
      <c r="C1442" s="15" t="s">
        <v>1989</v>
      </c>
      <c r="D1442" s="15" t="s">
        <v>1973</v>
      </c>
      <c r="E1442" s="15" t="s">
        <v>1973</v>
      </c>
      <c r="F1442" s="17" t="s">
        <v>1973</v>
      </c>
      <c r="G1442" s="15" t="s">
        <v>1973</v>
      </c>
      <c r="H1442" s="17" t="s">
        <v>1973</v>
      </c>
      <c r="I1442" s="17" t="s">
        <v>1973</v>
      </c>
      <c r="J1442" s="21" t="s">
        <v>1973</v>
      </c>
    </row>
    <row r="1443" ht="13.5" spans="1:10">
      <c r="A1443" s="19"/>
      <c r="B1443" s="19"/>
      <c r="C1443" s="15" t="s">
        <v>1973</v>
      </c>
      <c r="D1443" s="15" t="s">
        <v>2023</v>
      </c>
      <c r="E1443" s="15" t="s">
        <v>1973</v>
      </c>
      <c r="F1443" s="17" t="s">
        <v>1973</v>
      </c>
      <c r="G1443" s="15" t="s">
        <v>1973</v>
      </c>
      <c r="H1443" s="17" t="s">
        <v>1973</v>
      </c>
      <c r="I1443" s="17" t="s">
        <v>1973</v>
      </c>
      <c r="J1443" s="21" t="s">
        <v>1973</v>
      </c>
    </row>
    <row r="1444" ht="216" spans="1:10">
      <c r="A1444" s="19"/>
      <c r="B1444" s="19"/>
      <c r="C1444" s="15" t="s">
        <v>1973</v>
      </c>
      <c r="D1444" s="15" t="s">
        <v>1973</v>
      </c>
      <c r="E1444" s="15" t="s">
        <v>3118</v>
      </c>
      <c r="F1444" s="17" t="s">
        <v>1997</v>
      </c>
      <c r="G1444" s="15" t="s">
        <v>2005</v>
      </c>
      <c r="H1444" s="17" t="s">
        <v>1982</v>
      </c>
      <c r="I1444" s="17" t="s">
        <v>1983</v>
      </c>
      <c r="J1444" s="21" t="s">
        <v>3119</v>
      </c>
    </row>
    <row r="1445" ht="13.5" spans="1:10">
      <c r="A1445" s="19"/>
      <c r="B1445" s="19"/>
      <c r="C1445" s="15" t="s">
        <v>2001</v>
      </c>
      <c r="D1445" s="15" t="s">
        <v>1973</v>
      </c>
      <c r="E1445" s="15" t="s">
        <v>1973</v>
      </c>
      <c r="F1445" s="17" t="s">
        <v>1973</v>
      </c>
      <c r="G1445" s="15" t="s">
        <v>1973</v>
      </c>
      <c r="H1445" s="17" t="s">
        <v>1973</v>
      </c>
      <c r="I1445" s="17" t="s">
        <v>1973</v>
      </c>
      <c r="J1445" s="21" t="s">
        <v>1973</v>
      </c>
    </row>
    <row r="1446" ht="13.5" spans="1:10">
      <c r="A1446" s="19"/>
      <c r="B1446" s="19"/>
      <c r="C1446" s="15" t="s">
        <v>1973</v>
      </c>
      <c r="D1446" s="15" t="s">
        <v>2002</v>
      </c>
      <c r="E1446" s="15" t="s">
        <v>1973</v>
      </c>
      <c r="F1446" s="17" t="s">
        <v>1973</v>
      </c>
      <c r="G1446" s="15" t="s">
        <v>1973</v>
      </c>
      <c r="H1446" s="17" t="s">
        <v>1973</v>
      </c>
      <c r="I1446" s="17" t="s">
        <v>1973</v>
      </c>
      <c r="J1446" s="21" t="s">
        <v>1973</v>
      </c>
    </row>
    <row r="1447" ht="40.5" spans="1:10">
      <c r="A1447" s="19"/>
      <c r="B1447" s="19"/>
      <c r="C1447" s="15" t="s">
        <v>1973</v>
      </c>
      <c r="D1447" s="15" t="s">
        <v>1973</v>
      </c>
      <c r="E1447" s="15" t="s">
        <v>2076</v>
      </c>
      <c r="F1447" s="17" t="s">
        <v>1997</v>
      </c>
      <c r="G1447" s="15" t="s">
        <v>2005</v>
      </c>
      <c r="H1447" s="17" t="s">
        <v>1982</v>
      </c>
      <c r="I1447" s="17" t="s">
        <v>1983</v>
      </c>
      <c r="J1447" s="21" t="s">
        <v>3120</v>
      </c>
    </row>
    <row r="1448" ht="216" spans="1:10">
      <c r="A1448" s="15" t="s">
        <v>3121</v>
      </c>
      <c r="B1448" s="18" t="s">
        <v>3122</v>
      </c>
      <c r="C1448" s="19"/>
      <c r="D1448" s="19"/>
      <c r="E1448" s="19"/>
      <c r="F1448" s="20"/>
      <c r="G1448" s="19"/>
      <c r="H1448" s="20"/>
      <c r="I1448" s="20"/>
      <c r="J1448" s="22"/>
    </row>
    <row r="1449" ht="13.5" spans="1:10">
      <c r="A1449" s="19"/>
      <c r="B1449" s="19"/>
      <c r="C1449" s="15" t="s">
        <v>1977</v>
      </c>
      <c r="D1449" s="15" t="s">
        <v>1973</v>
      </c>
      <c r="E1449" s="15" t="s">
        <v>1973</v>
      </c>
      <c r="F1449" s="17" t="s">
        <v>1973</v>
      </c>
      <c r="G1449" s="15" t="s">
        <v>1973</v>
      </c>
      <c r="H1449" s="17" t="s">
        <v>1973</v>
      </c>
      <c r="I1449" s="17" t="s">
        <v>1973</v>
      </c>
      <c r="J1449" s="21" t="s">
        <v>1973</v>
      </c>
    </row>
    <row r="1450" ht="13.5" spans="1:10">
      <c r="A1450" s="19"/>
      <c r="B1450" s="19"/>
      <c r="C1450" s="15" t="s">
        <v>1973</v>
      </c>
      <c r="D1450" s="15" t="s">
        <v>1978</v>
      </c>
      <c r="E1450" s="15" t="s">
        <v>1973</v>
      </c>
      <c r="F1450" s="17" t="s">
        <v>1973</v>
      </c>
      <c r="G1450" s="15" t="s">
        <v>1973</v>
      </c>
      <c r="H1450" s="17" t="s">
        <v>1973</v>
      </c>
      <c r="I1450" s="17" t="s">
        <v>1973</v>
      </c>
      <c r="J1450" s="21" t="s">
        <v>1973</v>
      </c>
    </row>
    <row r="1451" ht="54" spans="1:10">
      <c r="A1451" s="19"/>
      <c r="B1451" s="19"/>
      <c r="C1451" s="15" t="s">
        <v>1973</v>
      </c>
      <c r="D1451" s="15" t="s">
        <v>1973</v>
      </c>
      <c r="E1451" s="15" t="s">
        <v>3123</v>
      </c>
      <c r="F1451" s="17" t="s">
        <v>1997</v>
      </c>
      <c r="G1451" s="15" t="s">
        <v>2171</v>
      </c>
      <c r="H1451" s="17" t="s">
        <v>3124</v>
      </c>
      <c r="I1451" s="17" t="s">
        <v>1983</v>
      </c>
      <c r="J1451" s="21" t="s">
        <v>3125</v>
      </c>
    </row>
    <row r="1452" ht="13.5" spans="1:10">
      <c r="A1452" s="19"/>
      <c r="B1452" s="19"/>
      <c r="C1452" s="15" t="s">
        <v>1973</v>
      </c>
      <c r="D1452" s="15" t="s">
        <v>1985</v>
      </c>
      <c r="E1452" s="15" t="s">
        <v>1973</v>
      </c>
      <c r="F1452" s="17" t="s">
        <v>1973</v>
      </c>
      <c r="G1452" s="15" t="s">
        <v>1973</v>
      </c>
      <c r="H1452" s="17" t="s">
        <v>1973</v>
      </c>
      <c r="I1452" s="17" t="s">
        <v>1973</v>
      </c>
      <c r="J1452" s="21" t="s">
        <v>1973</v>
      </c>
    </row>
    <row r="1453" ht="175.5" spans="1:10">
      <c r="A1453" s="19"/>
      <c r="B1453" s="19"/>
      <c r="C1453" s="15" t="s">
        <v>1973</v>
      </c>
      <c r="D1453" s="15" t="s">
        <v>1973</v>
      </c>
      <c r="E1453" s="15" t="s">
        <v>3126</v>
      </c>
      <c r="F1453" s="17" t="s">
        <v>1997</v>
      </c>
      <c r="G1453" s="15" t="s">
        <v>2171</v>
      </c>
      <c r="H1453" s="17" t="s">
        <v>1982</v>
      </c>
      <c r="I1453" s="17" t="s">
        <v>1983</v>
      </c>
      <c r="J1453" s="21" t="s">
        <v>3127</v>
      </c>
    </row>
    <row r="1454" ht="13.5" spans="1:10">
      <c r="A1454" s="19"/>
      <c r="B1454" s="19"/>
      <c r="C1454" s="15" t="s">
        <v>1973</v>
      </c>
      <c r="D1454" s="15" t="s">
        <v>2013</v>
      </c>
      <c r="E1454" s="15" t="s">
        <v>1973</v>
      </c>
      <c r="F1454" s="17" t="s">
        <v>1973</v>
      </c>
      <c r="G1454" s="15" t="s">
        <v>1973</v>
      </c>
      <c r="H1454" s="17" t="s">
        <v>1973</v>
      </c>
      <c r="I1454" s="17" t="s">
        <v>1973</v>
      </c>
      <c r="J1454" s="21" t="s">
        <v>1973</v>
      </c>
    </row>
    <row r="1455" ht="54" spans="1:10">
      <c r="A1455" s="19"/>
      <c r="B1455" s="19"/>
      <c r="C1455" s="15" t="s">
        <v>1973</v>
      </c>
      <c r="D1455" s="15" t="s">
        <v>1973</v>
      </c>
      <c r="E1455" s="15" t="s">
        <v>3116</v>
      </c>
      <c r="F1455" s="17" t="s">
        <v>1997</v>
      </c>
      <c r="G1455" s="15" t="s">
        <v>1981</v>
      </c>
      <c r="H1455" s="17" t="s">
        <v>1982</v>
      </c>
      <c r="I1455" s="17" t="s">
        <v>1983</v>
      </c>
      <c r="J1455" s="21" t="s">
        <v>3117</v>
      </c>
    </row>
    <row r="1456" ht="13.5" spans="1:10">
      <c r="A1456" s="19"/>
      <c r="B1456" s="19"/>
      <c r="C1456" s="15" t="s">
        <v>1989</v>
      </c>
      <c r="D1456" s="15" t="s">
        <v>1973</v>
      </c>
      <c r="E1456" s="15" t="s">
        <v>1973</v>
      </c>
      <c r="F1456" s="17" t="s">
        <v>1973</v>
      </c>
      <c r="G1456" s="15" t="s">
        <v>1973</v>
      </c>
      <c r="H1456" s="17" t="s">
        <v>1973</v>
      </c>
      <c r="I1456" s="17" t="s">
        <v>1973</v>
      </c>
      <c r="J1456" s="21" t="s">
        <v>1973</v>
      </c>
    </row>
    <row r="1457" ht="13.5" spans="1:10">
      <c r="A1457" s="19"/>
      <c r="B1457" s="19"/>
      <c r="C1457" s="15" t="s">
        <v>1973</v>
      </c>
      <c r="D1457" s="15" t="s">
        <v>2023</v>
      </c>
      <c r="E1457" s="15" t="s">
        <v>1973</v>
      </c>
      <c r="F1457" s="17" t="s">
        <v>1973</v>
      </c>
      <c r="G1457" s="15" t="s">
        <v>1973</v>
      </c>
      <c r="H1457" s="17" t="s">
        <v>1973</v>
      </c>
      <c r="I1457" s="17" t="s">
        <v>1973</v>
      </c>
      <c r="J1457" s="21" t="s">
        <v>1973</v>
      </c>
    </row>
    <row r="1458" ht="216" spans="1:10">
      <c r="A1458" s="19"/>
      <c r="B1458" s="19"/>
      <c r="C1458" s="15" t="s">
        <v>1973</v>
      </c>
      <c r="D1458" s="15" t="s">
        <v>1973</v>
      </c>
      <c r="E1458" s="15" t="s">
        <v>3118</v>
      </c>
      <c r="F1458" s="17" t="s">
        <v>1997</v>
      </c>
      <c r="G1458" s="15" t="s">
        <v>2005</v>
      </c>
      <c r="H1458" s="17" t="s">
        <v>1982</v>
      </c>
      <c r="I1458" s="17" t="s">
        <v>1983</v>
      </c>
      <c r="J1458" s="21" t="s">
        <v>3119</v>
      </c>
    </row>
    <row r="1459" ht="13.5" spans="1:10">
      <c r="A1459" s="19"/>
      <c r="B1459" s="19"/>
      <c r="C1459" s="15" t="s">
        <v>2001</v>
      </c>
      <c r="D1459" s="15" t="s">
        <v>1973</v>
      </c>
      <c r="E1459" s="15" t="s">
        <v>1973</v>
      </c>
      <c r="F1459" s="17" t="s">
        <v>1973</v>
      </c>
      <c r="G1459" s="15" t="s">
        <v>1973</v>
      </c>
      <c r="H1459" s="17" t="s">
        <v>1973</v>
      </c>
      <c r="I1459" s="17" t="s">
        <v>1973</v>
      </c>
      <c r="J1459" s="21" t="s">
        <v>1973</v>
      </c>
    </row>
    <row r="1460" ht="13.5" spans="1:10">
      <c r="A1460" s="19"/>
      <c r="B1460" s="19"/>
      <c r="C1460" s="15" t="s">
        <v>1973</v>
      </c>
      <c r="D1460" s="15" t="s">
        <v>2002</v>
      </c>
      <c r="E1460" s="15" t="s">
        <v>1973</v>
      </c>
      <c r="F1460" s="17" t="s">
        <v>1973</v>
      </c>
      <c r="G1460" s="15" t="s">
        <v>1973</v>
      </c>
      <c r="H1460" s="17" t="s">
        <v>1973</v>
      </c>
      <c r="I1460" s="17" t="s">
        <v>1973</v>
      </c>
      <c r="J1460" s="21" t="s">
        <v>1973</v>
      </c>
    </row>
    <row r="1461" ht="40.5" spans="1:10">
      <c r="A1461" s="19"/>
      <c r="B1461" s="19"/>
      <c r="C1461" s="15" t="s">
        <v>1973</v>
      </c>
      <c r="D1461" s="15" t="s">
        <v>1973</v>
      </c>
      <c r="E1461" s="15" t="s">
        <v>2076</v>
      </c>
      <c r="F1461" s="17" t="s">
        <v>1997</v>
      </c>
      <c r="G1461" s="15" t="s">
        <v>2005</v>
      </c>
      <c r="H1461" s="17" t="s">
        <v>1982</v>
      </c>
      <c r="I1461" s="17" t="s">
        <v>1983</v>
      </c>
      <c r="J1461" s="21" t="s">
        <v>3120</v>
      </c>
    </row>
    <row r="1462" ht="148.5" spans="1:10">
      <c r="A1462" s="15" t="s">
        <v>3128</v>
      </c>
      <c r="B1462" s="18" t="s">
        <v>3129</v>
      </c>
      <c r="C1462" s="19"/>
      <c r="D1462" s="19"/>
      <c r="E1462" s="19"/>
      <c r="F1462" s="20"/>
      <c r="G1462" s="19"/>
      <c r="H1462" s="20"/>
      <c r="I1462" s="20"/>
      <c r="J1462" s="22"/>
    </row>
    <row r="1463" ht="13.5" spans="1:10">
      <c r="A1463" s="19"/>
      <c r="B1463" s="19"/>
      <c r="C1463" s="15" t="s">
        <v>1977</v>
      </c>
      <c r="D1463" s="15" t="s">
        <v>1973</v>
      </c>
      <c r="E1463" s="15" t="s">
        <v>1973</v>
      </c>
      <c r="F1463" s="17" t="s">
        <v>1973</v>
      </c>
      <c r="G1463" s="15" t="s">
        <v>1973</v>
      </c>
      <c r="H1463" s="17" t="s">
        <v>1973</v>
      </c>
      <c r="I1463" s="17" t="s">
        <v>1973</v>
      </c>
      <c r="J1463" s="21" t="s">
        <v>1973</v>
      </c>
    </row>
    <row r="1464" ht="13.5" spans="1:10">
      <c r="A1464" s="19"/>
      <c r="B1464" s="19"/>
      <c r="C1464" s="15" t="s">
        <v>1973</v>
      </c>
      <c r="D1464" s="15" t="s">
        <v>1978</v>
      </c>
      <c r="E1464" s="15" t="s">
        <v>1973</v>
      </c>
      <c r="F1464" s="17" t="s">
        <v>1973</v>
      </c>
      <c r="G1464" s="15" t="s">
        <v>1973</v>
      </c>
      <c r="H1464" s="17" t="s">
        <v>1973</v>
      </c>
      <c r="I1464" s="17" t="s">
        <v>1973</v>
      </c>
      <c r="J1464" s="21" t="s">
        <v>1973</v>
      </c>
    </row>
    <row r="1465" ht="54" spans="1:10">
      <c r="A1465" s="19"/>
      <c r="B1465" s="19"/>
      <c r="C1465" s="15" t="s">
        <v>1973</v>
      </c>
      <c r="D1465" s="15" t="s">
        <v>1973</v>
      </c>
      <c r="E1465" s="15" t="s">
        <v>3079</v>
      </c>
      <c r="F1465" s="17" t="s">
        <v>1997</v>
      </c>
      <c r="G1465" s="15" t="s">
        <v>2422</v>
      </c>
      <c r="H1465" s="17" t="s">
        <v>2200</v>
      </c>
      <c r="I1465" s="17" t="s">
        <v>1983</v>
      </c>
      <c r="J1465" s="21" t="s">
        <v>3080</v>
      </c>
    </row>
    <row r="1466" ht="13.5" spans="1:10">
      <c r="A1466" s="19"/>
      <c r="B1466" s="19"/>
      <c r="C1466" s="15" t="s">
        <v>1973</v>
      </c>
      <c r="D1466" s="15" t="s">
        <v>1985</v>
      </c>
      <c r="E1466" s="15" t="s">
        <v>1973</v>
      </c>
      <c r="F1466" s="17" t="s">
        <v>1973</v>
      </c>
      <c r="G1466" s="15" t="s">
        <v>1973</v>
      </c>
      <c r="H1466" s="17" t="s">
        <v>1973</v>
      </c>
      <c r="I1466" s="17" t="s">
        <v>1973</v>
      </c>
      <c r="J1466" s="21" t="s">
        <v>1973</v>
      </c>
    </row>
    <row r="1467" ht="108" spans="1:10">
      <c r="A1467" s="19"/>
      <c r="B1467" s="19"/>
      <c r="C1467" s="15" t="s">
        <v>1973</v>
      </c>
      <c r="D1467" s="15" t="s">
        <v>1973</v>
      </c>
      <c r="E1467" s="15" t="s">
        <v>3081</v>
      </c>
      <c r="F1467" s="17" t="s">
        <v>1997</v>
      </c>
      <c r="G1467" s="15" t="s">
        <v>1981</v>
      </c>
      <c r="H1467" s="17" t="s">
        <v>1982</v>
      </c>
      <c r="I1467" s="17" t="s">
        <v>1983</v>
      </c>
      <c r="J1467" s="21" t="s">
        <v>3082</v>
      </c>
    </row>
    <row r="1468" ht="13.5" spans="1:10">
      <c r="A1468" s="19"/>
      <c r="B1468" s="19"/>
      <c r="C1468" s="15" t="s">
        <v>1973</v>
      </c>
      <c r="D1468" s="15" t="s">
        <v>2018</v>
      </c>
      <c r="E1468" s="15" t="s">
        <v>1973</v>
      </c>
      <c r="F1468" s="17" t="s">
        <v>1973</v>
      </c>
      <c r="G1468" s="15" t="s">
        <v>1973</v>
      </c>
      <c r="H1468" s="17" t="s">
        <v>1973</v>
      </c>
      <c r="I1468" s="17" t="s">
        <v>1973</v>
      </c>
      <c r="J1468" s="21" t="s">
        <v>1973</v>
      </c>
    </row>
    <row r="1469" ht="81" spans="1:10">
      <c r="A1469" s="19"/>
      <c r="B1469" s="19"/>
      <c r="C1469" s="15" t="s">
        <v>1973</v>
      </c>
      <c r="D1469" s="15" t="s">
        <v>1973</v>
      </c>
      <c r="E1469" s="15" t="s">
        <v>3130</v>
      </c>
      <c r="F1469" s="17" t="s">
        <v>2020</v>
      </c>
      <c r="G1469" s="15" t="s">
        <v>1981</v>
      </c>
      <c r="H1469" s="17" t="s">
        <v>3084</v>
      </c>
      <c r="I1469" s="17" t="s">
        <v>1983</v>
      </c>
      <c r="J1469" s="21" t="s">
        <v>3131</v>
      </c>
    </row>
    <row r="1470" ht="13.5" spans="1:10">
      <c r="A1470" s="19"/>
      <c r="B1470" s="19"/>
      <c r="C1470" s="15" t="s">
        <v>1989</v>
      </c>
      <c r="D1470" s="15" t="s">
        <v>1973</v>
      </c>
      <c r="E1470" s="15" t="s">
        <v>1973</v>
      </c>
      <c r="F1470" s="17" t="s">
        <v>1973</v>
      </c>
      <c r="G1470" s="15" t="s">
        <v>1973</v>
      </c>
      <c r="H1470" s="17" t="s">
        <v>1973</v>
      </c>
      <c r="I1470" s="17" t="s">
        <v>1973</v>
      </c>
      <c r="J1470" s="21" t="s">
        <v>1973</v>
      </c>
    </row>
    <row r="1471" ht="13.5" spans="1:10">
      <c r="A1471" s="19"/>
      <c r="B1471" s="19"/>
      <c r="C1471" s="15" t="s">
        <v>1973</v>
      </c>
      <c r="D1471" s="15" t="s">
        <v>2023</v>
      </c>
      <c r="E1471" s="15" t="s">
        <v>1973</v>
      </c>
      <c r="F1471" s="17" t="s">
        <v>1973</v>
      </c>
      <c r="G1471" s="15" t="s">
        <v>1973</v>
      </c>
      <c r="H1471" s="17" t="s">
        <v>1973</v>
      </c>
      <c r="I1471" s="17" t="s">
        <v>1973</v>
      </c>
      <c r="J1471" s="21" t="s">
        <v>1973</v>
      </c>
    </row>
    <row r="1472" ht="216" spans="1:10">
      <c r="A1472" s="19"/>
      <c r="B1472" s="19"/>
      <c r="C1472" s="15" t="s">
        <v>1973</v>
      </c>
      <c r="D1472" s="15" t="s">
        <v>1973</v>
      </c>
      <c r="E1472" s="15" t="s">
        <v>3118</v>
      </c>
      <c r="F1472" s="17" t="s">
        <v>1997</v>
      </c>
      <c r="G1472" s="15" t="s">
        <v>2005</v>
      </c>
      <c r="H1472" s="17" t="s">
        <v>1982</v>
      </c>
      <c r="I1472" s="17" t="s">
        <v>1983</v>
      </c>
      <c r="J1472" s="21" t="s">
        <v>3119</v>
      </c>
    </row>
    <row r="1473" ht="13.5" spans="1:10">
      <c r="A1473" s="19"/>
      <c r="B1473" s="19"/>
      <c r="C1473" s="15" t="s">
        <v>2001</v>
      </c>
      <c r="D1473" s="15" t="s">
        <v>1973</v>
      </c>
      <c r="E1473" s="15" t="s">
        <v>1973</v>
      </c>
      <c r="F1473" s="17" t="s">
        <v>1973</v>
      </c>
      <c r="G1473" s="15" t="s">
        <v>1973</v>
      </c>
      <c r="H1473" s="17" t="s">
        <v>1973</v>
      </c>
      <c r="I1473" s="17" t="s">
        <v>1973</v>
      </c>
      <c r="J1473" s="21" t="s">
        <v>1973</v>
      </c>
    </row>
    <row r="1474" ht="13.5" spans="1:10">
      <c r="A1474" s="19"/>
      <c r="B1474" s="19"/>
      <c r="C1474" s="15" t="s">
        <v>1973</v>
      </c>
      <c r="D1474" s="15" t="s">
        <v>2002</v>
      </c>
      <c r="E1474" s="15" t="s">
        <v>1973</v>
      </c>
      <c r="F1474" s="17" t="s">
        <v>1973</v>
      </c>
      <c r="G1474" s="15" t="s">
        <v>1973</v>
      </c>
      <c r="H1474" s="17" t="s">
        <v>1973</v>
      </c>
      <c r="I1474" s="17" t="s">
        <v>1973</v>
      </c>
      <c r="J1474" s="21" t="s">
        <v>1973</v>
      </c>
    </row>
    <row r="1475" ht="121.5" spans="1:10">
      <c r="A1475" s="19"/>
      <c r="B1475" s="19"/>
      <c r="C1475" s="15" t="s">
        <v>1973</v>
      </c>
      <c r="D1475" s="15" t="s">
        <v>1973</v>
      </c>
      <c r="E1475" s="15" t="s">
        <v>3088</v>
      </c>
      <c r="F1475" s="17" t="s">
        <v>1997</v>
      </c>
      <c r="G1475" s="15" t="s">
        <v>2005</v>
      </c>
      <c r="H1475" s="17" t="s">
        <v>1982</v>
      </c>
      <c r="I1475" s="17" t="s">
        <v>1983</v>
      </c>
      <c r="J1475" s="21" t="s">
        <v>3089</v>
      </c>
    </row>
    <row r="1476" ht="162" spans="1:10">
      <c r="A1476" s="15" t="s">
        <v>3132</v>
      </c>
      <c r="B1476" s="18" t="s">
        <v>3133</v>
      </c>
      <c r="C1476" s="19"/>
      <c r="D1476" s="19"/>
      <c r="E1476" s="19"/>
      <c r="F1476" s="20"/>
      <c r="G1476" s="19"/>
      <c r="H1476" s="20"/>
      <c r="I1476" s="20"/>
      <c r="J1476" s="22"/>
    </row>
    <row r="1477" ht="13.5" spans="1:10">
      <c r="A1477" s="19"/>
      <c r="B1477" s="19"/>
      <c r="C1477" s="15" t="s">
        <v>1977</v>
      </c>
      <c r="D1477" s="15" t="s">
        <v>1973</v>
      </c>
      <c r="E1477" s="15" t="s">
        <v>1973</v>
      </c>
      <c r="F1477" s="17" t="s">
        <v>1973</v>
      </c>
      <c r="G1477" s="15" t="s">
        <v>1973</v>
      </c>
      <c r="H1477" s="17" t="s">
        <v>1973</v>
      </c>
      <c r="I1477" s="17" t="s">
        <v>1973</v>
      </c>
      <c r="J1477" s="21" t="s">
        <v>1973</v>
      </c>
    </row>
    <row r="1478" ht="13.5" spans="1:10">
      <c r="A1478" s="19"/>
      <c r="B1478" s="19"/>
      <c r="C1478" s="15" t="s">
        <v>1973</v>
      </c>
      <c r="D1478" s="15" t="s">
        <v>1978</v>
      </c>
      <c r="E1478" s="15" t="s">
        <v>1973</v>
      </c>
      <c r="F1478" s="17" t="s">
        <v>1973</v>
      </c>
      <c r="G1478" s="15" t="s">
        <v>1973</v>
      </c>
      <c r="H1478" s="17" t="s">
        <v>1973</v>
      </c>
      <c r="I1478" s="17" t="s">
        <v>1973</v>
      </c>
      <c r="J1478" s="21" t="s">
        <v>1973</v>
      </c>
    </row>
    <row r="1479" ht="40.5" spans="1:10">
      <c r="A1479" s="19"/>
      <c r="B1479" s="19"/>
      <c r="C1479" s="15" t="s">
        <v>1973</v>
      </c>
      <c r="D1479" s="15" t="s">
        <v>1973</v>
      </c>
      <c r="E1479" s="15" t="s">
        <v>3134</v>
      </c>
      <c r="F1479" s="17" t="s">
        <v>1997</v>
      </c>
      <c r="G1479" s="15" t="s">
        <v>3028</v>
      </c>
      <c r="H1479" s="17" t="s">
        <v>3135</v>
      </c>
      <c r="I1479" s="17" t="s">
        <v>1983</v>
      </c>
      <c r="J1479" s="21" t="s">
        <v>3136</v>
      </c>
    </row>
    <row r="1480" ht="13.5" spans="1:10">
      <c r="A1480" s="19"/>
      <c r="B1480" s="19"/>
      <c r="C1480" s="15" t="s">
        <v>1973</v>
      </c>
      <c r="D1480" s="15" t="s">
        <v>1985</v>
      </c>
      <c r="E1480" s="15" t="s">
        <v>1973</v>
      </c>
      <c r="F1480" s="17" t="s">
        <v>1973</v>
      </c>
      <c r="G1480" s="15" t="s">
        <v>1973</v>
      </c>
      <c r="H1480" s="17" t="s">
        <v>1973</v>
      </c>
      <c r="I1480" s="17" t="s">
        <v>1973</v>
      </c>
      <c r="J1480" s="21" t="s">
        <v>1973</v>
      </c>
    </row>
    <row r="1481" ht="54" spans="1:10">
      <c r="A1481" s="19"/>
      <c r="B1481" s="19"/>
      <c r="C1481" s="15" t="s">
        <v>1973</v>
      </c>
      <c r="D1481" s="15" t="s">
        <v>1973</v>
      </c>
      <c r="E1481" s="15" t="s">
        <v>3114</v>
      </c>
      <c r="F1481" s="17" t="s">
        <v>2020</v>
      </c>
      <c r="G1481" s="15" t="s">
        <v>2620</v>
      </c>
      <c r="H1481" s="17" t="s">
        <v>2691</v>
      </c>
      <c r="I1481" s="17" t="s">
        <v>1983</v>
      </c>
      <c r="J1481" s="21" t="s">
        <v>3115</v>
      </c>
    </row>
    <row r="1482" ht="13.5" spans="1:10">
      <c r="A1482" s="19"/>
      <c r="B1482" s="19"/>
      <c r="C1482" s="15" t="s">
        <v>1973</v>
      </c>
      <c r="D1482" s="15" t="s">
        <v>2013</v>
      </c>
      <c r="E1482" s="15" t="s">
        <v>1973</v>
      </c>
      <c r="F1482" s="17" t="s">
        <v>1973</v>
      </c>
      <c r="G1482" s="15" t="s">
        <v>1973</v>
      </c>
      <c r="H1482" s="17" t="s">
        <v>1973</v>
      </c>
      <c r="I1482" s="17" t="s">
        <v>1973</v>
      </c>
      <c r="J1482" s="21" t="s">
        <v>1973</v>
      </c>
    </row>
    <row r="1483" ht="54" spans="1:10">
      <c r="A1483" s="19"/>
      <c r="B1483" s="19"/>
      <c r="C1483" s="15" t="s">
        <v>1973</v>
      </c>
      <c r="D1483" s="15" t="s">
        <v>1973</v>
      </c>
      <c r="E1483" s="15" t="s">
        <v>3116</v>
      </c>
      <c r="F1483" s="17" t="s">
        <v>1997</v>
      </c>
      <c r="G1483" s="15" t="s">
        <v>2005</v>
      </c>
      <c r="H1483" s="17" t="s">
        <v>1982</v>
      </c>
      <c r="I1483" s="17" t="s">
        <v>1983</v>
      </c>
      <c r="J1483" s="21" t="s">
        <v>3117</v>
      </c>
    </row>
    <row r="1484" ht="13.5" spans="1:10">
      <c r="A1484" s="19"/>
      <c r="B1484" s="19"/>
      <c r="C1484" s="15" t="s">
        <v>1989</v>
      </c>
      <c r="D1484" s="15" t="s">
        <v>1973</v>
      </c>
      <c r="E1484" s="15" t="s">
        <v>1973</v>
      </c>
      <c r="F1484" s="17" t="s">
        <v>1973</v>
      </c>
      <c r="G1484" s="15" t="s">
        <v>1973</v>
      </c>
      <c r="H1484" s="17" t="s">
        <v>1973</v>
      </c>
      <c r="I1484" s="17" t="s">
        <v>1973</v>
      </c>
      <c r="J1484" s="21" t="s">
        <v>1973</v>
      </c>
    </row>
    <row r="1485" ht="13.5" spans="1:10">
      <c r="A1485" s="19"/>
      <c r="B1485" s="19"/>
      <c r="C1485" s="15" t="s">
        <v>1973</v>
      </c>
      <c r="D1485" s="15" t="s">
        <v>2023</v>
      </c>
      <c r="E1485" s="15" t="s">
        <v>1973</v>
      </c>
      <c r="F1485" s="17" t="s">
        <v>1973</v>
      </c>
      <c r="G1485" s="15" t="s">
        <v>1973</v>
      </c>
      <c r="H1485" s="17" t="s">
        <v>1973</v>
      </c>
      <c r="I1485" s="17" t="s">
        <v>1973</v>
      </c>
      <c r="J1485" s="21" t="s">
        <v>1973</v>
      </c>
    </row>
    <row r="1486" ht="216" spans="1:10">
      <c r="A1486" s="19"/>
      <c r="B1486" s="19"/>
      <c r="C1486" s="15" t="s">
        <v>1973</v>
      </c>
      <c r="D1486" s="15" t="s">
        <v>1973</v>
      </c>
      <c r="E1486" s="15" t="s">
        <v>3118</v>
      </c>
      <c r="F1486" s="17" t="s">
        <v>1997</v>
      </c>
      <c r="G1486" s="15" t="s">
        <v>2005</v>
      </c>
      <c r="H1486" s="17" t="s">
        <v>1982</v>
      </c>
      <c r="I1486" s="17" t="s">
        <v>1983</v>
      </c>
      <c r="J1486" s="21" t="s">
        <v>3119</v>
      </c>
    </row>
    <row r="1487" ht="13.5" spans="1:10">
      <c r="A1487" s="19"/>
      <c r="B1487" s="19"/>
      <c r="C1487" s="15" t="s">
        <v>2001</v>
      </c>
      <c r="D1487" s="15" t="s">
        <v>1973</v>
      </c>
      <c r="E1487" s="15" t="s">
        <v>1973</v>
      </c>
      <c r="F1487" s="17" t="s">
        <v>1973</v>
      </c>
      <c r="G1487" s="15" t="s">
        <v>1973</v>
      </c>
      <c r="H1487" s="17" t="s">
        <v>1973</v>
      </c>
      <c r="I1487" s="17" t="s">
        <v>1973</v>
      </c>
      <c r="J1487" s="21" t="s">
        <v>1973</v>
      </c>
    </row>
    <row r="1488" ht="13.5" spans="1:10">
      <c r="A1488" s="19"/>
      <c r="B1488" s="19"/>
      <c r="C1488" s="15" t="s">
        <v>1973</v>
      </c>
      <c r="D1488" s="15" t="s">
        <v>2002</v>
      </c>
      <c r="E1488" s="15" t="s">
        <v>1973</v>
      </c>
      <c r="F1488" s="17" t="s">
        <v>1973</v>
      </c>
      <c r="G1488" s="15" t="s">
        <v>1973</v>
      </c>
      <c r="H1488" s="17" t="s">
        <v>1973</v>
      </c>
      <c r="I1488" s="17" t="s">
        <v>1973</v>
      </c>
      <c r="J1488" s="21" t="s">
        <v>1973</v>
      </c>
    </row>
    <row r="1489" ht="40.5" spans="1:10">
      <c r="A1489" s="19"/>
      <c r="B1489" s="19"/>
      <c r="C1489" s="15" t="s">
        <v>1973</v>
      </c>
      <c r="D1489" s="15" t="s">
        <v>1973</v>
      </c>
      <c r="E1489" s="15" t="s">
        <v>2076</v>
      </c>
      <c r="F1489" s="17" t="s">
        <v>1997</v>
      </c>
      <c r="G1489" s="15" t="s">
        <v>2005</v>
      </c>
      <c r="H1489" s="17" t="s">
        <v>1982</v>
      </c>
      <c r="I1489" s="17" t="s">
        <v>1983</v>
      </c>
      <c r="J1489" s="21" t="s">
        <v>3120</v>
      </c>
    </row>
    <row r="1490" ht="148.5" spans="1:10">
      <c r="A1490" s="15" t="s">
        <v>3137</v>
      </c>
      <c r="B1490" s="18" t="s">
        <v>3138</v>
      </c>
      <c r="C1490" s="19"/>
      <c r="D1490" s="19"/>
      <c r="E1490" s="19"/>
      <c r="F1490" s="20"/>
      <c r="G1490" s="19"/>
      <c r="H1490" s="20"/>
      <c r="I1490" s="20"/>
      <c r="J1490" s="22"/>
    </row>
    <row r="1491" ht="13.5" spans="1:10">
      <c r="A1491" s="19"/>
      <c r="B1491" s="19"/>
      <c r="C1491" s="15" t="s">
        <v>1977</v>
      </c>
      <c r="D1491" s="15" t="s">
        <v>1973</v>
      </c>
      <c r="E1491" s="15" t="s">
        <v>1973</v>
      </c>
      <c r="F1491" s="17" t="s">
        <v>1973</v>
      </c>
      <c r="G1491" s="15" t="s">
        <v>1973</v>
      </c>
      <c r="H1491" s="17" t="s">
        <v>1973</v>
      </c>
      <c r="I1491" s="17" t="s">
        <v>1973</v>
      </c>
      <c r="J1491" s="21" t="s">
        <v>1973</v>
      </c>
    </row>
    <row r="1492" ht="13.5" spans="1:10">
      <c r="A1492" s="19"/>
      <c r="B1492" s="19"/>
      <c r="C1492" s="15" t="s">
        <v>1973</v>
      </c>
      <c r="D1492" s="15" t="s">
        <v>1978</v>
      </c>
      <c r="E1492" s="15" t="s">
        <v>1973</v>
      </c>
      <c r="F1492" s="17" t="s">
        <v>1973</v>
      </c>
      <c r="G1492" s="15" t="s">
        <v>1973</v>
      </c>
      <c r="H1492" s="17" t="s">
        <v>1973</v>
      </c>
      <c r="I1492" s="17" t="s">
        <v>1973</v>
      </c>
      <c r="J1492" s="21" t="s">
        <v>1973</v>
      </c>
    </row>
    <row r="1493" ht="54" spans="1:10">
      <c r="A1493" s="19"/>
      <c r="B1493" s="19"/>
      <c r="C1493" s="15" t="s">
        <v>1973</v>
      </c>
      <c r="D1493" s="15" t="s">
        <v>1973</v>
      </c>
      <c r="E1493" s="15" t="s">
        <v>3123</v>
      </c>
      <c r="F1493" s="17" t="s">
        <v>1997</v>
      </c>
      <c r="G1493" s="15" t="s">
        <v>1981</v>
      </c>
      <c r="H1493" s="17" t="s">
        <v>3124</v>
      </c>
      <c r="I1493" s="17" t="s">
        <v>1983</v>
      </c>
      <c r="J1493" s="21" t="s">
        <v>3125</v>
      </c>
    </row>
    <row r="1494" ht="13.5" spans="1:10">
      <c r="A1494" s="19"/>
      <c r="B1494" s="19"/>
      <c r="C1494" s="15" t="s">
        <v>1973</v>
      </c>
      <c r="D1494" s="15" t="s">
        <v>1985</v>
      </c>
      <c r="E1494" s="15" t="s">
        <v>1973</v>
      </c>
      <c r="F1494" s="17" t="s">
        <v>1973</v>
      </c>
      <c r="G1494" s="15" t="s">
        <v>1973</v>
      </c>
      <c r="H1494" s="17" t="s">
        <v>1973</v>
      </c>
      <c r="I1494" s="17" t="s">
        <v>1973</v>
      </c>
      <c r="J1494" s="21" t="s">
        <v>1973</v>
      </c>
    </row>
    <row r="1495" ht="54" spans="1:10">
      <c r="A1495" s="19"/>
      <c r="B1495" s="19"/>
      <c r="C1495" s="15" t="s">
        <v>1973</v>
      </c>
      <c r="D1495" s="15" t="s">
        <v>1973</v>
      </c>
      <c r="E1495" s="15" t="s">
        <v>3114</v>
      </c>
      <c r="F1495" s="17" t="s">
        <v>2020</v>
      </c>
      <c r="G1495" s="15" t="s">
        <v>2620</v>
      </c>
      <c r="H1495" s="17" t="s">
        <v>2691</v>
      </c>
      <c r="I1495" s="17" t="s">
        <v>1983</v>
      </c>
      <c r="J1495" s="21" t="s">
        <v>3115</v>
      </c>
    </row>
    <row r="1496" ht="13.5" spans="1:10">
      <c r="A1496" s="19"/>
      <c r="B1496" s="19"/>
      <c r="C1496" s="15" t="s">
        <v>1973</v>
      </c>
      <c r="D1496" s="15" t="s">
        <v>2013</v>
      </c>
      <c r="E1496" s="15" t="s">
        <v>1973</v>
      </c>
      <c r="F1496" s="17" t="s">
        <v>1973</v>
      </c>
      <c r="G1496" s="15" t="s">
        <v>1973</v>
      </c>
      <c r="H1496" s="17" t="s">
        <v>1973</v>
      </c>
      <c r="I1496" s="17" t="s">
        <v>1973</v>
      </c>
      <c r="J1496" s="21" t="s">
        <v>1973</v>
      </c>
    </row>
    <row r="1497" ht="54" spans="1:10">
      <c r="A1497" s="19"/>
      <c r="B1497" s="19"/>
      <c r="C1497" s="15" t="s">
        <v>1973</v>
      </c>
      <c r="D1497" s="15" t="s">
        <v>1973</v>
      </c>
      <c r="E1497" s="15" t="s">
        <v>3116</v>
      </c>
      <c r="F1497" s="17" t="s">
        <v>1997</v>
      </c>
      <c r="G1497" s="15" t="s">
        <v>1981</v>
      </c>
      <c r="H1497" s="17" t="s">
        <v>1982</v>
      </c>
      <c r="I1497" s="17" t="s">
        <v>1983</v>
      </c>
      <c r="J1497" s="21" t="s">
        <v>3117</v>
      </c>
    </row>
    <row r="1498" ht="13.5" spans="1:10">
      <c r="A1498" s="19"/>
      <c r="B1498" s="19"/>
      <c r="C1498" s="15" t="s">
        <v>1989</v>
      </c>
      <c r="D1498" s="15" t="s">
        <v>1973</v>
      </c>
      <c r="E1498" s="15" t="s">
        <v>1973</v>
      </c>
      <c r="F1498" s="17" t="s">
        <v>1973</v>
      </c>
      <c r="G1498" s="15" t="s">
        <v>1973</v>
      </c>
      <c r="H1498" s="17" t="s">
        <v>1973</v>
      </c>
      <c r="I1498" s="17" t="s">
        <v>1973</v>
      </c>
      <c r="J1498" s="21" t="s">
        <v>1973</v>
      </c>
    </row>
    <row r="1499" ht="13.5" spans="1:10">
      <c r="A1499" s="19"/>
      <c r="B1499" s="19"/>
      <c r="C1499" s="15" t="s">
        <v>1973</v>
      </c>
      <c r="D1499" s="15" t="s">
        <v>2023</v>
      </c>
      <c r="E1499" s="15" t="s">
        <v>1973</v>
      </c>
      <c r="F1499" s="17" t="s">
        <v>1973</v>
      </c>
      <c r="G1499" s="15" t="s">
        <v>1973</v>
      </c>
      <c r="H1499" s="17" t="s">
        <v>1973</v>
      </c>
      <c r="I1499" s="17" t="s">
        <v>1973</v>
      </c>
      <c r="J1499" s="21" t="s">
        <v>1973</v>
      </c>
    </row>
    <row r="1500" ht="216" spans="1:10">
      <c r="A1500" s="19"/>
      <c r="B1500" s="19"/>
      <c r="C1500" s="15" t="s">
        <v>1973</v>
      </c>
      <c r="D1500" s="15" t="s">
        <v>1973</v>
      </c>
      <c r="E1500" s="15" t="s">
        <v>3118</v>
      </c>
      <c r="F1500" s="17" t="s">
        <v>1997</v>
      </c>
      <c r="G1500" s="15" t="s">
        <v>2005</v>
      </c>
      <c r="H1500" s="17" t="s">
        <v>1982</v>
      </c>
      <c r="I1500" s="17" t="s">
        <v>1983</v>
      </c>
      <c r="J1500" s="21" t="s">
        <v>3119</v>
      </c>
    </row>
    <row r="1501" ht="13.5" spans="1:10">
      <c r="A1501" s="19"/>
      <c r="B1501" s="19"/>
      <c r="C1501" s="15" t="s">
        <v>2001</v>
      </c>
      <c r="D1501" s="15" t="s">
        <v>1973</v>
      </c>
      <c r="E1501" s="15" t="s">
        <v>1973</v>
      </c>
      <c r="F1501" s="17" t="s">
        <v>1973</v>
      </c>
      <c r="G1501" s="15" t="s">
        <v>1973</v>
      </c>
      <c r="H1501" s="17" t="s">
        <v>1973</v>
      </c>
      <c r="I1501" s="17" t="s">
        <v>1973</v>
      </c>
      <c r="J1501" s="21" t="s">
        <v>1973</v>
      </c>
    </row>
    <row r="1502" ht="13.5" spans="1:10">
      <c r="A1502" s="19"/>
      <c r="B1502" s="19"/>
      <c r="C1502" s="15" t="s">
        <v>1973</v>
      </c>
      <c r="D1502" s="15" t="s">
        <v>2002</v>
      </c>
      <c r="E1502" s="15" t="s">
        <v>1973</v>
      </c>
      <c r="F1502" s="17" t="s">
        <v>1973</v>
      </c>
      <c r="G1502" s="15" t="s">
        <v>1973</v>
      </c>
      <c r="H1502" s="17" t="s">
        <v>1973</v>
      </c>
      <c r="I1502" s="17" t="s">
        <v>1973</v>
      </c>
      <c r="J1502" s="21" t="s">
        <v>1973</v>
      </c>
    </row>
    <row r="1503" ht="40.5" spans="1:10">
      <c r="A1503" s="19"/>
      <c r="B1503" s="19"/>
      <c r="C1503" s="15" t="s">
        <v>1973</v>
      </c>
      <c r="D1503" s="15" t="s">
        <v>1973</v>
      </c>
      <c r="E1503" s="15" t="s">
        <v>2076</v>
      </c>
      <c r="F1503" s="17" t="s">
        <v>1997</v>
      </c>
      <c r="G1503" s="15" t="s">
        <v>2005</v>
      </c>
      <c r="H1503" s="17" t="s">
        <v>1982</v>
      </c>
      <c r="I1503" s="17" t="s">
        <v>1983</v>
      </c>
      <c r="J1503" s="21" t="s">
        <v>3120</v>
      </c>
    </row>
    <row r="1504" ht="202.5" spans="1:10">
      <c r="A1504" s="15" t="s">
        <v>3139</v>
      </c>
      <c r="B1504" s="18" t="s">
        <v>3140</v>
      </c>
      <c r="C1504" s="19"/>
      <c r="D1504" s="19"/>
      <c r="E1504" s="19"/>
      <c r="F1504" s="20"/>
      <c r="G1504" s="19"/>
      <c r="H1504" s="20"/>
      <c r="I1504" s="20"/>
      <c r="J1504" s="22"/>
    </row>
    <row r="1505" ht="13.5" spans="1:10">
      <c r="A1505" s="19"/>
      <c r="B1505" s="19"/>
      <c r="C1505" s="15" t="s">
        <v>1977</v>
      </c>
      <c r="D1505" s="15" t="s">
        <v>1973</v>
      </c>
      <c r="E1505" s="15" t="s">
        <v>1973</v>
      </c>
      <c r="F1505" s="17" t="s">
        <v>1973</v>
      </c>
      <c r="G1505" s="15" t="s">
        <v>1973</v>
      </c>
      <c r="H1505" s="17" t="s">
        <v>1973</v>
      </c>
      <c r="I1505" s="17" t="s">
        <v>1973</v>
      </c>
      <c r="J1505" s="21" t="s">
        <v>1973</v>
      </c>
    </row>
    <row r="1506" ht="13.5" spans="1:10">
      <c r="A1506" s="19"/>
      <c r="B1506" s="19"/>
      <c r="C1506" s="15" t="s">
        <v>1973</v>
      </c>
      <c r="D1506" s="15" t="s">
        <v>1978</v>
      </c>
      <c r="E1506" s="15" t="s">
        <v>1973</v>
      </c>
      <c r="F1506" s="17" t="s">
        <v>1973</v>
      </c>
      <c r="G1506" s="15" t="s">
        <v>1973</v>
      </c>
      <c r="H1506" s="17" t="s">
        <v>1973</v>
      </c>
      <c r="I1506" s="17" t="s">
        <v>1973</v>
      </c>
      <c r="J1506" s="21" t="s">
        <v>1973</v>
      </c>
    </row>
    <row r="1507" ht="27" spans="1:10">
      <c r="A1507" s="19"/>
      <c r="B1507" s="19"/>
      <c r="C1507" s="15" t="s">
        <v>1973</v>
      </c>
      <c r="D1507" s="15" t="s">
        <v>1973</v>
      </c>
      <c r="E1507" s="15" t="s">
        <v>3112</v>
      </c>
      <c r="F1507" s="17" t="s">
        <v>1997</v>
      </c>
      <c r="G1507" s="15" t="s">
        <v>2192</v>
      </c>
      <c r="H1507" s="17" t="s">
        <v>2200</v>
      </c>
      <c r="I1507" s="17" t="s">
        <v>1983</v>
      </c>
      <c r="J1507" s="21" t="s">
        <v>3113</v>
      </c>
    </row>
    <row r="1508" ht="13.5" spans="1:10">
      <c r="A1508" s="19"/>
      <c r="B1508" s="19"/>
      <c r="C1508" s="15" t="s">
        <v>1973</v>
      </c>
      <c r="D1508" s="15" t="s">
        <v>1985</v>
      </c>
      <c r="E1508" s="15" t="s">
        <v>1973</v>
      </c>
      <c r="F1508" s="17" t="s">
        <v>1973</v>
      </c>
      <c r="G1508" s="15" t="s">
        <v>1973</v>
      </c>
      <c r="H1508" s="17" t="s">
        <v>1973</v>
      </c>
      <c r="I1508" s="17" t="s">
        <v>1973</v>
      </c>
      <c r="J1508" s="21" t="s">
        <v>1973</v>
      </c>
    </row>
    <row r="1509" ht="175.5" spans="1:10">
      <c r="A1509" s="19"/>
      <c r="B1509" s="19"/>
      <c r="C1509" s="15" t="s">
        <v>1973</v>
      </c>
      <c r="D1509" s="15" t="s">
        <v>1973</v>
      </c>
      <c r="E1509" s="15" t="s">
        <v>3126</v>
      </c>
      <c r="F1509" s="17" t="s">
        <v>1997</v>
      </c>
      <c r="G1509" s="15" t="s">
        <v>2241</v>
      </c>
      <c r="H1509" s="17" t="s">
        <v>1982</v>
      </c>
      <c r="I1509" s="17" t="s">
        <v>1983</v>
      </c>
      <c r="J1509" s="21" t="s">
        <v>3127</v>
      </c>
    </row>
    <row r="1510" ht="13.5" spans="1:10">
      <c r="A1510" s="19"/>
      <c r="B1510" s="19"/>
      <c r="C1510" s="15" t="s">
        <v>1973</v>
      </c>
      <c r="D1510" s="15" t="s">
        <v>2013</v>
      </c>
      <c r="E1510" s="15" t="s">
        <v>1973</v>
      </c>
      <c r="F1510" s="17" t="s">
        <v>1973</v>
      </c>
      <c r="G1510" s="15" t="s">
        <v>1973</v>
      </c>
      <c r="H1510" s="17" t="s">
        <v>1973</v>
      </c>
      <c r="I1510" s="17" t="s">
        <v>1973</v>
      </c>
      <c r="J1510" s="21" t="s">
        <v>1973</v>
      </c>
    </row>
    <row r="1511" ht="54" spans="1:10">
      <c r="A1511" s="19"/>
      <c r="B1511" s="19"/>
      <c r="C1511" s="15" t="s">
        <v>1973</v>
      </c>
      <c r="D1511" s="15" t="s">
        <v>1973</v>
      </c>
      <c r="E1511" s="15" t="s">
        <v>3116</v>
      </c>
      <c r="F1511" s="17" t="s">
        <v>1997</v>
      </c>
      <c r="G1511" s="15" t="s">
        <v>1981</v>
      </c>
      <c r="H1511" s="17" t="s">
        <v>1982</v>
      </c>
      <c r="I1511" s="17" t="s">
        <v>1983</v>
      </c>
      <c r="J1511" s="21" t="s">
        <v>3117</v>
      </c>
    </row>
    <row r="1512" ht="13.5" spans="1:10">
      <c r="A1512" s="19"/>
      <c r="B1512" s="19"/>
      <c r="C1512" s="15" t="s">
        <v>1989</v>
      </c>
      <c r="D1512" s="15" t="s">
        <v>1973</v>
      </c>
      <c r="E1512" s="15" t="s">
        <v>1973</v>
      </c>
      <c r="F1512" s="17" t="s">
        <v>1973</v>
      </c>
      <c r="G1512" s="15" t="s">
        <v>1973</v>
      </c>
      <c r="H1512" s="17" t="s">
        <v>1973</v>
      </c>
      <c r="I1512" s="17" t="s">
        <v>1973</v>
      </c>
      <c r="J1512" s="21" t="s">
        <v>1973</v>
      </c>
    </row>
    <row r="1513" ht="13.5" spans="1:10">
      <c r="A1513" s="19"/>
      <c r="B1513" s="19"/>
      <c r="C1513" s="15" t="s">
        <v>1973</v>
      </c>
      <c r="D1513" s="15" t="s">
        <v>2023</v>
      </c>
      <c r="E1513" s="15" t="s">
        <v>1973</v>
      </c>
      <c r="F1513" s="17" t="s">
        <v>1973</v>
      </c>
      <c r="G1513" s="15" t="s">
        <v>1973</v>
      </c>
      <c r="H1513" s="17" t="s">
        <v>1973</v>
      </c>
      <c r="I1513" s="17" t="s">
        <v>1973</v>
      </c>
      <c r="J1513" s="21" t="s">
        <v>1973</v>
      </c>
    </row>
    <row r="1514" ht="27" spans="1:10">
      <c r="A1514" s="19"/>
      <c r="B1514" s="19"/>
      <c r="C1514" s="15" t="s">
        <v>1973</v>
      </c>
      <c r="D1514" s="15" t="s">
        <v>1973</v>
      </c>
      <c r="E1514" s="15" t="s">
        <v>3141</v>
      </c>
      <c r="F1514" s="17" t="s">
        <v>1997</v>
      </c>
      <c r="G1514" s="15" t="s">
        <v>3142</v>
      </c>
      <c r="H1514" s="17" t="s">
        <v>3143</v>
      </c>
      <c r="I1514" s="17" t="s">
        <v>1983</v>
      </c>
      <c r="J1514" s="21" t="s">
        <v>3144</v>
      </c>
    </row>
    <row r="1515" ht="13.5" spans="1:10">
      <c r="A1515" s="19"/>
      <c r="B1515" s="19"/>
      <c r="C1515" s="15" t="s">
        <v>2001</v>
      </c>
      <c r="D1515" s="15" t="s">
        <v>1973</v>
      </c>
      <c r="E1515" s="15" t="s">
        <v>1973</v>
      </c>
      <c r="F1515" s="17" t="s">
        <v>1973</v>
      </c>
      <c r="G1515" s="15" t="s">
        <v>1973</v>
      </c>
      <c r="H1515" s="17" t="s">
        <v>1973</v>
      </c>
      <c r="I1515" s="17" t="s">
        <v>1973</v>
      </c>
      <c r="J1515" s="21" t="s">
        <v>1973</v>
      </c>
    </row>
    <row r="1516" ht="13.5" spans="1:10">
      <c r="A1516" s="19"/>
      <c r="B1516" s="19"/>
      <c r="C1516" s="15" t="s">
        <v>1973</v>
      </c>
      <c r="D1516" s="15" t="s">
        <v>2002</v>
      </c>
      <c r="E1516" s="15" t="s">
        <v>1973</v>
      </c>
      <c r="F1516" s="17" t="s">
        <v>1973</v>
      </c>
      <c r="G1516" s="15" t="s">
        <v>1973</v>
      </c>
      <c r="H1516" s="17" t="s">
        <v>1973</v>
      </c>
      <c r="I1516" s="17" t="s">
        <v>1973</v>
      </c>
      <c r="J1516" s="21" t="s">
        <v>1973</v>
      </c>
    </row>
    <row r="1517" ht="40.5" spans="1:10">
      <c r="A1517" s="19"/>
      <c r="B1517" s="19"/>
      <c r="C1517" s="15" t="s">
        <v>1973</v>
      </c>
      <c r="D1517" s="15" t="s">
        <v>1973</v>
      </c>
      <c r="E1517" s="15" t="s">
        <v>2076</v>
      </c>
      <c r="F1517" s="17" t="s">
        <v>1997</v>
      </c>
      <c r="G1517" s="15" t="s">
        <v>2005</v>
      </c>
      <c r="H1517" s="17" t="s">
        <v>1982</v>
      </c>
      <c r="I1517" s="17" t="s">
        <v>1983</v>
      </c>
      <c r="J1517" s="21" t="s">
        <v>3120</v>
      </c>
    </row>
    <row r="1518" ht="67.5" spans="1:10">
      <c r="A1518" s="15" t="s">
        <v>3145</v>
      </c>
      <c r="B1518" s="18" t="s">
        <v>3146</v>
      </c>
      <c r="C1518" s="19"/>
      <c r="D1518" s="19"/>
      <c r="E1518" s="19"/>
      <c r="F1518" s="20"/>
      <c r="G1518" s="19"/>
      <c r="H1518" s="20"/>
      <c r="I1518" s="20"/>
      <c r="J1518" s="22"/>
    </row>
    <row r="1519" ht="13.5" spans="1:10">
      <c r="A1519" s="19"/>
      <c r="B1519" s="19"/>
      <c r="C1519" s="15" t="s">
        <v>1977</v>
      </c>
      <c r="D1519" s="15" t="s">
        <v>1973</v>
      </c>
      <c r="E1519" s="15" t="s">
        <v>1973</v>
      </c>
      <c r="F1519" s="17" t="s">
        <v>1973</v>
      </c>
      <c r="G1519" s="15" t="s">
        <v>1973</v>
      </c>
      <c r="H1519" s="17" t="s">
        <v>1973</v>
      </c>
      <c r="I1519" s="17" t="s">
        <v>1973</v>
      </c>
      <c r="J1519" s="21" t="s">
        <v>1973</v>
      </c>
    </row>
    <row r="1520" ht="13.5" spans="1:10">
      <c r="A1520" s="19"/>
      <c r="B1520" s="19"/>
      <c r="C1520" s="15" t="s">
        <v>1973</v>
      </c>
      <c r="D1520" s="15" t="s">
        <v>1978</v>
      </c>
      <c r="E1520" s="15" t="s">
        <v>1973</v>
      </c>
      <c r="F1520" s="17" t="s">
        <v>1973</v>
      </c>
      <c r="G1520" s="15" t="s">
        <v>1973</v>
      </c>
      <c r="H1520" s="17" t="s">
        <v>1973</v>
      </c>
      <c r="I1520" s="17" t="s">
        <v>1973</v>
      </c>
      <c r="J1520" s="21" t="s">
        <v>1973</v>
      </c>
    </row>
    <row r="1521" ht="27" spans="1:10">
      <c r="A1521" s="19"/>
      <c r="B1521" s="19"/>
      <c r="C1521" s="15" t="s">
        <v>1973</v>
      </c>
      <c r="D1521" s="15" t="s">
        <v>1973</v>
      </c>
      <c r="E1521" s="15" t="s">
        <v>3147</v>
      </c>
      <c r="F1521" s="17" t="s">
        <v>1997</v>
      </c>
      <c r="G1521" s="15" t="s">
        <v>2192</v>
      </c>
      <c r="H1521" s="17" t="s">
        <v>2200</v>
      </c>
      <c r="I1521" s="17" t="s">
        <v>1983</v>
      </c>
      <c r="J1521" s="21" t="s">
        <v>3148</v>
      </c>
    </row>
    <row r="1522" ht="13.5" spans="1:10">
      <c r="A1522" s="19"/>
      <c r="B1522" s="19"/>
      <c r="C1522" s="15" t="s">
        <v>1973</v>
      </c>
      <c r="D1522" s="15" t="s">
        <v>1985</v>
      </c>
      <c r="E1522" s="15" t="s">
        <v>1973</v>
      </c>
      <c r="F1522" s="17" t="s">
        <v>1973</v>
      </c>
      <c r="G1522" s="15" t="s">
        <v>1973</v>
      </c>
      <c r="H1522" s="17" t="s">
        <v>1973</v>
      </c>
      <c r="I1522" s="17" t="s">
        <v>1973</v>
      </c>
      <c r="J1522" s="21" t="s">
        <v>1973</v>
      </c>
    </row>
    <row r="1523" ht="108" spans="1:10">
      <c r="A1523" s="19"/>
      <c r="B1523" s="19"/>
      <c r="C1523" s="15" t="s">
        <v>1973</v>
      </c>
      <c r="D1523" s="15" t="s">
        <v>1973</v>
      </c>
      <c r="E1523" s="15" t="s">
        <v>3149</v>
      </c>
      <c r="F1523" s="17" t="s">
        <v>1997</v>
      </c>
      <c r="G1523" s="15" t="s">
        <v>1981</v>
      </c>
      <c r="H1523" s="17" t="s">
        <v>1982</v>
      </c>
      <c r="I1523" s="17" t="s">
        <v>1983</v>
      </c>
      <c r="J1523" s="21" t="s">
        <v>3150</v>
      </c>
    </row>
    <row r="1524" ht="13.5" spans="1:10">
      <c r="A1524" s="19"/>
      <c r="B1524" s="19"/>
      <c r="C1524" s="15" t="s">
        <v>1973</v>
      </c>
      <c r="D1524" s="15" t="s">
        <v>2013</v>
      </c>
      <c r="E1524" s="15" t="s">
        <v>1973</v>
      </c>
      <c r="F1524" s="17" t="s">
        <v>1973</v>
      </c>
      <c r="G1524" s="15" t="s">
        <v>1973</v>
      </c>
      <c r="H1524" s="17" t="s">
        <v>1973</v>
      </c>
      <c r="I1524" s="17" t="s">
        <v>1973</v>
      </c>
      <c r="J1524" s="21" t="s">
        <v>1973</v>
      </c>
    </row>
    <row r="1525" ht="108" spans="1:10">
      <c r="A1525" s="19"/>
      <c r="B1525" s="19"/>
      <c r="C1525" s="15" t="s">
        <v>1973</v>
      </c>
      <c r="D1525" s="15" t="s">
        <v>1973</v>
      </c>
      <c r="E1525" s="15" t="s">
        <v>3151</v>
      </c>
      <c r="F1525" s="17" t="s">
        <v>1997</v>
      </c>
      <c r="G1525" s="15" t="s">
        <v>1981</v>
      </c>
      <c r="H1525" s="17" t="s">
        <v>1982</v>
      </c>
      <c r="I1525" s="17" t="s">
        <v>1983</v>
      </c>
      <c r="J1525" s="21" t="s">
        <v>3152</v>
      </c>
    </row>
    <row r="1526" ht="13.5" spans="1:10">
      <c r="A1526" s="19"/>
      <c r="B1526" s="19"/>
      <c r="C1526" s="15" t="s">
        <v>1989</v>
      </c>
      <c r="D1526" s="15" t="s">
        <v>1973</v>
      </c>
      <c r="E1526" s="15" t="s">
        <v>1973</v>
      </c>
      <c r="F1526" s="17" t="s">
        <v>1973</v>
      </c>
      <c r="G1526" s="15" t="s">
        <v>1973</v>
      </c>
      <c r="H1526" s="17" t="s">
        <v>1973</v>
      </c>
      <c r="I1526" s="17" t="s">
        <v>1973</v>
      </c>
      <c r="J1526" s="21" t="s">
        <v>1973</v>
      </c>
    </row>
    <row r="1527" ht="13.5" spans="1:10">
      <c r="A1527" s="19"/>
      <c r="B1527" s="19"/>
      <c r="C1527" s="15" t="s">
        <v>1973</v>
      </c>
      <c r="D1527" s="15" t="s">
        <v>2023</v>
      </c>
      <c r="E1527" s="15" t="s">
        <v>1973</v>
      </c>
      <c r="F1527" s="17" t="s">
        <v>1973</v>
      </c>
      <c r="G1527" s="15" t="s">
        <v>1973</v>
      </c>
      <c r="H1527" s="17" t="s">
        <v>1973</v>
      </c>
      <c r="I1527" s="17" t="s">
        <v>1973</v>
      </c>
      <c r="J1527" s="21" t="s">
        <v>1973</v>
      </c>
    </row>
    <row r="1528" ht="54" spans="1:10">
      <c r="A1528" s="19"/>
      <c r="B1528" s="19"/>
      <c r="C1528" s="15" t="s">
        <v>1973</v>
      </c>
      <c r="D1528" s="15" t="s">
        <v>1973</v>
      </c>
      <c r="E1528" s="15" t="s">
        <v>3153</v>
      </c>
      <c r="F1528" s="17" t="s">
        <v>1997</v>
      </c>
      <c r="G1528" s="15" t="s">
        <v>1981</v>
      </c>
      <c r="H1528" s="17" t="s">
        <v>1982</v>
      </c>
      <c r="I1528" s="17" t="s">
        <v>1983</v>
      </c>
      <c r="J1528" s="21" t="s">
        <v>3154</v>
      </c>
    </row>
    <row r="1529" ht="13.5" spans="1:10">
      <c r="A1529" s="19"/>
      <c r="B1529" s="19"/>
      <c r="C1529" s="15" t="s">
        <v>1973</v>
      </c>
      <c r="D1529" s="15" t="s">
        <v>1995</v>
      </c>
      <c r="E1529" s="15" t="s">
        <v>1973</v>
      </c>
      <c r="F1529" s="17" t="s">
        <v>1973</v>
      </c>
      <c r="G1529" s="15" t="s">
        <v>1973</v>
      </c>
      <c r="H1529" s="17" t="s">
        <v>1973</v>
      </c>
      <c r="I1529" s="17" t="s">
        <v>1973</v>
      </c>
      <c r="J1529" s="21" t="s">
        <v>1973</v>
      </c>
    </row>
    <row r="1530" ht="94.5" spans="1:10">
      <c r="A1530" s="19"/>
      <c r="B1530" s="19"/>
      <c r="C1530" s="15" t="s">
        <v>1973</v>
      </c>
      <c r="D1530" s="15" t="s">
        <v>1973</v>
      </c>
      <c r="E1530" s="15" t="s">
        <v>3155</v>
      </c>
      <c r="F1530" s="17" t="s">
        <v>1997</v>
      </c>
      <c r="G1530" s="15" t="s">
        <v>1981</v>
      </c>
      <c r="H1530" s="17" t="s">
        <v>1982</v>
      </c>
      <c r="I1530" s="17" t="s">
        <v>1983</v>
      </c>
      <c r="J1530" s="21" t="s">
        <v>3156</v>
      </c>
    </row>
    <row r="1531" ht="13.5" spans="1:10">
      <c r="A1531" s="19"/>
      <c r="B1531" s="19"/>
      <c r="C1531" s="15" t="s">
        <v>2001</v>
      </c>
      <c r="D1531" s="15" t="s">
        <v>1973</v>
      </c>
      <c r="E1531" s="15" t="s">
        <v>1973</v>
      </c>
      <c r="F1531" s="17" t="s">
        <v>1973</v>
      </c>
      <c r="G1531" s="15" t="s">
        <v>1973</v>
      </c>
      <c r="H1531" s="17" t="s">
        <v>1973</v>
      </c>
      <c r="I1531" s="17" t="s">
        <v>1973</v>
      </c>
      <c r="J1531" s="21" t="s">
        <v>1973</v>
      </c>
    </row>
    <row r="1532" ht="13.5" spans="1:10">
      <c r="A1532" s="19"/>
      <c r="B1532" s="19"/>
      <c r="C1532" s="15" t="s">
        <v>1973</v>
      </c>
      <c r="D1532" s="15" t="s">
        <v>2002</v>
      </c>
      <c r="E1532" s="15" t="s">
        <v>1973</v>
      </c>
      <c r="F1532" s="17" t="s">
        <v>1973</v>
      </c>
      <c r="G1532" s="15" t="s">
        <v>1973</v>
      </c>
      <c r="H1532" s="17" t="s">
        <v>1973</v>
      </c>
      <c r="I1532" s="17" t="s">
        <v>1973</v>
      </c>
      <c r="J1532" s="21" t="s">
        <v>1973</v>
      </c>
    </row>
    <row r="1533" ht="40.5" spans="1:10">
      <c r="A1533" s="19"/>
      <c r="B1533" s="19"/>
      <c r="C1533" s="15" t="s">
        <v>1973</v>
      </c>
      <c r="D1533" s="15" t="s">
        <v>1973</v>
      </c>
      <c r="E1533" s="15" t="s">
        <v>3157</v>
      </c>
      <c r="F1533" s="17" t="s">
        <v>2020</v>
      </c>
      <c r="G1533" s="15" t="s">
        <v>2386</v>
      </c>
      <c r="H1533" s="17" t="s">
        <v>2200</v>
      </c>
      <c r="I1533" s="17" t="s">
        <v>1983</v>
      </c>
      <c r="J1533" s="21" t="s">
        <v>3158</v>
      </c>
    </row>
    <row r="1534" ht="148.5" spans="1:10">
      <c r="A1534" s="15" t="s">
        <v>3159</v>
      </c>
      <c r="B1534" s="18" t="s">
        <v>3138</v>
      </c>
      <c r="C1534" s="19"/>
      <c r="D1534" s="19"/>
      <c r="E1534" s="19"/>
      <c r="F1534" s="20"/>
      <c r="G1534" s="19"/>
      <c r="H1534" s="20"/>
      <c r="I1534" s="20"/>
      <c r="J1534" s="22"/>
    </row>
    <row r="1535" ht="13.5" spans="1:10">
      <c r="A1535" s="19"/>
      <c r="B1535" s="19"/>
      <c r="C1535" s="15" t="s">
        <v>1977</v>
      </c>
      <c r="D1535" s="15" t="s">
        <v>1973</v>
      </c>
      <c r="E1535" s="15" t="s">
        <v>1973</v>
      </c>
      <c r="F1535" s="17" t="s">
        <v>1973</v>
      </c>
      <c r="G1535" s="15" t="s">
        <v>1973</v>
      </c>
      <c r="H1535" s="17" t="s">
        <v>1973</v>
      </c>
      <c r="I1535" s="17" t="s">
        <v>1973</v>
      </c>
      <c r="J1535" s="21" t="s">
        <v>1973</v>
      </c>
    </row>
    <row r="1536" ht="13.5" spans="1:10">
      <c r="A1536" s="19"/>
      <c r="B1536" s="19"/>
      <c r="C1536" s="15" t="s">
        <v>1973</v>
      </c>
      <c r="D1536" s="15" t="s">
        <v>1978</v>
      </c>
      <c r="E1536" s="15" t="s">
        <v>1973</v>
      </c>
      <c r="F1536" s="17" t="s">
        <v>1973</v>
      </c>
      <c r="G1536" s="15" t="s">
        <v>1973</v>
      </c>
      <c r="H1536" s="17" t="s">
        <v>1973</v>
      </c>
      <c r="I1536" s="17" t="s">
        <v>1973</v>
      </c>
      <c r="J1536" s="21" t="s">
        <v>1973</v>
      </c>
    </row>
    <row r="1537" ht="54" spans="1:10">
      <c r="A1537" s="19"/>
      <c r="B1537" s="19"/>
      <c r="C1537" s="15" t="s">
        <v>1973</v>
      </c>
      <c r="D1537" s="15" t="s">
        <v>1973</v>
      </c>
      <c r="E1537" s="15" t="s">
        <v>3123</v>
      </c>
      <c r="F1537" s="17" t="s">
        <v>1997</v>
      </c>
      <c r="G1537" s="15" t="s">
        <v>2156</v>
      </c>
      <c r="H1537" s="17" t="s">
        <v>3124</v>
      </c>
      <c r="I1537" s="17" t="s">
        <v>1983</v>
      </c>
      <c r="J1537" s="21" t="s">
        <v>3125</v>
      </c>
    </row>
    <row r="1538" ht="13.5" spans="1:10">
      <c r="A1538" s="19"/>
      <c r="B1538" s="19"/>
      <c r="C1538" s="15" t="s">
        <v>1973</v>
      </c>
      <c r="D1538" s="15" t="s">
        <v>1985</v>
      </c>
      <c r="E1538" s="15" t="s">
        <v>1973</v>
      </c>
      <c r="F1538" s="17" t="s">
        <v>1973</v>
      </c>
      <c r="G1538" s="15" t="s">
        <v>1973</v>
      </c>
      <c r="H1538" s="17" t="s">
        <v>1973</v>
      </c>
      <c r="I1538" s="17" t="s">
        <v>1973</v>
      </c>
      <c r="J1538" s="21" t="s">
        <v>1973</v>
      </c>
    </row>
    <row r="1539" ht="54" spans="1:10">
      <c r="A1539" s="19"/>
      <c r="B1539" s="19"/>
      <c r="C1539" s="15" t="s">
        <v>1973</v>
      </c>
      <c r="D1539" s="15" t="s">
        <v>1973</v>
      </c>
      <c r="E1539" s="15" t="s">
        <v>3114</v>
      </c>
      <c r="F1539" s="17" t="s">
        <v>1980</v>
      </c>
      <c r="G1539" s="15" t="s">
        <v>2152</v>
      </c>
      <c r="H1539" s="17" t="s">
        <v>2691</v>
      </c>
      <c r="I1539" s="17" t="s">
        <v>1983</v>
      </c>
      <c r="J1539" s="21" t="s">
        <v>3115</v>
      </c>
    </row>
    <row r="1540" ht="13.5" spans="1:10">
      <c r="A1540" s="19"/>
      <c r="B1540" s="19"/>
      <c r="C1540" s="15" t="s">
        <v>1973</v>
      </c>
      <c r="D1540" s="15" t="s">
        <v>2013</v>
      </c>
      <c r="E1540" s="15" t="s">
        <v>1973</v>
      </c>
      <c r="F1540" s="17" t="s">
        <v>1973</v>
      </c>
      <c r="G1540" s="15" t="s">
        <v>1973</v>
      </c>
      <c r="H1540" s="17" t="s">
        <v>1973</v>
      </c>
      <c r="I1540" s="17" t="s">
        <v>1973</v>
      </c>
      <c r="J1540" s="21" t="s">
        <v>1973</v>
      </c>
    </row>
    <row r="1541" ht="54" spans="1:10">
      <c r="A1541" s="19"/>
      <c r="B1541" s="19"/>
      <c r="C1541" s="15" t="s">
        <v>1973</v>
      </c>
      <c r="D1541" s="15" t="s">
        <v>1973</v>
      </c>
      <c r="E1541" s="15" t="s">
        <v>3116</v>
      </c>
      <c r="F1541" s="17" t="s">
        <v>1997</v>
      </c>
      <c r="G1541" s="15" t="s">
        <v>1981</v>
      </c>
      <c r="H1541" s="17" t="s">
        <v>1982</v>
      </c>
      <c r="I1541" s="17" t="s">
        <v>1983</v>
      </c>
      <c r="J1541" s="21" t="s">
        <v>3117</v>
      </c>
    </row>
    <row r="1542" ht="13.5" spans="1:10">
      <c r="A1542" s="19"/>
      <c r="B1542" s="19"/>
      <c r="C1542" s="15" t="s">
        <v>1989</v>
      </c>
      <c r="D1542" s="15" t="s">
        <v>1973</v>
      </c>
      <c r="E1542" s="15" t="s">
        <v>1973</v>
      </c>
      <c r="F1542" s="17" t="s">
        <v>1973</v>
      </c>
      <c r="G1542" s="15" t="s">
        <v>1973</v>
      </c>
      <c r="H1542" s="17" t="s">
        <v>1973</v>
      </c>
      <c r="I1542" s="17" t="s">
        <v>1973</v>
      </c>
      <c r="J1542" s="21" t="s">
        <v>1973</v>
      </c>
    </row>
    <row r="1543" ht="13.5" spans="1:10">
      <c r="A1543" s="19"/>
      <c r="B1543" s="19"/>
      <c r="C1543" s="15" t="s">
        <v>1973</v>
      </c>
      <c r="D1543" s="15" t="s">
        <v>2023</v>
      </c>
      <c r="E1543" s="15" t="s">
        <v>1973</v>
      </c>
      <c r="F1543" s="17" t="s">
        <v>1973</v>
      </c>
      <c r="G1543" s="15" t="s">
        <v>1973</v>
      </c>
      <c r="H1543" s="17" t="s">
        <v>1973</v>
      </c>
      <c r="I1543" s="17" t="s">
        <v>1973</v>
      </c>
      <c r="J1543" s="21" t="s">
        <v>1973</v>
      </c>
    </row>
    <row r="1544" ht="216" spans="1:10">
      <c r="A1544" s="19"/>
      <c r="B1544" s="19"/>
      <c r="C1544" s="15" t="s">
        <v>1973</v>
      </c>
      <c r="D1544" s="15" t="s">
        <v>1973</v>
      </c>
      <c r="E1544" s="15" t="s">
        <v>3118</v>
      </c>
      <c r="F1544" s="17" t="s">
        <v>1997</v>
      </c>
      <c r="G1544" s="15" t="s">
        <v>2005</v>
      </c>
      <c r="H1544" s="17" t="s">
        <v>1982</v>
      </c>
      <c r="I1544" s="17" t="s">
        <v>1983</v>
      </c>
      <c r="J1544" s="21" t="s">
        <v>3119</v>
      </c>
    </row>
    <row r="1545" ht="13.5" spans="1:10">
      <c r="A1545" s="19"/>
      <c r="B1545" s="19"/>
      <c r="C1545" s="15" t="s">
        <v>2001</v>
      </c>
      <c r="D1545" s="15" t="s">
        <v>1973</v>
      </c>
      <c r="E1545" s="15" t="s">
        <v>1973</v>
      </c>
      <c r="F1545" s="17" t="s">
        <v>1973</v>
      </c>
      <c r="G1545" s="15" t="s">
        <v>1973</v>
      </c>
      <c r="H1545" s="17" t="s">
        <v>1973</v>
      </c>
      <c r="I1545" s="17" t="s">
        <v>1973</v>
      </c>
      <c r="J1545" s="21" t="s">
        <v>1973</v>
      </c>
    </row>
    <row r="1546" ht="13.5" spans="1:10">
      <c r="A1546" s="19"/>
      <c r="B1546" s="19"/>
      <c r="C1546" s="15" t="s">
        <v>1973</v>
      </c>
      <c r="D1546" s="15" t="s">
        <v>2002</v>
      </c>
      <c r="E1546" s="15" t="s">
        <v>1973</v>
      </c>
      <c r="F1546" s="17" t="s">
        <v>1973</v>
      </c>
      <c r="G1546" s="15" t="s">
        <v>1973</v>
      </c>
      <c r="H1546" s="17" t="s">
        <v>1973</v>
      </c>
      <c r="I1546" s="17" t="s">
        <v>1973</v>
      </c>
      <c r="J1546" s="21" t="s">
        <v>1973</v>
      </c>
    </row>
    <row r="1547" ht="40.5" spans="1:10">
      <c r="A1547" s="19"/>
      <c r="B1547" s="19"/>
      <c r="C1547" s="15" t="s">
        <v>1973</v>
      </c>
      <c r="D1547" s="15" t="s">
        <v>1973</v>
      </c>
      <c r="E1547" s="15" t="s">
        <v>2076</v>
      </c>
      <c r="F1547" s="17" t="s">
        <v>1997</v>
      </c>
      <c r="G1547" s="15" t="s">
        <v>2005</v>
      </c>
      <c r="H1547" s="17" t="s">
        <v>1982</v>
      </c>
      <c r="I1547" s="17" t="s">
        <v>1983</v>
      </c>
      <c r="J1547" s="21" t="s">
        <v>3120</v>
      </c>
    </row>
    <row r="1548" ht="256.5" spans="1:10">
      <c r="A1548" s="15" t="s">
        <v>3160</v>
      </c>
      <c r="B1548" s="18" t="s">
        <v>3161</v>
      </c>
      <c r="C1548" s="19"/>
      <c r="D1548" s="19"/>
      <c r="E1548" s="19"/>
      <c r="F1548" s="20"/>
      <c r="G1548" s="19"/>
      <c r="H1548" s="20"/>
      <c r="I1548" s="20"/>
      <c r="J1548" s="22"/>
    </row>
    <row r="1549" ht="13.5" spans="1:10">
      <c r="A1549" s="19"/>
      <c r="B1549" s="19"/>
      <c r="C1549" s="15" t="s">
        <v>1977</v>
      </c>
      <c r="D1549" s="15" t="s">
        <v>1973</v>
      </c>
      <c r="E1549" s="15" t="s">
        <v>1973</v>
      </c>
      <c r="F1549" s="17" t="s">
        <v>1973</v>
      </c>
      <c r="G1549" s="15" t="s">
        <v>1973</v>
      </c>
      <c r="H1549" s="17" t="s">
        <v>1973</v>
      </c>
      <c r="I1549" s="17" t="s">
        <v>1973</v>
      </c>
      <c r="J1549" s="21" t="s">
        <v>1973</v>
      </c>
    </row>
    <row r="1550" ht="13.5" spans="1:10">
      <c r="A1550" s="19"/>
      <c r="B1550" s="19"/>
      <c r="C1550" s="15" t="s">
        <v>1973</v>
      </c>
      <c r="D1550" s="15" t="s">
        <v>1978</v>
      </c>
      <c r="E1550" s="15" t="s">
        <v>1973</v>
      </c>
      <c r="F1550" s="17" t="s">
        <v>1973</v>
      </c>
      <c r="G1550" s="15" t="s">
        <v>1973</v>
      </c>
      <c r="H1550" s="17" t="s">
        <v>1973</v>
      </c>
      <c r="I1550" s="17" t="s">
        <v>1973</v>
      </c>
      <c r="J1550" s="21" t="s">
        <v>1973</v>
      </c>
    </row>
    <row r="1551" ht="54" spans="1:10">
      <c r="A1551" s="19"/>
      <c r="B1551" s="19"/>
      <c r="C1551" s="15" t="s">
        <v>1973</v>
      </c>
      <c r="D1551" s="15" t="s">
        <v>1973</v>
      </c>
      <c r="E1551" s="15" t="s">
        <v>2688</v>
      </c>
      <c r="F1551" s="17" t="s">
        <v>1997</v>
      </c>
      <c r="G1551" s="15" t="s">
        <v>2050</v>
      </c>
      <c r="H1551" s="17" t="s">
        <v>2200</v>
      </c>
      <c r="I1551" s="17" t="s">
        <v>1983</v>
      </c>
      <c r="J1551" s="21" t="s">
        <v>3162</v>
      </c>
    </row>
    <row r="1552" ht="13.5" spans="1:10">
      <c r="A1552" s="19"/>
      <c r="B1552" s="19"/>
      <c r="C1552" s="15" t="s">
        <v>1973</v>
      </c>
      <c r="D1552" s="15" t="s">
        <v>1985</v>
      </c>
      <c r="E1552" s="15" t="s">
        <v>1973</v>
      </c>
      <c r="F1552" s="17" t="s">
        <v>1973</v>
      </c>
      <c r="G1552" s="15" t="s">
        <v>1973</v>
      </c>
      <c r="H1552" s="17" t="s">
        <v>1973</v>
      </c>
      <c r="I1552" s="17" t="s">
        <v>1973</v>
      </c>
      <c r="J1552" s="21" t="s">
        <v>1973</v>
      </c>
    </row>
    <row r="1553" ht="40.5" spans="1:10">
      <c r="A1553" s="19"/>
      <c r="B1553" s="19"/>
      <c r="C1553" s="15" t="s">
        <v>1973</v>
      </c>
      <c r="D1553" s="15" t="s">
        <v>1973</v>
      </c>
      <c r="E1553" s="15" t="s">
        <v>2693</v>
      </c>
      <c r="F1553" s="17" t="s">
        <v>1980</v>
      </c>
      <c r="G1553" s="15" t="s">
        <v>2694</v>
      </c>
      <c r="H1553" s="17" t="s">
        <v>2695</v>
      </c>
      <c r="I1553" s="17" t="s">
        <v>1983</v>
      </c>
      <c r="J1553" s="21" t="s">
        <v>3163</v>
      </c>
    </row>
    <row r="1554" ht="13.5" spans="1:10">
      <c r="A1554" s="19"/>
      <c r="B1554" s="19"/>
      <c r="C1554" s="15" t="s">
        <v>1973</v>
      </c>
      <c r="D1554" s="15" t="s">
        <v>2018</v>
      </c>
      <c r="E1554" s="15" t="s">
        <v>1973</v>
      </c>
      <c r="F1554" s="17" t="s">
        <v>1973</v>
      </c>
      <c r="G1554" s="15" t="s">
        <v>1973</v>
      </c>
      <c r="H1554" s="17" t="s">
        <v>1973</v>
      </c>
      <c r="I1554" s="17" t="s">
        <v>1973</v>
      </c>
      <c r="J1554" s="21" t="s">
        <v>1973</v>
      </c>
    </row>
    <row r="1555" ht="135" spans="1:10">
      <c r="A1555" s="19"/>
      <c r="B1555" s="19"/>
      <c r="C1555" s="15" t="s">
        <v>1973</v>
      </c>
      <c r="D1555" s="15" t="s">
        <v>1973</v>
      </c>
      <c r="E1555" s="15" t="s">
        <v>3164</v>
      </c>
      <c r="F1555" s="17" t="s">
        <v>2020</v>
      </c>
      <c r="G1555" s="15" t="s">
        <v>1981</v>
      </c>
      <c r="H1555" s="17" t="s">
        <v>3165</v>
      </c>
      <c r="I1555" s="17" t="s">
        <v>1983</v>
      </c>
      <c r="J1555" s="21" t="s">
        <v>3166</v>
      </c>
    </row>
    <row r="1556" ht="13.5" spans="1:10">
      <c r="A1556" s="19"/>
      <c r="B1556" s="19"/>
      <c r="C1556" s="15" t="s">
        <v>1989</v>
      </c>
      <c r="D1556" s="15" t="s">
        <v>1973</v>
      </c>
      <c r="E1556" s="15" t="s">
        <v>1973</v>
      </c>
      <c r="F1556" s="17" t="s">
        <v>1973</v>
      </c>
      <c r="G1556" s="15" t="s">
        <v>1973</v>
      </c>
      <c r="H1556" s="17" t="s">
        <v>1973</v>
      </c>
      <c r="I1556" s="17" t="s">
        <v>1973</v>
      </c>
      <c r="J1556" s="21" t="s">
        <v>1973</v>
      </c>
    </row>
    <row r="1557" ht="13.5" spans="1:10">
      <c r="A1557" s="19"/>
      <c r="B1557" s="19"/>
      <c r="C1557" s="15" t="s">
        <v>1973</v>
      </c>
      <c r="D1557" s="15" t="s">
        <v>2023</v>
      </c>
      <c r="E1557" s="15" t="s">
        <v>1973</v>
      </c>
      <c r="F1557" s="17" t="s">
        <v>1973</v>
      </c>
      <c r="G1557" s="15" t="s">
        <v>1973</v>
      </c>
      <c r="H1557" s="17" t="s">
        <v>1973</v>
      </c>
      <c r="I1557" s="17" t="s">
        <v>1973</v>
      </c>
      <c r="J1557" s="21" t="s">
        <v>1973</v>
      </c>
    </row>
    <row r="1558" ht="216" spans="1:10">
      <c r="A1558" s="19"/>
      <c r="B1558" s="19"/>
      <c r="C1558" s="15" t="s">
        <v>1973</v>
      </c>
      <c r="D1558" s="15" t="s">
        <v>1973</v>
      </c>
      <c r="E1558" s="15" t="s">
        <v>3118</v>
      </c>
      <c r="F1558" s="17" t="s">
        <v>1997</v>
      </c>
      <c r="G1558" s="15" t="s">
        <v>2005</v>
      </c>
      <c r="H1558" s="17" t="s">
        <v>1982</v>
      </c>
      <c r="I1558" s="17" t="s">
        <v>1983</v>
      </c>
      <c r="J1558" s="21" t="s">
        <v>3119</v>
      </c>
    </row>
    <row r="1559" ht="13.5" spans="1:10">
      <c r="A1559" s="19"/>
      <c r="B1559" s="19"/>
      <c r="C1559" s="15" t="s">
        <v>2001</v>
      </c>
      <c r="D1559" s="15" t="s">
        <v>1973</v>
      </c>
      <c r="E1559" s="15" t="s">
        <v>1973</v>
      </c>
      <c r="F1559" s="17" t="s">
        <v>1973</v>
      </c>
      <c r="G1559" s="15" t="s">
        <v>1973</v>
      </c>
      <c r="H1559" s="17" t="s">
        <v>1973</v>
      </c>
      <c r="I1559" s="17" t="s">
        <v>1973</v>
      </c>
      <c r="J1559" s="21" t="s">
        <v>1973</v>
      </c>
    </row>
    <row r="1560" ht="13.5" spans="1:10">
      <c r="A1560" s="19"/>
      <c r="B1560" s="19"/>
      <c r="C1560" s="15" t="s">
        <v>1973</v>
      </c>
      <c r="D1560" s="15" t="s">
        <v>2002</v>
      </c>
      <c r="E1560" s="15" t="s">
        <v>1973</v>
      </c>
      <c r="F1560" s="17" t="s">
        <v>1973</v>
      </c>
      <c r="G1560" s="15" t="s">
        <v>1973</v>
      </c>
      <c r="H1560" s="17" t="s">
        <v>1973</v>
      </c>
      <c r="I1560" s="17" t="s">
        <v>1973</v>
      </c>
      <c r="J1560" s="21" t="s">
        <v>1973</v>
      </c>
    </row>
    <row r="1561" ht="81" spans="1:10">
      <c r="A1561" s="19"/>
      <c r="B1561" s="19"/>
      <c r="C1561" s="15" t="s">
        <v>1973</v>
      </c>
      <c r="D1561" s="15" t="s">
        <v>1973</v>
      </c>
      <c r="E1561" s="15" t="s">
        <v>2699</v>
      </c>
      <c r="F1561" s="17" t="s">
        <v>1997</v>
      </c>
      <c r="G1561" s="15" t="s">
        <v>2005</v>
      </c>
      <c r="H1561" s="17" t="s">
        <v>1982</v>
      </c>
      <c r="I1561" s="17" t="s">
        <v>1983</v>
      </c>
      <c r="J1561" s="21" t="s">
        <v>3167</v>
      </c>
    </row>
    <row r="1562" ht="189" spans="1:10">
      <c r="A1562" s="15" t="s">
        <v>3168</v>
      </c>
      <c r="B1562" s="18" t="s">
        <v>3169</v>
      </c>
      <c r="C1562" s="19"/>
      <c r="D1562" s="19"/>
      <c r="E1562" s="19"/>
      <c r="F1562" s="20"/>
      <c r="G1562" s="19"/>
      <c r="H1562" s="20"/>
      <c r="I1562" s="20"/>
      <c r="J1562" s="22"/>
    </row>
    <row r="1563" ht="13.5" spans="1:10">
      <c r="A1563" s="19"/>
      <c r="B1563" s="19"/>
      <c r="C1563" s="15" t="s">
        <v>1977</v>
      </c>
      <c r="D1563" s="15" t="s">
        <v>1973</v>
      </c>
      <c r="E1563" s="15" t="s">
        <v>1973</v>
      </c>
      <c r="F1563" s="17" t="s">
        <v>1973</v>
      </c>
      <c r="G1563" s="15" t="s">
        <v>1973</v>
      </c>
      <c r="H1563" s="17" t="s">
        <v>1973</v>
      </c>
      <c r="I1563" s="17" t="s">
        <v>1973</v>
      </c>
      <c r="J1563" s="21" t="s">
        <v>1973</v>
      </c>
    </row>
    <row r="1564" ht="13.5" spans="1:10">
      <c r="A1564" s="19"/>
      <c r="B1564" s="19"/>
      <c r="C1564" s="15" t="s">
        <v>1973</v>
      </c>
      <c r="D1564" s="15" t="s">
        <v>1978</v>
      </c>
      <c r="E1564" s="15" t="s">
        <v>1973</v>
      </c>
      <c r="F1564" s="17" t="s">
        <v>1973</v>
      </c>
      <c r="G1564" s="15" t="s">
        <v>1973</v>
      </c>
      <c r="H1564" s="17" t="s">
        <v>1973</v>
      </c>
      <c r="I1564" s="17" t="s">
        <v>1973</v>
      </c>
      <c r="J1564" s="21" t="s">
        <v>1973</v>
      </c>
    </row>
    <row r="1565" ht="54" spans="1:10">
      <c r="A1565" s="19"/>
      <c r="B1565" s="19"/>
      <c r="C1565" s="15" t="s">
        <v>1973</v>
      </c>
      <c r="D1565" s="15" t="s">
        <v>1973</v>
      </c>
      <c r="E1565" s="15" t="s">
        <v>3123</v>
      </c>
      <c r="F1565" s="17" t="s">
        <v>1997</v>
      </c>
      <c r="G1565" s="15" t="s">
        <v>2152</v>
      </c>
      <c r="H1565" s="17" t="s">
        <v>3124</v>
      </c>
      <c r="I1565" s="17" t="s">
        <v>1983</v>
      </c>
      <c r="J1565" s="21" t="s">
        <v>3125</v>
      </c>
    </row>
    <row r="1566" ht="13.5" spans="1:10">
      <c r="A1566" s="19"/>
      <c r="B1566" s="19"/>
      <c r="C1566" s="15" t="s">
        <v>1973</v>
      </c>
      <c r="D1566" s="15" t="s">
        <v>1985</v>
      </c>
      <c r="E1566" s="15" t="s">
        <v>1973</v>
      </c>
      <c r="F1566" s="17" t="s">
        <v>1973</v>
      </c>
      <c r="G1566" s="15" t="s">
        <v>1973</v>
      </c>
      <c r="H1566" s="17" t="s">
        <v>1973</v>
      </c>
      <c r="I1566" s="17" t="s">
        <v>1973</v>
      </c>
      <c r="J1566" s="21" t="s">
        <v>1973</v>
      </c>
    </row>
    <row r="1567" ht="175.5" spans="1:10">
      <c r="A1567" s="19"/>
      <c r="B1567" s="19"/>
      <c r="C1567" s="15" t="s">
        <v>1973</v>
      </c>
      <c r="D1567" s="15" t="s">
        <v>1973</v>
      </c>
      <c r="E1567" s="15" t="s">
        <v>3126</v>
      </c>
      <c r="F1567" s="17" t="s">
        <v>1997</v>
      </c>
      <c r="G1567" s="15" t="s">
        <v>2171</v>
      </c>
      <c r="H1567" s="17" t="s">
        <v>1982</v>
      </c>
      <c r="I1567" s="17" t="s">
        <v>1983</v>
      </c>
      <c r="J1567" s="21" t="s">
        <v>3127</v>
      </c>
    </row>
    <row r="1568" ht="13.5" spans="1:10">
      <c r="A1568" s="19"/>
      <c r="B1568" s="19"/>
      <c r="C1568" s="15" t="s">
        <v>1973</v>
      </c>
      <c r="D1568" s="15" t="s">
        <v>2013</v>
      </c>
      <c r="E1568" s="15" t="s">
        <v>1973</v>
      </c>
      <c r="F1568" s="17" t="s">
        <v>1973</v>
      </c>
      <c r="G1568" s="15" t="s">
        <v>1973</v>
      </c>
      <c r="H1568" s="17" t="s">
        <v>1973</v>
      </c>
      <c r="I1568" s="17" t="s">
        <v>1973</v>
      </c>
      <c r="J1568" s="21" t="s">
        <v>1973</v>
      </c>
    </row>
    <row r="1569" ht="54" spans="1:10">
      <c r="A1569" s="19"/>
      <c r="B1569" s="19"/>
      <c r="C1569" s="15" t="s">
        <v>1973</v>
      </c>
      <c r="D1569" s="15" t="s">
        <v>1973</v>
      </c>
      <c r="E1569" s="15" t="s">
        <v>3116</v>
      </c>
      <c r="F1569" s="17" t="s">
        <v>1997</v>
      </c>
      <c r="G1569" s="15" t="s">
        <v>1981</v>
      </c>
      <c r="H1569" s="17" t="s">
        <v>1982</v>
      </c>
      <c r="I1569" s="17" t="s">
        <v>1983</v>
      </c>
      <c r="J1569" s="21" t="s">
        <v>3117</v>
      </c>
    </row>
    <row r="1570" ht="13.5" spans="1:10">
      <c r="A1570" s="19"/>
      <c r="B1570" s="19"/>
      <c r="C1570" s="15" t="s">
        <v>1989</v>
      </c>
      <c r="D1570" s="15" t="s">
        <v>1973</v>
      </c>
      <c r="E1570" s="15" t="s">
        <v>1973</v>
      </c>
      <c r="F1570" s="17" t="s">
        <v>1973</v>
      </c>
      <c r="G1570" s="15" t="s">
        <v>1973</v>
      </c>
      <c r="H1570" s="17" t="s">
        <v>1973</v>
      </c>
      <c r="I1570" s="17" t="s">
        <v>1973</v>
      </c>
      <c r="J1570" s="21" t="s">
        <v>1973</v>
      </c>
    </row>
    <row r="1571" ht="13.5" spans="1:10">
      <c r="A1571" s="19"/>
      <c r="B1571" s="19"/>
      <c r="C1571" s="15" t="s">
        <v>1973</v>
      </c>
      <c r="D1571" s="15" t="s">
        <v>2023</v>
      </c>
      <c r="E1571" s="15" t="s">
        <v>1973</v>
      </c>
      <c r="F1571" s="17" t="s">
        <v>1973</v>
      </c>
      <c r="G1571" s="15" t="s">
        <v>1973</v>
      </c>
      <c r="H1571" s="17" t="s">
        <v>1973</v>
      </c>
      <c r="I1571" s="17" t="s">
        <v>1973</v>
      </c>
      <c r="J1571" s="21" t="s">
        <v>1973</v>
      </c>
    </row>
    <row r="1572" ht="216" spans="1:10">
      <c r="A1572" s="19"/>
      <c r="B1572" s="19"/>
      <c r="C1572" s="15" t="s">
        <v>1973</v>
      </c>
      <c r="D1572" s="15" t="s">
        <v>1973</v>
      </c>
      <c r="E1572" s="15" t="s">
        <v>3118</v>
      </c>
      <c r="F1572" s="17" t="s">
        <v>1997</v>
      </c>
      <c r="G1572" s="15" t="s">
        <v>2005</v>
      </c>
      <c r="H1572" s="17" t="s">
        <v>1982</v>
      </c>
      <c r="I1572" s="17" t="s">
        <v>1983</v>
      </c>
      <c r="J1572" s="21" t="s">
        <v>3119</v>
      </c>
    </row>
    <row r="1573" ht="13.5" spans="1:10">
      <c r="A1573" s="19"/>
      <c r="B1573" s="19"/>
      <c r="C1573" s="15" t="s">
        <v>2001</v>
      </c>
      <c r="D1573" s="15" t="s">
        <v>1973</v>
      </c>
      <c r="E1573" s="15" t="s">
        <v>1973</v>
      </c>
      <c r="F1573" s="17" t="s">
        <v>1973</v>
      </c>
      <c r="G1573" s="15" t="s">
        <v>1973</v>
      </c>
      <c r="H1573" s="17" t="s">
        <v>1973</v>
      </c>
      <c r="I1573" s="17" t="s">
        <v>1973</v>
      </c>
      <c r="J1573" s="21" t="s">
        <v>1973</v>
      </c>
    </row>
    <row r="1574" ht="13.5" spans="1:10">
      <c r="A1574" s="19"/>
      <c r="B1574" s="19"/>
      <c r="C1574" s="15" t="s">
        <v>1973</v>
      </c>
      <c r="D1574" s="15" t="s">
        <v>2002</v>
      </c>
      <c r="E1574" s="15" t="s">
        <v>1973</v>
      </c>
      <c r="F1574" s="17" t="s">
        <v>1973</v>
      </c>
      <c r="G1574" s="15" t="s">
        <v>1973</v>
      </c>
      <c r="H1574" s="17" t="s">
        <v>1973</v>
      </c>
      <c r="I1574" s="17" t="s">
        <v>1973</v>
      </c>
      <c r="J1574" s="21" t="s">
        <v>1973</v>
      </c>
    </row>
    <row r="1575" ht="40.5" spans="1:10">
      <c r="A1575" s="19"/>
      <c r="B1575" s="19"/>
      <c r="C1575" s="15" t="s">
        <v>1973</v>
      </c>
      <c r="D1575" s="15" t="s">
        <v>1973</v>
      </c>
      <c r="E1575" s="15" t="s">
        <v>2076</v>
      </c>
      <c r="F1575" s="17" t="s">
        <v>1997</v>
      </c>
      <c r="G1575" s="15" t="s">
        <v>2005</v>
      </c>
      <c r="H1575" s="17" t="s">
        <v>1982</v>
      </c>
      <c r="I1575" s="17" t="s">
        <v>1983</v>
      </c>
      <c r="J1575" s="21" t="s">
        <v>3120</v>
      </c>
    </row>
    <row r="1576" ht="94.5" spans="1:10">
      <c r="A1576" s="15" t="s">
        <v>3170</v>
      </c>
      <c r="B1576" s="18" t="s">
        <v>3171</v>
      </c>
      <c r="C1576" s="19"/>
      <c r="D1576" s="19"/>
      <c r="E1576" s="19"/>
      <c r="F1576" s="20"/>
      <c r="G1576" s="19"/>
      <c r="H1576" s="20"/>
      <c r="I1576" s="20"/>
      <c r="J1576" s="22"/>
    </row>
    <row r="1577" ht="13.5" spans="1:10">
      <c r="A1577" s="19"/>
      <c r="B1577" s="19"/>
      <c r="C1577" s="15" t="s">
        <v>1977</v>
      </c>
      <c r="D1577" s="15" t="s">
        <v>1973</v>
      </c>
      <c r="E1577" s="15" t="s">
        <v>1973</v>
      </c>
      <c r="F1577" s="17" t="s">
        <v>1973</v>
      </c>
      <c r="G1577" s="15" t="s">
        <v>1973</v>
      </c>
      <c r="H1577" s="17" t="s">
        <v>1973</v>
      </c>
      <c r="I1577" s="17" t="s">
        <v>1973</v>
      </c>
      <c r="J1577" s="21" t="s">
        <v>1973</v>
      </c>
    </row>
    <row r="1578" ht="13.5" spans="1:10">
      <c r="A1578" s="19"/>
      <c r="B1578" s="19"/>
      <c r="C1578" s="15" t="s">
        <v>1973</v>
      </c>
      <c r="D1578" s="15" t="s">
        <v>1978</v>
      </c>
      <c r="E1578" s="15" t="s">
        <v>1973</v>
      </c>
      <c r="F1578" s="17" t="s">
        <v>1973</v>
      </c>
      <c r="G1578" s="15" t="s">
        <v>1973</v>
      </c>
      <c r="H1578" s="17" t="s">
        <v>1973</v>
      </c>
      <c r="I1578" s="17" t="s">
        <v>1973</v>
      </c>
      <c r="J1578" s="21" t="s">
        <v>1973</v>
      </c>
    </row>
    <row r="1579" ht="54" spans="1:10">
      <c r="A1579" s="19"/>
      <c r="B1579" s="19"/>
      <c r="C1579" s="15" t="s">
        <v>1973</v>
      </c>
      <c r="D1579" s="15" t="s">
        <v>1973</v>
      </c>
      <c r="E1579" s="15" t="s">
        <v>3079</v>
      </c>
      <c r="F1579" s="17" t="s">
        <v>1997</v>
      </c>
      <c r="G1579" s="15" t="s">
        <v>2422</v>
      </c>
      <c r="H1579" s="17" t="s">
        <v>2200</v>
      </c>
      <c r="I1579" s="17" t="s">
        <v>1983</v>
      </c>
      <c r="J1579" s="21" t="s">
        <v>3080</v>
      </c>
    </row>
    <row r="1580" ht="13.5" spans="1:10">
      <c r="A1580" s="19"/>
      <c r="B1580" s="19"/>
      <c r="C1580" s="15" t="s">
        <v>1973</v>
      </c>
      <c r="D1580" s="15" t="s">
        <v>1985</v>
      </c>
      <c r="E1580" s="15" t="s">
        <v>1973</v>
      </c>
      <c r="F1580" s="17" t="s">
        <v>1973</v>
      </c>
      <c r="G1580" s="15" t="s">
        <v>1973</v>
      </c>
      <c r="H1580" s="17" t="s">
        <v>1973</v>
      </c>
      <c r="I1580" s="17" t="s">
        <v>1973</v>
      </c>
      <c r="J1580" s="21" t="s">
        <v>1973</v>
      </c>
    </row>
    <row r="1581" ht="108" spans="1:10">
      <c r="A1581" s="19"/>
      <c r="B1581" s="19"/>
      <c r="C1581" s="15" t="s">
        <v>1973</v>
      </c>
      <c r="D1581" s="15" t="s">
        <v>1973</v>
      </c>
      <c r="E1581" s="15" t="s">
        <v>3081</v>
      </c>
      <c r="F1581" s="17" t="s">
        <v>1997</v>
      </c>
      <c r="G1581" s="15" t="s">
        <v>1981</v>
      </c>
      <c r="H1581" s="17" t="s">
        <v>1982</v>
      </c>
      <c r="I1581" s="17" t="s">
        <v>1983</v>
      </c>
      <c r="J1581" s="21" t="s">
        <v>3082</v>
      </c>
    </row>
    <row r="1582" ht="13.5" spans="1:10">
      <c r="A1582" s="19"/>
      <c r="B1582" s="19"/>
      <c r="C1582" s="15" t="s">
        <v>1973</v>
      </c>
      <c r="D1582" s="15" t="s">
        <v>2013</v>
      </c>
      <c r="E1582" s="15" t="s">
        <v>1973</v>
      </c>
      <c r="F1582" s="17" t="s">
        <v>1973</v>
      </c>
      <c r="G1582" s="15" t="s">
        <v>1973</v>
      </c>
      <c r="H1582" s="17" t="s">
        <v>1973</v>
      </c>
      <c r="I1582" s="17" t="s">
        <v>1973</v>
      </c>
      <c r="J1582" s="21" t="s">
        <v>1973</v>
      </c>
    </row>
    <row r="1583" ht="54" spans="1:10">
      <c r="A1583" s="19"/>
      <c r="B1583" s="19"/>
      <c r="C1583" s="15" t="s">
        <v>1973</v>
      </c>
      <c r="D1583" s="15" t="s">
        <v>1973</v>
      </c>
      <c r="E1583" s="15" t="s">
        <v>3116</v>
      </c>
      <c r="F1583" s="17" t="s">
        <v>1997</v>
      </c>
      <c r="G1583" s="15" t="s">
        <v>1981</v>
      </c>
      <c r="H1583" s="17" t="s">
        <v>1982</v>
      </c>
      <c r="I1583" s="17" t="s">
        <v>1983</v>
      </c>
      <c r="J1583" s="21" t="s">
        <v>3117</v>
      </c>
    </row>
    <row r="1584" ht="13.5" spans="1:10">
      <c r="A1584" s="19"/>
      <c r="B1584" s="19"/>
      <c r="C1584" s="15" t="s">
        <v>1973</v>
      </c>
      <c r="D1584" s="15" t="s">
        <v>2018</v>
      </c>
      <c r="E1584" s="15" t="s">
        <v>1973</v>
      </c>
      <c r="F1584" s="17" t="s">
        <v>1973</v>
      </c>
      <c r="G1584" s="15" t="s">
        <v>1973</v>
      </c>
      <c r="H1584" s="17" t="s">
        <v>1973</v>
      </c>
      <c r="I1584" s="17" t="s">
        <v>1973</v>
      </c>
      <c r="J1584" s="21" t="s">
        <v>1973</v>
      </c>
    </row>
    <row r="1585" ht="81" spans="1:10">
      <c r="A1585" s="19"/>
      <c r="B1585" s="19"/>
      <c r="C1585" s="15" t="s">
        <v>1973</v>
      </c>
      <c r="D1585" s="15" t="s">
        <v>1973</v>
      </c>
      <c r="E1585" s="15" t="s">
        <v>3130</v>
      </c>
      <c r="F1585" s="17" t="s">
        <v>2020</v>
      </c>
      <c r="G1585" s="15" t="s">
        <v>2152</v>
      </c>
      <c r="H1585" s="17" t="s">
        <v>3084</v>
      </c>
      <c r="I1585" s="17" t="s">
        <v>1983</v>
      </c>
      <c r="J1585" s="21" t="s">
        <v>3131</v>
      </c>
    </row>
    <row r="1586" ht="13.5" spans="1:10">
      <c r="A1586" s="19"/>
      <c r="B1586" s="19"/>
      <c r="C1586" s="15" t="s">
        <v>1989</v>
      </c>
      <c r="D1586" s="15" t="s">
        <v>1973</v>
      </c>
      <c r="E1586" s="15" t="s">
        <v>1973</v>
      </c>
      <c r="F1586" s="17" t="s">
        <v>1973</v>
      </c>
      <c r="G1586" s="15" t="s">
        <v>1973</v>
      </c>
      <c r="H1586" s="17" t="s">
        <v>1973</v>
      </c>
      <c r="I1586" s="17" t="s">
        <v>1973</v>
      </c>
      <c r="J1586" s="21" t="s">
        <v>1973</v>
      </c>
    </row>
    <row r="1587" ht="13.5" spans="1:10">
      <c r="A1587" s="19"/>
      <c r="B1587" s="19"/>
      <c r="C1587" s="15" t="s">
        <v>1973</v>
      </c>
      <c r="D1587" s="15" t="s">
        <v>1990</v>
      </c>
      <c r="E1587" s="15" t="s">
        <v>1973</v>
      </c>
      <c r="F1587" s="17" t="s">
        <v>1973</v>
      </c>
      <c r="G1587" s="15" t="s">
        <v>1973</v>
      </c>
      <c r="H1587" s="17" t="s">
        <v>1973</v>
      </c>
      <c r="I1587" s="17" t="s">
        <v>1973</v>
      </c>
      <c r="J1587" s="21" t="s">
        <v>1973</v>
      </c>
    </row>
    <row r="1588" ht="108" spans="1:10">
      <c r="A1588" s="19"/>
      <c r="B1588" s="19"/>
      <c r="C1588" s="15" t="s">
        <v>1973</v>
      </c>
      <c r="D1588" s="15" t="s">
        <v>1973</v>
      </c>
      <c r="E1588" s="15" t="s">
        <v>2949</v>
      </c>
      <c r="F1588" s="17" t="s">
        <v>1997</v>
      </c>
      <c r="G1588" s="15" t="s">
        <v>2161</v>
      </c>
      <c r="H1588" s="17" t="s">
        <v>1982</v>
      </c>
      <c r="I1588" s="17" t="s">
        <v>1983</v>
      </c>
      <c r="J1588" s="21" t="s">
        <v>2951</v>
      </c>
    </row>
    <row r="1589" ht="13.5" spans="1:10">
      <c r="A1589" s="19"/>
      <c r="B1589" s="19"/>
      <c r="C1589" s="15" t="s">
        <v>2001</v>
      </c>
      <c r="D1589" s="15" t="s">
        <v>1973</v>
      </c>
      <c r="E1589" s="15" t="s">
        <v>1973</v>
      </c>
      <c r="F1589" s="17" t="s">
        <v>1973</v>
      </c>
      <c r="G1589" s="15" t="s">
        <v>1973</v>
      </c>
      <c r="H1589" s="17" t="s">
        <v>1973</v>
      </c>
      <c r="I1589" s="17" t="s">
        <v>1973</v>
      </c>
      <c r="J1589" s="21" t="s">
        <v>1973</v>
      </c>
    </row>
    <row r="1590" ht="13.5" spans="1:10">
      <c r="A1590" s="19"/>
      <c r="B1590" s="19"/>
      <c r="C1590" s="15" t="s">
        <v>1973</v>
      </c>
      <c r="D1590" s="15" t="s">
        <v>2002</v>
      </c>
      <c r="E1590" s="15" t="s">
        <v>1973</v>
      </c>
      <c r="F1590" s="17" t="s">
        <v>1973</v>
      </c>
      <c r="G1590" s="15" t="s">
        <v>1973</v>
      </c>
      <c r="H1590" s="17" t="s">
        <v>1973</v>
      </c>
      <c r="I1590" s="17" t="s">
        <v>1973</v>
      </c>
      <c r="J1590" s="21" t="s">
        <v>1973</v>
      </c>
    </row>
    <row r="1591" ht="121.5" spans="1:10">
      <c r="A1591" s="19"/>
      <c r="B1591" s="19"/>
      <c r="C1591" s="15" t="s">
        <v>1973</v>
      </c>
      <c r="D1591" s="15" t="s">
        <v>1973</v>
      </c>
      <c r="E1591" s="15" t="s">
        <v>3088</v>
      </c>
      <c r="F1591" s="17" t="s">
        <v>1997</v>
      </c>
      <c r="G1591" s="15" t="s">
        <v>1981</v>
      </c>
      <c r="H1591" s="17" t="s">
        <v>1982</v>
      </c>
      <c r="I1591" s="17" t="s">
        <v>1983</v>
      </c>
      <c r="J1591" s="21" t="s">
        <v>3089</v>
      </c>
    </row>
    <row r="1592" ht="13.5" spans="1:10">
      <c r="A1592" s="15" t="s">
        <v>3172</v>
      </c>
      <c r="B1592" s="19"/>
      <c r="C1592" s="19"/>
      <c r="D1592" s="19"/>
      <c r="E1592" s="19"/>
      <c r="F1592" s="20"/>
      <c r="G1592" s="19"/>
      <c r="H1592" s="20"/>
      <c r="I1592" s="20"/>
      <c r="J1592" s="22"/>
    </row>
    <row r="1593" ht="13.5" spans="1:10">
      <c r="A1593" s="15" t="s">
        <v>3173</v>
      </c>
      <c r="B1593" s="19"/>
      <c r="C1593" s="19"/>
      <c r="D1593" s="19"/>
      <c r="E1593" s="19"/>
      <c r="F1593" s="20"/>
      <c r="G1593" s="19"/>
      <c r="H1593" s="20"/>
      <c r="I1593" s="20"/>
      <c r="J1593" s="22"/>
    </row>
    <row r="1594" ht="243" spans="1:10">
      <c r="A1594" s="15" t="s">
        <v>3174</v>
      </c>
      <c r="B1594" s="18" t="s">
        <v>3175</v>
      </c>
      <c r="C1594" s="19"/>
      <c r="D1594" s="19"/>
      <c r="E1594" s="19"/>
      <c r="F1594" s="20"/>
      <c r="G1594" s="19"/>
      <c r="H1594" s="20"/>
      <c r="I1594" s="20"/>
      <c r="J1594" s="22"/>
    </row>
    <row r="1595" ht="13.5" spans="1:10">
      <c r="A1595" s="19"/>
      <c r="B1595" s="19"/>
      <c r="C1595" s="15" t="s">
        <v>1977</v>
      </c>
      <c r="D1595" s="15" t="s">
        <v>1973</v>
      </c>
      <c r="E1595" s="15" t="s">
        <v>1973</v>
      </c>
      <c r="F1595" s="17" t="s">
        <v>1973</v>
      </c>
      <c r="G1595" s="15" t="s">
        <v>1973</v>
      </c>
      <c r="H1595" s="17" t="s">
        <v>1973</v>
      </c>
      <c r="I1595" s="17" t="s">
        <v>1973</v>
      </c>
      <c r="J1595" s="21" t="s">
        <v>1973</v>
      </c>
    </row>
    <row r="1596" ht="13.5" spans="1:10">
      <c r="A1596" s="19"/>
      <c r="B1596" s="19"/>
      <c r="C1596" s="15" t="s">
        <v>1973</v>
      </c>
      <c r="D1596" s="15" t="s">
        <v>1978</v>
      </c>
      <c r="E1596" s="15" t="s">
        <v>1973</v>
      </c>
      <c r="F1596" s="17" t="s">
        <v>1973</v>
      </c>
      <c r="G1596" s="15" t="s">
        <v>1973</v>
      </c>
      <c r="H1596" s="17" t="s">
        <v>1973</v>
      </c>
      <c r="I1596" s="17" t="s">
        <v>1973</v>
      </c>
      <c r="J1596" s="21" t="s">
        <v>1973</v>
      </c>
    </row>
    <row r="1597" ht="27" spans="1:10">
      <c r="A1597" s="19"/>
      <c r="B1597" s="19"/>
      <c r="C1597" s="15" t="s">
        <v>1973</v>
      </c>
      <c r="D1597" s="15" t="s">
        <v>1973</v>
      </c>
      <c r="E1597" s="15" t="s">
        <v>3176</v>
      </c>
      <c r="F1597" s="17" t="s">
        <v>1980</v>
      </c>
      <c r="G1597" s="15" t="s">
        <v>2241</v>
      </c>
      <c r="H1597" s="17" t="s">
        <v>2011</v>
      </c>
      <c r="I1597" s="17" t="s">
        <v>1983</v>
      </c>
      <c r="J1597" s="21" t="s">
        <v>3177</v>
      </c>
    </row>
    <row r="1598" ht="27" spans="1:10">
      <c r="A1598" s="19"/>
      <c r="B1598" s="19"/>
      <c r="C1598" s="15" t="s">
        <v>1973</v>
      </c>
      <c r="D1598" s="15" t="s">
        <v>1973</v>
      </c>
      <c r="E1598" s="15" t="s">
        <v>3178</v>
      </c>
      <c r="F1598" s="17" t="s">
        <v>1980</v>
      </c>
      <c r="G1598" s="15" t="s">
        <v>2050</v>
      </c>
      <c r="H1598" s="17" t="s">
        <v>2011</v>
      </c>
      <c r="I1598" s="17" t="s">
        <v>1983</v>
      </c>
      <c r="J1598" s="21" t="s">
        <v>3178</v>
      </c>
    </row>
    <row r="1599" ht="13.5" spans="1:10">
      <c r="A1599" s="19"/>
      <c r="B1599" s="19"/>
      <c r="C1599" s="15" t="s">
        <v>1973</v>
      </c>
      <c r="D1599" s="15" t="s">
        <v>2013</v>
      </c>
      <c r="E1599" s="15" t="s">
        <v>1973</v>
      </c>
      <c r="F1599" s="17" t="s">
        <v>1973</v>
      </c>
      <c r="G1599" s="15" t="s">
        <v>1973</v>
      </c>
      <c r="H1599" s="17" t="s">
        <v>1973</v>
      </c>
      <c r="I1599" s="17" t="s">
        <v>1973</v>
      </c>
      <c r="J1599" s="21" t="s">
        <v>1973</v>
      </c>
    </row>
    <row r="1600" ht="135" spans="1:10">
      <c r="A1600" s="19"/>
      <c r="B1600" s="19"/>
      <c r="C1600" s="15" t="s">
        <v>1973</v>
      </c>
      <c r="D1600" s="15" t="s">
        <v>1973</v>
      </c>
      <c r="E1600" s="15" t="s">
        <v>3179</v>
      </c>
      <c r="F1600" s="17" t="s">
        <v>1980</v>
      </c>
      <c r="G1600" s="15" t="s">
        <v>3180</v>
      </c>
      <c r="H1600" s="17" t="s">
        <v>2016</v>
      </c>
      <c r="I1600" s="17" t="s">
        <v>1983</v>
      </c>
      <c r="J1600" s="21" t="s">
        <v>3179</v>
      </c>
    </row>
    <row r="1601" ht="13.5" spans="1:10">
      <c r="A1601" s="19"/>
      <c r="B1601" s="19"/>
      <c r="C1601" s="15" t="s">
        <v>1989</v>
      </c>
      <c r="D1601" s="15" t="s">
        <v>1973</v>
      </c>
      <c r="E1601" s="15" t="s">
        <v>1973</v>
      </c>
      <c r="F1601" s="17" t="s">
        <v>1973</v>
      </c>
      <c r="G1601" s="15" t="s">
        <v>1973</v>
      </c>
      <c r="H1601" s="17" t="s">
        <v>1973</v>
      </c>
      <c r="I1601" s="17" t="s">
        <v>1973</v>
      </c>
      <c r="J1601" s="21" t="s">
        <v>1973</v>
      </c>
    </row>
    <row r="1602" ht="13.5" spans="1:10">
      <c r="A1602" s="19"/>
      <c r="B1602" s="19"/>
      <c r="C1602" s="15" t="s">
        <v>1973</v>
      </c>
      <c r="D1602" s="15" t="s">
        <v>2023</v>
      </c>
      <c r="E1602" s="15" t="s">
        <v>1973</v>
      </c>
      <c r="F1602" s="17" t="s">
        <v>1973</v>
      </c>
      <c r="G1602" s="15" t="s">
        <v>1973</v>
      </c>
      <c r="H1602" s="17" t="s">
        <v>1973</v>
      </c>
      <c r="I1602" s="17" t="s">
        <v>1973</v>
      </c>
      <c r="J1602" s="21" t="s">
        <v>1973</v>
      </c>
    </row>
    <row r="1603" ht="40.5" spans="1:10">
      <c r="A1603" s="19"/>
      <c r="B1603" s="19"/>
      <c r="C1603" s="15" t="s">
        <v>1973</v>
      </c>
      <c r="D1603" s="15" t="s">
        <v>1973</v>
      </c>
      <c r="E1603" s="15" t="s">
        <v>3181</v>
      </c>
      <c r="F1603" s="17" t="s">
        <v>1980</v>
      </c>
      <c r="G1603" s="15" t="s">
        <v>3182</v>
      </c>
      <c r="H1603" s="17" t="s">
        <v>1999</v>
      </c>
      <c r="I1603" s="17" t="s">
        <v>1987</v>
      </c>
      <c r="J1603" s="21" t="s">
        <v>3182</v>
      </c>
    </row>
    <row r="1604" ht="13.5" spans="1:10">
      <c r="A1604" s="19"/>
      <c r="B1604" s="19"/>
      <c r="C1604" s="15" t="s">
        <v>2001</v>
      </c>
      <c r="D1604" s="15" t="s">
        <v>1973</v>
      </c>
      <c r="E1604" s="15" t="s">
        <v>1973</v>
      </c>
      <c r="F1604" s="17" t="s">
        <v>1973</v>
      </c>
      <c r="G1604" s="15" t="s">
        <v>1973</v>
      </c>
      <c r="H1604" s="17" t="s">
        <v>1973</v>
      </c>
      <c r="I1604" s="17" t="s">
        <v>1973</v>
      </c>
      <c r="J1604" s="21" t="s">
        <v>1973</v>
      </c>
    </row>
    <row r="1605" ht="13.5" spans="1:10">
      <c r="A1605" s="19"/>
      <c r="B1605" s="19"/>
      <c r="C1605" s="15" t="s">
        <v>1973</v>
      </c>
      <c r="D1605" s="15" t="s">
        <v>2002</v>
      </c>
      <c r="E1605" s="15" t="s">
        <v>1973</v>
      </c>
      <c r="F1605" s="17" t="s">
        <v>1973</v>
      </c>
      <c r="G1605" s="15" t="s">
        <v>1973</v>
      </c>
      <c r="H1605" s="17" t="s">
        <v>1973</v>
      </c>
      <c r="I1605" s="17" t="s">
        <v>1973</v>
      </c>
      <c r="J1605" s="21" t="s">
        <v>1973</v>
      </c>
    </row>
    <row r="1606" ht="13.5" spans="1:10">
      <c r="A1606" s="19"/>
      <c r="B1606" s="19"/>
      <c r="C1606" s="15" t="s">
        <v>1973</v>
      </c>
      <c r="D1606" s="15" t="s">
        <v>1973</v>
      </c>
      <c r="E1606" s="15" t="s">
        <v>3183</v>
      </c>
      <c r="F1606" s="17" t="s">
        <v>1997</v>
      </c>
      <c r="G1606" s="15" t="s">
        <v>2005</v>
      </c>
      <c r="H1606" s="17" t="s">
        <v>1982</v>
      </c>
      <c r="I1606" s="17" t="s">
        <v>1987</v>
      </c>
      <c r="J1606" s="21" t="s">
        <v>3184</v>
      </c>
    </row>
    <row r="1607" ht="162" spans="1:10">
      <c r="A1607" s="15" t="s">
        <v>3185</v>
      </c>
      <c r="B1607" s="18" t="s">
        <v>3186</v>
      </c>
      <c r="C1607" s="19"/>
      <c r="D1607" s="19"/>
      <c r="E1607" s="19"/>
      <c r="F1607" s="20"/>
      <c r="G1607" s="19"/>
      <c r="H1607" s="20"/>
      <c r="I1607" s="20"/>
      <c r="J1607" s="22"/>
    </row>
    <row r="1608" ht="13.5" spans="1:10">
      <c r="A1608" s="19"/>
      <c r="B1608" s="19"/>
      <c r="C1608" s="15" t="s">
        <v>1977</v>
      </c>
      <c r="D1608" s="15" t="s">
        <v>1973</v>
      </c>
      <c r="E1608" s="15" t="s">
        <v>1973</v>
      </c>
      <c r="F1608" s="17" t="s">
        <v>1973</v>
      </c>
      <c r="G1608" s="15" t="s">
        <v>1973</v>
      </c>
      <c r="H1608" s="17" t="s">
        <v>1973</v>
      </c>
      <c r="I1608" s="17" t="s">
        <v>1973</v>
      </c>
      <c r="J1608" s="21" t="s">
        <v>1973</v>
      </c>
    </row>
    <row r="1609" ht="13.5" spans="1:10">
      <c r="A1609" s="19"/>
      <c r="B1609" s="19"/>
      <c r="C1609" s="15" t="s">
        <v>1973</v>
      </c>
      <c r="D1609" s="15" t="s">
        <v>1978</v>
      </c>
      <c r="E1609" s="15" t="s">
        <v>1973</v>
      </c>
      <c r="F1609" s="17" t="s">
        <v>1973</v>
      </c>
      <c r="G1609" s="15" t="s">
        <v>1973</v>
      </c>
      <c r="H1609" s="17" t="s">
        <v>1973</v>
      </c>
      <c r="I1609" s="17" t="s">
        <v>1973</v>
      </c>
      <c r="J1609" s="21" t="s">
        <v>1973</v>
      </c>
    </row>
    <row r="1610" ht="40.5" spans="1:10">
      <c r="A1610" s="19"/>
      <c r="B1610" s="19"/>
      <c r="C1610" s="15" t="s">
        <v>1973</v>
      </c>
      <c r="D1610" s="15" t="s">
        <v>1973</v>
      </c>
      <c r="E1610" s="15" t="s">
        <v>3187</v>
      </c>
      <c r="F1610" s="17" t="s">
        <v>1980</v>
      </c>
      <c r="G1610" s="15" t="s">
        <v>3187</v>
      </c>
      <c r="H1610" s="17" t="s">
        <v>2011</v>
      </c>
      <c r="I1610" s="17" t="s">
        <v>1983</v>
      </c>
      <c r="J1610" s="21" t="s">
        <v>3187</v>
      </c>
    </row>
    <row r="1611" ht="13.5" spans="1:10">
      <c r="A1611" s="19"/>
      <c r="B1611" s="19"/>
      <c r="C1611" s="15" t="s">
        <v>1973</v>
      </c>
      <c r="D1611" s="15" t="s">
        <v>2013</v>
      </c>
      <c r="E1611" s="15" t="s">
        <v>1973</v>
      </c>
      <c r="F1611" s="17" t="s">
        <v>1973</v>
      </c>
      <c r="G1611" s="15" t="s">
        <v>1973</v>
      </c>
      <c r="H1611" s="17" t="s">
        <v>1973</v>
      </c>
      <c r="I1611" s="17" t="s">
        <v>1973</v>
      </c>
      <c r="J1611" s="21" t="s">
        <v>1973</v>
      </c>
    </row>
    <row r="1612" ht="40.5" spans="1:10">
      <c r="A1612" s="19"/>
      <c r="B1612" s="19"/>
      <c r="C1612" s="15" t="s">
        <v>1973</v>
      </c>
      <c r="D1612" s="15" t="s">
        <v>1973</v>
      </c>
      <c r="E1612" s="15" t="s">
        <v>3188</v>
      </c>
      <c r="F1612" s="17" t="s">
        <v>1980</v>
      </c>
      <c r="G1612" s="15" t="s">
        <v>3189</v>
      </c>
      <c r="H1612" s="17" t="s">
        <v>2016</v>
      </c>
      <c r="I1612" s="17" t="s">
        <v>1983</v>
      </c>
      <c r="J1612" s="21" t="s">
        <v>3189</v>
      </c>
    </row>
    <row r="1613" ht="13.5" spans="1:10">
      <c r="A1613" s="19"/>
      <c r="B1613" s="19"/>
      <c r="C1613" s="15" t="s">
        <v>1973</v>
      </c>
      <c r="D1613" s="15" t="s">
        <v>2018</v>
      </c>
      <c r="E1613" s="15" t="s">
        <v>1973</v>
      </c>
      <c r="F1613" s="17" t="s">
        <v>1973</v>
      </c>
      <c r="G1613" s="15" t="s">
        <v>1973</v>
      </c>
      <c r="H1613" s="17" t="s">
        <v>1973</v>
      </c>
      <c r="I1613" s="17" t="s">
        <v>1973</v>
      </c>
      <c r="J1613" s="21" t="s">
        <v>1973</v>
      </c>
    </row>
    <row r="1614" ht="54" spans="1:10">
      <c r="A1614" s="19"/>
      <c r="B1614" s="19"/>
      <c r="C1614" s="15" t="s">
        <v>1973</v>
      </c>
      <c r="D1614" s="15" t="s">
        <v>1973</v>
      </c>
      <c r="E1614" s="15" t="s">
        <v>3190</v>
      </c>
      <c r="F1614" s="17" t="s">
        <v>1980</v>
      </c>
      <c r="G1614" s="15" t="s">
        <v>3190</v>
      </c>
      <c r="H1614" s="17" t="s">
        <v>1982</v>
      </c>
      <c r="I1614" s="17" t="s">
        <v>1987</v>
      </c>
      <c r="J1614" s="21" t="s">
        <v>3190</v>
      </c>
    </row>
    <row r="1615" ht="13.5" spans="1:10">
      <c r="A1615" s="19"/>
      <c r="B1615" s="19"/>
      <c r="C1615" s="15" t="s">
        <v>1989</v>
      </c>
      <c r="D1615" s="15" t="s">
        <v>1973</v>
      </c>
      <c r="E1615" s="15" t="s">
        <v>1973</v>
      </c>
      <c r="F1615" s="17" t="s">
        <v>1973</v>
      </c>
      <c r="G1615" s="15" t="s">
        <v>1973</v>
      </c>
      <c r="H1615" s="17" t="s">
        <v>1973</v>
      </c>
      <c r="I1615" s="17" t="s">
        <v>1973</v>
      </c>
      <c r="J1615" s="21" t="s">
        <v>1973</v>
      </c>
    </row>
    <row r="1616" ht="13.5" spans="1:10">
      <c r="A1616" s="19"/>
      <c r="B1616" s="19"/>
      <c r="C1616" s="15" t="s">
        <v>1973</v>
      </c>
      <c r="D1616" s="15" t="s">
        <v>2023</v>
      </c>
      <c r="E1616" s="15" t="s">
        <v>1973</v>
      </c>
      <c r="F1616" s="17" t="s">
        <v>1973</v>
      </c>
      <c r="G1616" s="15" t="s">
        <v>1973</v>
      </c>
      <c r="H1616" s="17" t="s">
        <v>1973</v>
      </c>
      <c r="I1616" s="17" t="s">
        <v>1973</v>
      </c>
      <c r="J1616" s="21" t="s">
        <v>1973</v>
      </c>
    </row>
    <row r="1617" ht="40.5" spans="1:10">
      <c r="A1617" s="19"/>
      <c r="B1617" s="19"/>
      <c r="C1617" s="15" t="s">
        <v>1973</v>
      </c>
      <c r="D1617" s="15" t="s">
        <v>1973</v>
      </c>
      <c r="E1617" s="15" t="s">
        <v>3191</v>
      </c>
      <c r="F1617" s="17" t="s">
        <v>1980</v>
      </c>
      <c r="G1617" s="15" t="s">
        <v>3191</v>
      </c>
      <c r="H1617" s="17" t="s">
        <v>2216</v>
      </c>
      <c r="I1617" s="17" t="s">
        <v>1987</v>
      </c>
      <c r="J1617" s="21" t="s">
        <v>3191</v>
      </c>
    </row>
    <row r="1618" ht="13.5" spans="1:10">
      <c r="A1618" s="19"/>
      <c r="B1618" s="19"/>
      <c r="C1618" s="15" t="s">
        <v>2001</v>
      </c>
      <c r="D1618" s="15" t="s">
        <v>1973</v>
      </c>
      <c r="E1618" s="15" t="s">
        <v>1973</v>
      </c>
      <c r="F1618" s="17" t="s">
        <v>1973</v>
      </c>
      <c r="G1618" s="15" t="s">
        <v>1973</v>
      </c>
      <c r="H1618" s="17" t="s">
        <v>1973</v>
      </c>
      <c r="I1618" s="17" t="s">
        <v>1973</v>
      </c>
      <c r="J1618" s="21" t="s">
        <v>1973</v>
      </c>
    </row>
    <row r="1619" ht="13.5" spans="1:10">
      <c r="A1619" s="19"/>
      <c r="B1619" s="19"/>
      <c r="C1619" s="15" t="s">
        <v>1973</v>
      </c>
      <c r="D1619" s="15" t="s">
        <v>2002</v>
      </c>
      <c r="E1619" s="15" t="s">
        <v>1973</v>
      </c>
      <c r="F1619" s="17" t="s">
        <v>1973</v>
      </c>
      <c r="G1619" s="15" t="s">
        <v>1973</v>
      </c>
      <c r="H1619" s="17" t="s">
        <v>1973</v>
      </c>
      <c r="I1619" s="17" t="s">
        <v>1973</v>
      </c>
      <c r="J1619" s="21" t="s">
        <v>1973</v>
      </c>
    </row>
    <row r="1620" ht="13.5" spans="1:10">
      <c r="A1620" s="19"/>
      <c r="B1620" s="19"/>
      <c r="C1620" s="15" t="s">
        <v>1973</v>
      </c>
      <c r="D1620" s="15" t="s">
        <v>1973</v>
      </c>
      <c r="E1620" s="15" t="s">
        <v>3192</v>
      </c>
      <c r="F1620" s="17" t="s">
        <v>1997</v>
      </c>
      <c r="G1620" s="15" t="s">
        <v>2005</v>
      </c>
      <c r="H1620" s="17" t="s">
        <v>1982</v>
      </c>
      <c r="I1620" s="17" t="s">
        <v>1987</v>
      </c>
      <c r="J1620" s="21" t="s">
        <v>2826</v>
      </c>
    </row>
    <row r="1621" ht="162" spans="1:10">
      <c r="A1621" s="15" t="s">
        <v>3193</v>
      </c>
      <c r="B1621" s="18" t="s">
        <v>3194</v>
      </c>
      <c r="C1621" s="19"/>
      <c r="D1621" s="19"/>
      <c r="E1621" s="19"/>
      <c r="F1621" s="20"/>
      <c r="G1621" s="19"/>
      <c r="H1621" s="20"/>
      <c r="I1621" s="20"/>
      <c r="J1621" s="22"/>
    </row>
    <row r="1622" ht="13.5" spans="1:10">
      <c r="A1622" s="19"/>
      <c r="B1622" s="19"/>
      <c r="C1622" s="15" t="s">
        <v>1977</v>
      </c>
      <c r="D1622" s="15" t="s">
        <v>1973</v>
      </c>
      <c r="E1622" s="15" t="s">
        <v>1973</v>
      </c>
      <c r="F1622" s="17" t="s">
        <v>1973</v>
      </c>
      <c r="G1622" s="15" t="s">
        <v>1973</v>
      </c>
      <c r="H1622" s="17" t="s">
        <v>1973</v>
      </c>
      <c r="I1622" s="17" t="s">
        <v>1973</v>
      </c>
      <c r="J1622" s="21" t="s">
        <v>1973</v>
      </c>
    </row>
    <row r="1623" ht="13.5" spans="1:10">
      <c r="A1623" s="19"/>
      <c r="B1623" s="19"/>
      <c r="C1623" s="15" t="s">
        <v>1973</v>
      </c>
      <c r="D1623" s="15" t="s">
        <v>1978</v>
      </c>
      <c r="E1623" s="15" t="s">
        <v>1973</v>
      </c>
      <c r="F1623" s="17" t="s">
        <v>1973</v>
      </c>
      <c r="G1623" s="15" t="s">
        <v>1973</v>
      </c>
      <c r="H1623" s="17" t="s">
        <v>1973</v>
      </c>
      <c r="I1623" s="17" t="s">
        <v>1973</v>
      </c>
      <c r="J1623" s="21" t="s">
        <v>1973</v>
      </c>
    </row>
    <row r="1624" ht="40.5" spans="1:10">
      <c r="A1624" s="19"/>
      <c r="B1624" s="19"/>
      <c r="C1624" s="15" t="s">
        <v>1973</v>
      </c>
      <c r="D1624" s="15" t="s">
        <v>1973</v>
      </c>
      <c r="E1624" s="15" t="s">
        <v>3195</v>
      </c>
      <c r="F1624" s="17" t="s">
        <v>1980</v>
      </c>
      <c r="G1624" s="15" t="s">
        <v>3195</v>
      </c>
      <c r="H1624" s="17" t="s">
        <v>3196</v>
      </c>
      <c r="I1624" s="17" t="s">
        <v>1983</v>
      </c>
      <c r="J1624" s="21" t="s">
        <v>3195</v>
      </c>
    </row>
    <row r="1625" ht="13.5" spans="1:10">
      <c r="A1625" s="19"/>
      <c r="B1625" s="19"/>
      <c r="C1625" s="15" t="s">
        <v>1973</v>
      </c>
      <c r="D1625" s="15" t="s">
        <v>2013</v>
      </c>
      <c r="E1625" s="15" t="s">
        <v>1973</v>
      </c>
      <c r="F1625" s="17" t="s">
        <v>1973</v>
      </c>
      <c r="G1625" s="15" t="s">
        <v>1973</v>
      </c>
      <c r="H1625" s="17" t="s">
        <v>1973</v>
      </c>
      <c r="I1625" s="17" t="s">
        <v>1973</v>
      </c>
      <c r="J1625" s="21" t="s">
        <v>1973</v>
      </c>
    </row>
    <row r="1626" ht="40.5" spans="1:10">
      <c r="A1626" s="19"/>
      <c r="B1626" s="19"/>
      <c r="C1626" s="15" t="s">
        <v>1973</v>
      </c>
      <c r="D1626" s="15" t="s">
        <v>1973</v>
      </c>
      <c r="E1626" s="15" t="s">
        <v>3197</v>
      </c>
      <c r="F1626" s="17" t="s">
        <v>1980</v>
      </c>
      <c r="G1626" s="15" t="s">
        <v>3197</v>
      </c>
      <c r="H1626" s="17" t="s">
        <v>1982</v>
      </c>
      <c r="I1626" s="17" t="s">
        <v>1983</v>
      </c>
      <c r="J1626" s="21" t="s">
        <v>3197</v>
      </c>
    </row>
    <row r="1627" ht="13.5" spans="1:10">
      <c r="A1627" s="19"/>
      <c r="B1627" s="19"/>
      <c r="C1627" s="15" t="s">
        <v>1989</v>
      </c>
      <c r="D1627" s="15" t="s">
        <v>1973</v>
      </c>
      <c r="E1627" s="15" t="s">
        <v>1973</v>
      </c>
      <c r="F1627" s="17" t="s">
        <v>1973</v>
      </c>
      <c r="G1627" s="15" t="s">
        <v>1973</v>
      </c>
      <c r="H1627" s="17" t="s">
        <v>1973</v>
      </c>
      <c r="I1627" s="17" t="s">
        <v>1973</v>
      </c>
      <c r="J1627" s="21" t="s">
        <v>1973</v>
      </c>
    </row>
    <row r="1628" ht="13.5" spans="1:10">
      <c r="A1628" s="19"/>
      <c r="B1628" s="19"/>
      <c r="C1628" s="15" t="s">
        <v>1973</v>
      </c>
      <c r="D1628" s="15" t="s">
        <v>2023</v>
      </c>
      <c r="E1628" s="15" t="s">
        <v>1973</v>
      </c>
      <c r="F1628" s="17" t="s">
        <v>1973</v>
      </c>
      <c r="G1628" s="15" t="s">
        <v>1973</v>
      </c>
      <c r="H1628" s="17" t="s">
        <v>1973</v>
      </c>
      <c r="I1628" s="17" t="s">
        <v>1973</v>
      </c>
      <c r="J1628" s="21" t="s">
        <v>1973</v>
      </c>
    </row>
    <row r="1629" ht="27" spans="1:10">
      <c r="A1629" s="19"/>
      <c r="B1629" s="19"/>
      <c r="C1629" s="15" t="s">
        <v>1973</v>
      </c>
      <c r="D1629" s="15" t="s">
        <v>1973</v>
      </c>
      <c r="E1629" s="15" t="s">
        <v>3198</v>
      </c>
      <c r="F1629" s="17" t="s">
        <v>1980</v>
      </c>
      <c r="G1629" s="15" t="s">
        <v>3199</v>
      </c>
      <c r="H1629" s="17" t="s">
        <v>2735</v>
      </c>
      <c r="I1629" s="17" t="s">
        <v>1987</v>
      </c>
      <c r="J1629" s="21" t="s">
        <v>3199</v>
      </c>
    </row>
    <row r="1630" ht="13.5" spans="1:10">
      <c r="A1630" s="19"/>
      <c r="B1630" s="19"/>
      <c r="C1630" s="15" t="s">
        <v>1973</v>
      </c>
      <c r="D1630" s="15" t="s">
        <v>1995</v>
      </c>
      <c r="E1630" s="15" t="s">
        <v>1973</v>
      </c>
      <c r="F1630" s="17" t="s">
        <v>1973</v>
      </c>
      <c r="G1630" s="15" t="s">
        <v>1973</v>
      </c>
      <c r="H1630" s="17" t="s">
        <v>1973</v>
      </c>
      <c r="I1630" s="17" t="s">
        <v>1973</v>
      </c>
      <c r="J1630" s="21" t="s">
        <v>1973</v>
      </c>
    </row>
    <row r="1631" ht="27" spans="1:10">
      <c r="A1631" s="19"/>
      <c r="B1631" s="19"/>
      <c r="C1631" s="15" t="s">
        <v>1973</v>
      </c>
      <c r="D1631" s="15" t="s">
        <v>1973</v>
      </c>
      <c r="E1631" s="15" t="s">
        <v>3200</v>
      </c>
      <c r="F1631" s="17" t="s">
        <v>1980</v>
      </c>
      <c r="G1631" s="15" t="s">
        <v>3200</v>
      </c>
      <c r="H1631" s="17" t="s">
        <v>1982</v>
      </c>
      <c r="I1631" s="17" t="s">
        <v>1987</v>
      </c>
      <c r="J1631" s="21" t="s">
        <v>3200</v>
      </c>
    </row>
    <row r="1632" ht="13.5" spans="1:10">
      <c r="A1632" s="19"/>
      <c r="B1632" s="19"/>
      <c r="C1632" s="15" t="s">
        <v>2001</v>
      </c>
      <c r="D1632" s="15" t="s">
        <v>1973</v>
      </c>
      <c r="E1632" s="15" t="s">
        <v>1973</v>
      </c>
      <c r="F1632" s="17" t="s">
        <v>1973</v>
      </c>
      <c r="G1632" s="15" t="s">
        <v>1973</v>
      </c>
      <c r="H1632" s="17" t="s">
        <v>1973</v>
      </c>
      <c r="I1632" s="17" t="s">
        <v>1973</v>
      </c>
      <c r="J1632" s="21" t="s">
        <v>1973</v>
      </c>
    </row>
    <row r="1633" ht="13.5" spans="1:10">
      <c r="A1633" s="19"/>
      <c r="B1633" s="19"/>
      <c r="C1633" s="15" t="s">
        <v>1973</v>
      </c>
      <c r="D1633" s="15" t="s">
        <v>2002</v>
      </c>
      <c r="E1633" s="15" t="s">
        <v>1973</v>
      </c>
      <c r="F1633" s="17" t="s">
        <v>1973</v>
      </c>
      <c r="G1633" s="15" t="s">
        <v>1973</v>
      </c>
      <c r="H1633" s="17" t="s">
        <v>1973</v>
      </c>
      <c r="I1633" s="17" t="s">
        <v>1973</v>
      </c>
      <c r="J1633" s="21" t="s">
        <v>1973</v>
      </c>
    </row>
    <row r="1634" ht="13.5" spans="1:10">
      <c r="A1634" s="19"/>
      <c r="B1634" s="19"/>
      <c r="C1634" s="15" t="s">
        <v>1973</v>
      </c>
      <c r="D1634" s="15" t="s">
        <v>1973</v>
      </c>
      <c r="E1634" s="15" t="s">
        <v>2051</v>
      </c>
      <c r="F1634" s="17" t="s">
        <v>1997</v>
      </c>
      <c r="G1634" s="15" t="s">
        <v>2005</v>
      </c>
      <c r="H1634" s="17" t="s">
        <v>1982</v>
      </c>
      <c r="I1634" s="17" t="s">
        <v>1987</v>
      </c>
      <c r="J1634" s="21" t="s">
        <v>2826</v>
      </c>
    </row>
    <row r="1635" ht="81" spans="1:10">
      <c r="A1635" s="15" t="s">
        <v>3201</v>
      </c>
      <c r="B1635" s="18" t="s">
        <v>3202</v>
      </c>
      <c r="C1635" s="19"/>
      <c r="D1635" s="19"/>
      <c r="E1635" s="19"/>
      <c r="F1635" s="20"/>
      <c r="G1635" s="19"/>
      <c r="H1635" s="20"/>
      <c r="I1635" s="20"/>
      <c r="J1635" s="22"/>
    </row>
    <row r="1636" ht="13.5" spans="1:10">
      <c r="A1636" s="19"/>
      <c r="B1636" s="19"/>
      <c r="C1636" s="15" t="s">
        <v>1977</v>
      </c>
      <c r="D1636" s="15" t="s">
        <v>1973</v>
      </c>
      <c r="E1636" s="15" t="s">
        <v>1973</v>
      </c>
      <c r="F1636" s="17" t="s">
        <v>1973</v>
      </c>
      <c r="G1636" s="15" t="s">
        <v>1973</v>
      </c>
      <c r="H1636" s="17" t="s">
        <v>1973</v>
      </c>
      <c r="I1636" s="17" t="s">
        <v>1973</v>
      </c>
      <c r="J1636" s="21" t="s">
        <v>1973</v>
      </c>
    </row>
    <row r="1637" ht="13.5" spans="1:10">
      <c r="A1637" s="19"/>
      <c r="B1637" s="19"/>
      <c r="C1637" s="15" t="s">
        <v>1973</v>
      </c>
      <c r="D1637" s="15" t="s">
        <v>1978</v>
      </c>
      <c r="E1637" s="15" t="s">
        <v>1973</v>
      </c>
      <c r="F1637" s="17" t="s">
        <v>1973</v>
      </c>
      <c r="G1637" s="15" t="s">
        <v>1973</v>
      </c>
      <c r="H1637" s="17" t="s">
        <v>1973</v>
      </c>
      <c r="I1637" s="17" t="s">
        <v>1973</v>
      </c>
      <c r="J1637" s="21" t="s">
        <v>1973</v>
      </c>
    </row>
    <row r="1638" ht="81" spans="1:10">
      <c r="A1638" s="19"/>
      <c r="B1638" s="19"/>
      <c r="C1638" s="15" t="s">
        <v>1973</v>
      </c>
      <c r="D1638" s="15" t="s">
        <v>1973</v>
      </c>
      <c r="E1638" s="15" t="s">
        <v>3203</v>
      </c>
      <c r="F1638" s="17" t="s">
        <v>1980</v>
      </c>
      <c r="G1638" s="15" t="s">
        <v>3204</v>
      </c>
      <c r="H1638" s="17" t="s">
        <v>2153</v>
      </c>
      <c r="I1638" s="17" t="s">
        <v>1983</v>
      </c>
      <c r="J1638" s="21" t="s">
        <v>3203</v>
      </c>
    </row>
    <row r="1639" ht="13.5" spans="1:10">
      <c r="A1639" s="19"/>
      <c r="B1639" s="19"/>
      <c r="C1639" s="15" t="s">
        <v>1973</v>
      </c>
      <c r="D1639" s="15" t="s">
        <v>2013</v>
      </c>
      <c r="E1639" s="15" t="s">
        <v>1973</v>
      </c>
      <c r="F1639" s="17" t="s">
        <v>1973</v>
      </c>
      <c r="G1639" s="15" t="s">
        <v>1973</v>
      </c>
      <c r="H1639" s="17" t="s">
        <v>1973</v>
      </c>
      <c r="I1639" s="17" t="s">
        <v>1973</v>
      </c>
      <c r="J1639" s="21" t="s">
        <v>1973</v>
      </c>
    </row>
    <row r="1640" ht="108" spans="1:10">
      <c r="A1640" s="19"/>
      <c r="B1640" s="19"/>
      <c r="C1640" s="15" t="s">
        <v>1973</v>
      </c>
      <c r="D1640" s="15" t="s">
        <v>1973</v>
      </c>
      <c r="E1640" s="15" t="s">
        <v>2192</v>
      </c>
      <c r="F1640" s="17" t="s">
        <v>1980</v>
      </c>
      <c r="G1640" s="15" t="s">
        <v>3205</v>
      </c>
      <c r="H1640" s="17" t="s">
        <v>2016</v>
      </c>
      <c r="I1640" s="17" t="s">
        <v>1983</v>
      </c>
      <c r="J1640" s="21" t="s">
        <v>3206</v>
      </c>
    </row>
    <row r="1641" ht="13.5" spans="1:10">
      <c r="A1641" s="19"/>
      <c r="B1641" s="19"/>
      <c r="C1641" s="15" t="s">
        <v>1989</v>
      </c>
      <c r="D1641" s="15" t="s">
        <v>1973</v>
      </c>
      <c r="E1641" s="15" t="s">
        <v>1973</v>
      </c>
      <c r="F1641" s="17" t="s">
        <v>1973</v>
      </c>
      <c r="G1641" s="15" t="s">
        <v>1973</v>
      </c>
      <c r="H1641" s="17" t="s">
        <v>1973</v>
      </c>
      <c r="I1641" s="17" t="s">
        <v>1973</v>
      </c>
      <c r="J1641" s="21" t="s">
        <v>1973</v>
      </c>
    </row>
    <row r="1642" ht="13.5" spans="1:10">
      <c r="A1642" s="19"/>
      <c r="B1642" s="19"/>
      <c r="C1642" s="15" t="s">
        <v>1973</v>
      </c>
      <c r="D1642" s="15" t="s">
        <v>2023</v>
      </c>
      <c r="E1642" s="15" t="s">
        <v>1973</v>
      </c>
      <c r="F1642" s="17" t="s">
        <v>1973</v>
      </c>
      <c r="G1642" s="15" t="s">
        <v>1973</v>
      </c>
      <c r="H1642" s="17" t="s">
        <v>1973</v>
      </c>
      <c r="I1642" s="17" t="s">
        <v>1973</v>
      </c>
      <c r="J1642" s="21" t="s">
        <v>1973</v>
      </c>
    </row>
    <row r="1643" ht="135" spans="1:10">
      <c r="A1643" s="19"/>
      <c r="B1643" s="19"/>
      <c r="C1643" s="15" t="s">
        <v>1973</v>
      </c>
      <c r="D1643" s="15" t="s">
        <v>1973</v>
      </c>
      <c r="E1643" s="15" t="s">
        <v>3207</v>
      </c>
      <c r="F1643" s="17" t="s">
        <v>1980</v>
      </c>
      <c r="G1643" s="15" t="s">
        <v>3208</v>
      </c>
      <c r="H1643" s="17" t="s">
        <v>1982</v>
      </c>
      <c r="I1643" s="17" t="s">
        <v>1987</v>
      </c>
      <c r="J1643" s="21" t="s">
        <v>3202</v>
      </c>
    </row>
    <row r="1644" ht="13.5" spans="1:10">
      <c r="A1644" s="19"/>
      <c r="B1644" s="19"/>
      <c r="C1644" s="15" t="s">
        <v>1973</v>
      </c>
      <c r="D1644" s="15" t="s">
        <v>1995</v>
      </c>
      <c r="E1644" s="15" t="s">
        <v>1973</v>
      </c>
      <c r="F1644" s="17" t="s">
        <v>1973</v>
      </c>
      <c r="G1644" s="15" t="s">
        <v>1973</v>
      </c>
      <c r="H1644" s="17" t="s">
        <v>1973</v>
      </c>
      <c r="I1644" s="17" t="s">
        <v>1973</v>
      </c>
      <c r="J1644" s="21" t="s">
        <v>1973</v>
      </c>
    </row>
    <row r="1645" ht="135" spans="1:10">
      <c r="A1645" s="19"/>
      <c r="B1645" s="19"/>
      <c r="C1645" s="15" t="s">
        <v>1973</v>
      </c>
      <c r="D1645" s="15" t="s">
        <v>1973</v>
      </c>
      <c r="E1645" s="15" t="s">
        <v>3202</v>
      </c>
      <c r="F1645" s="17" t="s">
        <v>1980</v>
      </c>
      <c r="G1645" s="15" t="s">
        <v>3208</v>
      </c>
      <c r="H1645" s="17" t="s">
        <v>1982</v>
      </c>
      <c r="I1645" s="17" t="s">
        <v>1987</v>
      </c>
      <c r="J1645" s="21" t="s">
        <v>3202</v>
      </c>
    </row>
    <row r="1646" ht="13.5" spans="1:10">
      <c r="A1646" s="19"/>
      <c r="B1646" s="19"/>
      <c r="C1646" s="15" t="s">
        <v>2001</v>
      </c>
      <c r="D1646" s="15" t="s">
        <v>1973</v>
      </c>
      <c r="E1646" s="15" t="s">
        <v>1973</v>
      </c>
      <c r="F1646" s="17" t="s">
        <v>1973</v>
      </c>
      <c r="G1646" s="15" t="s">
        <v>1973</v>
      </c>
      <c r="H1646" s="17" t="s">
        <v>1973</v>
      </c>
      <c r="I1646" s="17" t="s">
        <v>1973</v>
      </c>
      <c r="J1646" s="21" t="s">
        <v>1973</v>
      </c>
    </row>
    <row r="1647" ht="13.5" spans="1:10">
      <c r="A1647" s="19"/>
      <c r="B1647" s="19"/>
      <c r="C1647" s="15" t="s">
        <v>1973</v>
      </c>
      <c r="D1647" s="15" t="s">
        <v>2002</v>
      </c>
      <c r="E1647" s="15" t="s">
        <v>1973</v>
      </c>
      <c r="F1647" s="17" t="s">
        <v>1973</v>
      </c>
      <c r="G1647" s="15" t="s">
        <v>1973</v>
      </c>
      <c r="H1647" s="17" t="s">
        <v>1973</v>
      </c>
      <c r="I1647" s="17" t="s">
        <v>1973</v>
      </c>
      <c r="J1647" s="21" t="s">
        <v>1973</v>
      </c>
    </row>
    <row r="1648" ht="13.5" spans="1:10">
      <c r="A1648" s="19"/>
      <c r="B1648" s="19"/>
      <c r="C1648" s="15" t="s">
        <v>1973</v>
      </c>
      <c r="D1648" s="15" t="s">
        <v>1973</v>
      </c>
      <c r="E1648" s="15" t="s">
        <v>2455</v>
      </c>
      <c r="F1648" s="17" t="s">
        <v>1997</v>
      </c>
      <c r="G1648" s="15" t="s">
        <v>2005</v>
      </c>
      <c r="H1648" s="17" t="s">
        <v>1982</v>
      </c>
      <c r="I1648" s="17" t="s">
        <v>1987</v>
      </c>
      <c r="J1648" s="21" t="s">
        <v>3184</v>
      </c>
    </row>
    <row r="1649" ht="13.5" spans="1:10">
      <c r="A1649" s="15" t="s">
        <v>3209</v>
      </c>
      <c r="B1649" s="19"/>
      <c r="C1649" s="19"/>
      <c r="D1649" s="19"/>
      <c r="E1649" s="19"/>
      <c r="F1649" s="20"/>
      <c r="G1649" s="19"/>
      <c r="H1649" s="20"/>
      <c r="I1649" s="20"/>
      <c r="J1649" s="22"/>
    </row>
    <row r="1650" ht="13.5" spans="1:10">
      <c r="A1650" s="15" t="s">
        <v>3210</v>
      </c>
      <c r="B1650" s="19"/>
      <c r="C1650" s="19"/>
      <c r="D1650" s="19"/>
      <c r="E1650" s="19"/>
      <c r="F1650" s="20"/>
      <c r="G1650" s="19"/>
      <c r="H1650" s="20"/>
      <c r="I1650" s="20"/>
      <c r="J1650" s="22"/>
    </row>
    <row r="1651" ht="243" spans="1:10">
      <c r="A1651" s="15" t="s">
        <v>3211</v>
      </c>
      <c r="B1651" s="18" t="s">
        <v>3212</v>
      </c>
      <c r="C1651" s="19"/>
      <c r="D1651" s="19"/>
      <c r="E1651" s="19"/>
      <c r="F1651" s="20"/>
      <c r="G1651" s="19"/>
      <c r="H1651" s="20"/>
      <c r="I1651" s="20"/>
      <c r="J1651" s="22"/>
    </row>
    <row r="1652" ht="13.5" spans="1:10">
      <c r="A1652" s="19"/>
      <c r="B1652" s="19"/>
      <c r="C1652" s="15" t="s">
        <v>1977</v>
      </c>
      <c r="D1652" s="15" t="s">
        <v>1973</v>
      </c>
      <c r="E1652" s="15" t="s">
        <v>1973</v>
      </c>
      <c r="F1652" s="17" t="s">
        <v>1973</v>
      </c>
      <c r="G1652" s="15" t="s">
        <v>1973</v>
      </c>
      <c r="H1652" s="17" t="s">
        <v>1973</v>
      </c>
      <c r="I1652" s="17" t="s">
        <v>1973</v>
      </c>
      <c r="J1652" s="21" t="s">
        <v>1973</v>
      </c>
    </row>
    <row r="1653" ht="13.5" spans="1:10">
      <c r="A1653" s="19"/>
      <c r="B1653" s="19"/>
      <c r="C1653" s="15" t="s">
        <v>1973</v>
      </c>
      <c r="D1653" s="15" t="s">
        <v>1978</v>
      </c>
      <c r="E1653" s="15" t="s">
        <v>1973</v>
      </c>
      <c r="F1653" s="17" t="s">
        <v>1973</v>
      </c>
      <c r="G1653" s="15" t="s">
        <v>1973</v>
      </c>
      <c r="H1653" s="17" t="s">
        <v>1973</v>
      </c>
      <c r="I1653" s="17" t="s">
        <v>1973</v>
      </c>
      <c r="J1653" s="21" t="s">
        <v>1973</v>
      </c>
    </row>
    <row r="1654" ht="54" spans="1:10">
      <c r="A1654" s="19"/>
      <c r="B1654" s="19"/>
      <c r="C1654" s="15" t="s">
        <v>1973</v>
      </c>
      <c r="D1654" s="15" t="s">
        <v>1973</v>
      </c>
      <c r="E1654" s="15" t="s">
        <v>3213</v>
      </c>
      <c r="F1654" s="17" t="s">
        <v>1980</v>
      </c>
      <c r="G1654" s="15" t="s">
        <v>3214</v>
      </c>
      <c r="H1654" s="17" t="s">
        <v>3143</v>
      </c>
      <c r="I1654" s="17" t="s">
        <v>1987</v>
      </c>
      <c r="J1654" s="21" t="s">
        <v>3215</v>
      </c>
    </row>
    <row r="1655" ht="13.5" spans="1:10">
      <c r="A1655" s="19"/>
      <c r="B1655" s="19"/>
      <c r="C1655" s="15" t="s">
        <v>1973</v>
      </c>
      <c r="D1655" s="15" t="s">
        <v>1985</v>
      </c>
      <c r="E1655" s="15" t="s">
        <v>1973</v>
      </c>
      <c r="F1655" s="17" t="s">
        <v>1973</v>
      </c>
      <c r="G1655" s="15" t="s">
        <v>1973</v>
      </c>
      <c r="H1655" s="17" t="s">
        <v>1973</v>
      </c>
      <c r="I1655" s="17" t="s">
        <v>1973</v>
      </c>
      <c r="J1655" s="21" t="s">
        <v>1973</v>
      </c>
    </row>
    <row r="1656" ht="108" spans="1:10">
      <c r="A1656" s="19"/>
      <c r="B1656" s="19"/>
      <c r="C1656" s="15" t="s">
        <v>1973</v>
      </c>
      <c r="D1656" s="15" t="s">
        <v>1973</v>
      </c>
      <c r="E1656" s="15" t="s">
        <v>3081</v>
      </c>
      <c r="F1656" s="17" t="s">
        <v>1980</v>
      </c>
      <c r="G1656" s="15" t="s">
        <v>2332</v>
      </c>
      <c r="H1656" s="17" t="s">
        <v>1982</v>
      </c>
      <c r="I1656" s="17" t="s">
        <v>1987</v>
      </c>
      <c r="J1656" s="21" t="s">
        <v>3082</v>
      </c>
    </row>
    <row r="1657" ht="121.5" spans="1:10">
      <c r="A1657" s="19"/>
      <c r="B1657" s="19"/>
      <c r="C1657" s="15" t="s">
        <v>1973</v>
      </c>
      <c r="D1657" s="15" t="s">
        <v>1973</v>
      </c>
      <c r="E1657" s="15" t="s">
        <v>3216</v>
      </c>
      <c r="F1657" s="17" t="s">
        <v>1980</v>
      </c>
      <c r="G1657" s="15" t="s">
        <v>2332</v>
      </c>
      <c r="H1657" s="17" t="s">
        <v>1982</v>
      </c>
      <c r="I1657" s="17" t="s">
        <v>1987</v>
      </c>
      <c r="J1657" s="21" t="s">
        <v>3217</v>
      </c>
    </row>
    <row r="1658" ht="94.5" spans="1:10">
      <c r="A1658" s="19"/>
      <c r="B1658" s="19"/>
      <c r="C1658" s="15" t="s">
        <v>1973</v>
      </c>
      <c r="D1658" s="15" t="s">
        <v>1973</v>
      </c>
      <c r="E1658" s="15" t="s">
        <v>3218</v>
      </c>
      <c r="F1658" s="17" t="s">
        <v>1980</v>
      </c>
      <c r="G1658" s="15" t="s">
        <v>2332</v>
      </c>
      <c r="H1658" s="17" t="s">
        <v>1982</v>
      </c>
      <c r="I1658" s="17" t="s">
        <v>1987</v>
      </c>
      <c r="J1658" s="21" t="s">
        <v>3219</v>
      </c>
    </row>
    <row r="1659" ht="13.5" spans="1:10">
      <c r="A1659" s="19"/>
      <c r="B1659" s="19"/>
      <c r="C1659" s="15" t="s">
        <v>1989</v>
      </c>
      <c r="D1659" s="15" t="s">
        <v>1973</v>
      </c>
      <c r="E1659" s="15" t="s">
        <v>1973</v>
      </c>
      <c r="F1659" s="17" t="s">
        <v>1973</v>
      </c>
      <c r="G1659" s="15" t="s">
        <v>1973</v>
      </c>
      <c r="H1659" s="17" t="s">
        <v>1973</v>
      </c>
      <c r="I1659" s="17" t="s">
        <v>1973</v>
      </c>
      <c r="J1659" s="21" t="s">
        <v>1973</v>
      </c>
    </row>
    <row r="1660" ht="13.5" spans="1:10">
      <c r="A1660" s="19"/>
      <c r="B1660" s="19"/>
      <c r="C1660" s="15" t="s">
        <v>1973</v>
      </c>
      <c r="D1660" s="15" t="s">
        <v>2023</v>
      </c>
      <c r="E1660" s="15" t="s">
        <v>1973</v>
      </c>
      <c r="F1660" s="17" t="s">
        <v>1973</v>
      </c>
      <c r="G1660" s="15" t="s">
        <v>1973</v>
      </c>
      <c r="H1660" s="17" t="s">
        <v>1973</v>
      </c>
      <c r="I1660" s="17" t="s">
        <v>1973</v>
      </c>
      <c r="J1660" s="21" t="s">
        <v>1973</v>
      </c>
    </row>
    <row r="1661" ht="216" spans="1:10">
      <c r="A1661" s="19"/>
      <c r="B1661" s="19"/>
      <c r="C1661" s="15" t="s">
        <v>1973</v>
      </c>
      <c r="D1661" s="15" t="s">
        <v>1973</v>
      </c>
      <c r="E1661" s="15" t="s">
        <v>3118</v>
      </c>
      <c r="F1661" s="17" t="s">
        <v>1980</v>
      </c>
      <c r="G1661" s="15" t="s">
        <v>3220</v>
      </c>
      <c r="H1661" s="17" t="s">
        <v>1982</v>
      </c>
      <c r="I1661" s="17" t="s">
        <v>1987</v>
      </c>
      <c r="J1661" s="21" t="s">
        <v>3119</v>
      </c>
    </row>
    <row r="1662" ht="13.5" spans="1:10">
      <c r="A1662" s="19"/>
      <c r="B1662" s="19"/>
      <c r="C1662" s="15" t="s">
        <v>2001</v>
      </c>
      <c r="D1662" s="15" t="s">
        <v>1973</v>
      </c>
      <c r="E1662" s="15" t="s">
        <v>1973</v>
      </c>
      <c r="F1662" s="17" t="s">
        <v>1973</v>
      </c>
      <c r="G1662" s="15" t="s">
        <v>1973</v>
      </c>
      <c r="H1662" s="17" t="s">
        <v>1973</v>
      </c>
      <c r="I1662" s="17" t="s">
        <v>1973</v>
      </c>
      <c r="J1662" s="21" t="s">
        <v>1973</v>
      </c>
    </row>
    <row r="1663" ht="13.5" spans="1:10">
      <c r="A1663" s="19"/>
      <c r="B1663" s="19"/>
      <c r="C1663" s="15" t="s">
        <v>1973</v>
      </c>
      <c r="D1663" s="15" t="s">
        <v>2002</v>
      </c>
      <c r="E1663" s="15" t="s">
        <v>1973</v>
      </c>
      <c r="F1663" s="17" t="s">
        <v>1973</v>
      </c>
      <c r="G1663" s="15" t="s">
        <v>1973</v>
      </c>
      <c r="H1663" s="17" t="s">
        <v>1973</v>
      </c>
      <c r="I1663" s="17" t="s">
        <v>1973</v>
      </c>
      <c r="J1663" s="21" t="s">
        <v>1973</v>
      </c>
    </row>
    <row r="1664" ht="121.5" spans="1:10">
      <c r="A1664" s="19"/>
      <c r="B1664" s="19"/>
      <c r="C1664" s="15" t="s">
        <v>1973</v>
      </c>
      <c r="D1664" s="15" t="s">
        <v>1973</v>
      </c>
      <c r="E1664" s="15" t="s">
        <v>3088</v>
      </c>
      <c r="F1664" s="17" t="s">
        <v>1980</v>
      </c>
      <c r="G1664" s="15" t="s">
        <v>2332</v>
      </c>
      <c r="H1664" s="17" t="s">
        <v>1982</v>
      </c>
      <c r="I1664" s="17" t="s">
        <v>1987</v>
      </c>
      <c r="J1664" s="21" t="s">
        <v>3089</v>
      </c>
    </row>
    <row r="1665" ht="189" spans="1:10">
      <c r="A1665" s="15" t="s">
        <v>3221</v>
      </c>
      <c r="B1665" s="18" t="s">
        <v>3222</v>
      </c>
      <c r="C1665" s="19"/>
      <c r="D1665" s="19"/>
      <c r="E1665" s="19"/>
      <c r="F1665" s="20"/>
      <c r="G1665" s="19"/>
      <c r="H1665" s="20"/>
      <c r="I1665" s="20"/>
      <c r="J1665" s="22"/>
    </row>
    <row r="1666" ht="13.5" spans="1:10">
      <c r="A1666" s="19"/>
      <c r="B1666" s="19"/>
      <c r="C1666" s="15" t="s">
        <v>1977</v>
      </c>
      <c r="D1666" s="15" t="s">
        <v>1973</v>
      </c>
      <c r="E1666" s="15" t="s">
        <v>1973</v>
      </c>
      <c r="F1666" s="17" t="s">
        <v>1973</v>
      </c>
      <c r="G1666" s="15" t="s">
        <v>1973</v>
      </c>
      <c r="H1666" s="17" t="s">
        <v>1973</v>
      </c>
      <c r="I1666" s="17" t="s">
        <v>1973</v>
      </c>
      <c r="J1666" s="21" t="s">
        <v>1973</v>
      </c>
    </row>
    <row r="1667" ht="13.5" spans="1:10">
      <c r="A1667" s="19"/>
      <c r="B1667" s="19"/>
      <c r="C1667" s="15" t="s">
        <v>1973</v>
      </c>
      <c r="D1667" s="15" t="s">
        <v>1978</v>
      </c>
      <c r="E1667" s="15" t="s">
        <v>1973</v>
      </c>
      <c r="F1667" s="17" t="s">
        <v>1973</v>
      </c>
      <c r="G1667" s="15" t="s">
        <v>1973</v>
      </c>
      <c r="H1667" s="17" t="s">
        <v>1973</v>
      </c>
      <c r="I1667" s="17" t="s">
        <v>1973</v>
      </c>
      <c r="J1667" s="21" t="s">
        <v>1973</v>
      </c>
    </row>
    <row r="1668" ht="40.5" spans="1:10">
      <c r="A1668" s="19"/>
      <c r="B1668" s="19"/>
      <c r="C1668" s="15" t="s">
        <v>1973</v>
      </c>
      <c r="D1668" s="15" t="s">
        <v>1973</v>
      </c>
      <c r="E1668" s="15" t="s">
        <v>3134</v>
      </c>
      <c r="F1668" s="17" t="s">
        <v>1980</v>
      </c>
      <c r="G1668" s="15" t="s">
        <v>1711</v>
      </c>
      <c r="H1668" s="17" t="s">
        <v>3135</v>
      </c>
      <c r="I1668" s="17" t="s">
        <v>1987</v>
      </c>
      <c r="J1668" s="21" t="s">
        <v>3136</v>
      </c>
    </row>
    <row r="1669" ht="13.5" spans="1:10">
      <c r="A1669" s="19"/>
      <c r="B1669" s="19"/>
      <c r="C1669" s="15" t="s">
        <v>1973</v>
      </c>
      <c r="D1669" s="15" t="s">
        <v>1985</v>
      </c>
      <c r="E1669" s="15" t="s">
        <v>1973</v>
      </c>
      <c r="F1669" s="17" t="s">
        <v>1973</v>
      </c>
      <c r="G1669" s="15" t="s">
        <v>1973</v>
      </c>
      <c r="H1669" s="17" t="s">
        <v>1973</v>
      </c>
      <c r="I1669" s="17" t="s">
        <v>1973</v>
      </c>
      <c r="J1669" s="21" t="s">
        <v>1973</v>
      </c>
    </row>
    <row r="1670" ht="54" spans="1:10">
      <c r="A1670" s="19"/>
      <c r="B1670" s="19"/>
      <c r="C1670" s="15" t="s">
        <v>1973</v>
      </c>
      <c r="D1670" s="15" t="s">
        <v>1973</v>
      </c>
      <c r="E1670" s="15" t="s">
        <v>3223</v>
      </c>
      <c r="F1670" s="17" t="s">
        <v>1980</v>
      </c>
      <c r="G1670" s="15" t="s">
        <v>2386</v>
      </c>
      <c r="H1670" s="17" t="s">
        <v>1982</v>
      </c>
      <c r="I1670" s="17" t="s">
        <v>1987</v>
      </c>
      <c r="J1670" s="21" t="s">
        <v>3224</v>
      </c>
    </row>
    <row r="1671" ht="13.5" spans="1:10">
      <c r="A1671" s="19"/>
      <c r="B1671" s="19"/>
      <c r="C1671" s="15" t="s">
        <v>1973</v>
      </c>
      <c r="D1671" s="15" t="s">
        <v>2013</v>
      </c>
      <c r="E1671" s="15" t="s">
        <v>1973</v>
      </c>
      <c r="F1671" s="17" t="s">
        <v>1973</v>
      </c>
      <c r="G1671" s="15" t="s">
        <v>1973</v>
      </c>
      <c r="H1671" s="17" t="s">
        <v>1973</v>
      </c>
      <c r="I1671" s="17" t="s">
        <v>1973</v>
      </c>
      <c r="J1671" s="21" t="s">
        <v>1973</v>
      </c>
    </row>
    <row r="1672" ht="54" spans="1:10">
      <c r="A1672" s="19"/>
      <c r="B1672" s="19"/>
      <c r="C1672" s="15" t="s">
        <v>1973</v>
      </c>
      <c r="D1672" s="15" t="s">
        <v>1973</v>
      </c>
      <c r="E1672" s="15" t="s">
        <v>3116</v>
      </c>
      <c r="F1672" s="17" t="s">
        <v>1980</v>
      </c>
      <c r="G1672" s="15" t="s">
        <v>2332</v>
      </c>
      <c r="H1672" s="17" t="s">
        <v>1982</v>
      </c>
      <c r="I1672" s="17" t="s">
        <v>1987</v>
      </c>
      <c r="J1672" s="21" t="s">
        <v>3117</v>
      </c>
    </row>
    <row r="1673" ht="13.5" spans="1:10">
      <c r="A1673" s="19"/>
      <c r="B1673" s="19"/>
      <c r="C1673" s="15" t="s">
        <v>1989</v>
      </c>
      <c r="D1673" s="15" t="s">
        <v>1973</v>
      </c>
      <c r="E1673" s="15" t="s">
        <v>1973</v>
      </c>
      <c r="F1673" s="17" t="s">
        <v>1973</v>
      </c>
      <c r="G1673" s="15" t="s">
        <v>1973</v>
      </c>
      <c r="H1673" s="17" t="s">
        <v>1973</v>
      </c>
      <c r="I1673" s="17" t="s">
        <v>1973</v>
      </c>
      <c r="J1673" s="21" t="s">
        <v>1973</v>
      </c>
    </row>
    <row r="1674" ht="13.5" spans="1:10">
      <c r="A1674" s="19"/>
      <c r="B1674" s="19"/>
      <c r="C1674" s="15" t="s">
        <v>1973</v>
      </c>
      <c r="D1674" s="15" t="s">
        <v>2023</v>
      </c>
      <c r="E1674" s="15" t="s">
        <v>1973</v>
      </c>
      <c r="F1674" s="17" t="s">
        <v>1973</v>
      </c>
      <c r="G1674" s="15" t="s">
        <v>1973</v>
      </c>
      <c r="H1674" s="17" t="s">
        <v>1973</v>
      </c>
      <c r="I1674" s="17" t="s">
        <v>1973</v>
      </c>
      <c r="J1674" s="21" t="s">
        <v>1973</v>
      </c>
    </row>
    <row r="1675" ht="216" spans="1:10">
      <c r="A1675" s="19"/>
      <c r="B1675" s="19"/>
      <c r="C1675" s="15" t="s">
        <v>1973</v>
      </c>
      <c r="D1675" s="15" t="s">
        <v>1973</v>
      </c>
      <c r="E1675" s="15" t="s">
        <v>3118</v>
      </c>
      <c r="F1675" s="17" t="s">
        <v>1980</v>
      </c>
      <c r="G1675" s="15" t="s">
        <v>2332</v>
      </c>
      <c r="H1675" s="17" t="s">
        <v>1982</v>
      </c>
      <c r="I1675" s="17" t="s">
        <v>1987</v>
      </c>
      <c r="J1675" s="21" t="s">
        <v>3119</v>
      </c>
    </row>
    <row r="1676" ht="13.5" spans="1:10">
      <c r="A1676" s="19"/>
      <c r="B1676" s="19"/>
      <c r="C1676" s="15" t="s">
        <v>2001</v>
      </c>
      <c r="D1676" s="15" t="s">
        <v>1973</v>
      </c>
      <c r="E1676" s="15" t="s">
        <v>1973</v>
      </c>
      <c r="F1676" s="17" t="s">
        <v>1973</v>
      </c>
      <c r="G1676" s="15" t="s">
        <v>1973</v>
      </c>
      <c r="H1676" s="17" t="s">
        <v>1973</v>
      </c>
      <c r="I1676" s="17" t="s">
        <v>1973</v>
      </c>
      <c r="J1676" s="21" t="s">
        <v>1973</v>
      </c>
    </row>
    <row r="1677" ht="13.5" spans="1:10">
      <c r="A1677" s="19"/>
      <c r="B1677" s="19"/>
      <c r="C1677" s="15" t="s">
        <v>1973</v>
      </c>
      <c r="D1677" s="15" t="s">
        <v>2002</v>
      </c>
      <c r="E1677" s="15" t="s">
        <v>1973</v>
      </c>
      <c r="F1677" s="17" t="s">
        <v>1973</v>
      </c>
      <c r="G1677" s="15" t="s">
        <v>1973</v>
      </c>
      <c r="H1677" s="17" t="s">
        <v>1973</v>
      </c>
      <c r="I1677" s="17" t="s">
        <v>1973</v>
      </c>
      <c r="J1677" s="21" t="s">
        <v>1973</v>
      </c>
    </row>
    <row r="1678" ht="40.5" spans="1:10">
      <c r="A1678" s="19"/>
      <c r="B1678" s="19"/>
      <c r="C1678" s="15" t="s">
        <v>1973</v>
      </c>
      <c r="D1678" s="15" t="s">
        <v>1973</v>
      </c>
      <c r="E1678" s="15" t="s">
        <v>2076</v>
      </c>
      <c r="F1678" s="17" t="s">
        <v>1980</v>
      </c>
      <c r="G1678" s="15" t="s">
        <v>2332</v>
      </c>
      <c r="H1678" s="17" t="s">
        <v>1982</v>
      </c>
      <c r="I1678" s="17" t="s">
        <v>1987</v>
      </c>
      <c r="J1678" s="21" t="s">
        <v>3120</v>
      </c>
    </row>
    <row r="1679" ht="13.5" spans="1:10">
      <c r="A1679" s="15" t="s">
        <v>3225</v>
      </c>
      <c r="B1679" s="19"/>
      <c r="C1679" s="19"/>
      <c r="D1679" s="19"/>
      <c r="E1679" s="19"/>
      <c r="F1679" s="20"/>
      <c r="G1679" s="19"/>
      <c r="H1679" s="20"/>
      <c r="I1679" s="20"/>
      <c r="J1679" s="22"/>
    </row>
    <row r="1680" ht="13.5" spans="1:10">
      <c r="A1680" s="15" t="s">
        <v>3226</v>
      </c>
      <c r="B1680" s="19"/>
      <c r="C1680" s="19"/>
      <c r="D1680" s="19"/>
      <c r="E1680" s="19"/>
      <c r="F1680" s="20"/>
      <c r="G1680" s="19"/>
      <c r="H1680" s="20"/>
      <c r="I1680" s="20"/>
      <c r="J1680" s="22"/>
    </row>
    <row r="1681" ht="175.5" spans="1:10">
      <c r="A1681" s="15" t="s">
        <v>3227</v>
      </c>
      <c r="B1681" s="18" t="s">
        <v>3228</v>
      </c>
      <c r="C1681" s="19"/>
      <c r="D1681" s="19"/>
      <c r="E1681" s="19"/>
      <c r="F1681" s="20"/>
      <c r="G1681" s="19"/>
      <c r="H1681" s="20"/>
      <c r="I1681" s="20"/>
      <c r="J1681" s="22"/>
    </row>
    <row r="1682" ht="13.5" spans="1:10">
      <c r="A1682" s="19"/>
      <c r="B1682" s="19"/>
      <c r="C1682" s="15" t="s">
        <v>1977</v>
      </c>
      <c r="D1682" s="15" t="s">
        <v>1973</v>
      </c>
      <c r="E1682" s="15" t="s">
        <v>1973</v>
      </c>
      <c r="F1682" s="17" t="s">
        <v>1973</v>
      </c>
      <c r="G1682" s="15" t="s">
        <v>1973</v>
      </c>
      <c r="H1682" s="17" t="s">
        <v>1973</v>
      </c>
      <c r="I1682" s="17" t="s">
        <v>1973</v>
      </c>
      <c r="J1682" s="21" t="s">
        <v>1973</v>
      </c>
    </row>
    <row r="1683" ht="13.5" spans="1:10">
      <c r="A1683" s="19"/>
      <c r="B1683" s="19"/>
      <c r="C1683" s="15" t="s">
        <v>1973</v>
      </c>
      <c r="D1683" s="15" t="s">
        <v>1978</v>
      </c>
      <c r="E1683" s="15" t="s">
        <v>1973</v>
      </c>
      <c r="F1683" s="17" t="s">
        <v>1973</v>
      </c>
      <c r="G1683" s="15" t="s">
        <v>1973</v>
      </c>
      <c r="H1683" s="17" t="s">
        <v>1973</v>
      </c>
      <c r="I1683" s="17" t="s">
        <v>1973</v>
      </c>
      <c r="J1683" s="21" t="s">
        <v>1973</v>
      </c>
    </row>
    <row r="1684" ht="40.5" spans="1:10">
      <c r="A1684" s="19"/>
      <c r="B1684" s="19"/>
      <c r="C1684" s="15" t="s">
        <v>1973</v>
      </c>
      <c r="D1684" s="15" t="s">
        <v>1973</v>
      </c>
      <c r="E1684" s="15" t="s">
        <v>2282</v>
      </c>
      <c r="F1684" s="17" t="s">
        <v>1997</v>
      </c>
      <c r="G1684" s="15" t="s">
        <v>3229</v>
      </c>
      <c r="H1684" s="17" t="s">
        <v>3230</v>
      </c>
      <c r="I1684" s="17" t="s">
        <v>1983</v>
      </c>
      <c r="J1684" s="21" t="s">
        <v>2284</v>
      </c>
    </row>
    <row r="1685" ht="13.5" spans="1:10">
      <c r="A1685" s="19"/>
      <c r="B1685" s="19"/>
      <c r="C1685" s="15" t="s">
        <v>1973</v>
      </c>
      <c r="D1685" s="15" t="s">
        <v>1985</v>
      </c>
      <c r="E1685" s="15" t="s">
        <v>1973</v>
      </c>
      <c r="F1685" s="17" t="s">
        <v>1973</v>
      </c>
      <c r="G1685" s="15" t="s">
        <v>1973</v>
      </c>
      <c r="H1685" s="17" t="s">
        <v>1973</v>
      </c>
      <c r="I1685" s="17" t="s">
        <v>1973</v>
      </c>
      <c r="J1685" s="21" t="s">
        <v>1973</v>
      </c>
    </row>
    <row r="1686" ht="27" spans="1:10">
      <c r="A1686" s="19"/>
      <c r="B1686" s="19"/>
      <c r="C1686" s="15" t="s">
        <v>1973</v>
      </c>
      <c r="D1686" s="15" t="s">
        <v>1973</v>
      </c>
      <c r="E1686" s="15" t="s">
        <v>2350</v>
      </c>
      <c r="F1686" s="17" t="s">
        <v>2020</v>
      </c>
      <c r="G1686" s="15" t="s">
        <v>3231</v>
      </c>
      <c r="H1686" s="17" t="s">
        <v>1982</v>
      </c>
      <c r="I1686" s="17" t="s">
        <v>1983</v>
      </c>
      <c r="J1686" s="21" t="s">
        <v>3232</v>
      </c>
    </row>
    <row r="1687" ht="13.5" spans="1:10">
      <c r="A1687" s="19"/>
      <c r="B1687" s="19"/>
      <c r="C1687" s="15" t="s">
        <v>1973</v>
      </c>
      <c r="D1687" s="15" t="s">
        <v>2013</v>
      </c>
      <c r="E1687" s="15" t="s">
        <v>1973</v>
      </c>
      <c r="F1687" s="17" t="s">
        <v>1973</v>
      </c>
      <c r="G1687" s="15" t="s">
        <v>1973</v>
      </c>
      <c r="H1687" s="17" t="s">
        <v>1973</v>
      </c>
      <c r="I1687" s="17" t="s">
        <v>1973</v>
      </c>
      <c r="J1687" s="21" t="s">
        <v>1973</v>
      </c>
    </row>
    <row r="1688" ht="81" spans="1:10">
      <c r="A1688" s="19"/>
      <c r="B1688" s="19"/>
      <c r="C1688" s="15" t="s">
        <v>1973</v>
      </c>
      <c r="D1688" s="15" t="s">
        <v>1973</v>
      </c>
      <c r="E1688" s="15" t="s">
        <v>3233</v>
      </c>
      <c r="F1688" s="17" t="s">
        <v>1997</v>
      </c>
      <c r="G1688" s="15" t="s">
        <v>3234</v>
      </c>
      <c r="H1688" s="17" t="s">
        <v>1982</v>
      </c>
      <c r="I1688" s="17" t="s">
        <v>1983</v>
      </c>
      <c r="J1688" s="21" t="s">
        <v>3235</v>
      </c>
    </row>
    <row r="1689" ht="13.5" spans="1:10">
      <c r="A1689" s="19"/>
      <c r="B1689" s="19"/>
      <c r="C1689" s="15" t="s">
        <v>1989</v>
      </c>
      <c r="D1689" s="15" t="s">
        <v>1973</v>
      </c>
      <c r="E1689" s="15" t="s">
        <v>1973</v>
      </c>
      <c r="F1689" s="17" t="s">
        <v>1973</v>
      </c>
      <c r="G1689" s="15" t="s">
        <v>1973</v>
      </c>
      <c r="H1689" s="17" t="s">
        <v>1973</v>
      </c>
      <c r="I1689" s="17" t="s">
        <v>1973</v>
      </c>
      <c r="J1689" s="21" t="s">
        <v>1973</v>
      </c>
    </row>
    <row r="1690" ht="13.5" spans="1:10">
      <c r="A1690" s="19"/>
      <c r="B1690" s="19"/>
      <c r="C1690" s="15" t="s">
        <v>1973</v>
      </c>
      <c r="D1690" s="15" t="s">
        <v>2023</v>
      </c>
      <c r="E1690" s="15" t="s">
        <v>1973</v>
      </c>
      <c r="F1690" s="17" t="s">
        <v>1973</v>
      </c>
      <c r="G1690" s="15" t="s">
        <v>1973</v>
      </c>
      <c r="H1690" s="17" t="s">
        <v>1973</v>
      </c>
      <c r="I1690" s="17" t="s">
        <v>1973</v>
      </c>
      <c r="J1690" s="21" t="s">
        <v>1973</v>
      </c>
    </row>
    <row r="1691" ht="108" spans="1:10">
      <c r="A1691" s="19"/>
      <c r="B1691" s="19"/>
      <c r="C1691" s="15" t="s">
        <v>1973</v>
      </c>
      <c r="D1691" s="15" t="s">
        <v>1973</v>
      </c>
      <c r="E1691" s="15" t="s">
        <v>3236</v>
      </c>
      <c r="F1691" s="17" t="s">
        <v>1997</v>
      </c>
      <c r="G1691" s="15" t="s">
        <v>3237</v>
      </c>
      <c r="H1691" s="17" t="s">
        <v>1982</v>
      </c>
      <c r="I1691" s="17" t="s">
        <v>1983</v>
      </c>
      <c r="J1691" s="21" t="s">
        <v>2292</v>
      </c>
    </row>
    <row r="1692" ht="13.5" spans="1:10">
      <c r="A1692" s="19"/>
      <c r="B1692" s="19"/>
      <c r="C1692" s="15" t="s">
        <v>1973</v>
      </c>
      <c r="D1692" s="15" t="s">
        <v>1995</v>
      </c>
      <c r="E1692" s="15" t="s">
        <v>1973</v>
      </c>
      <c r="F1692" s="17" t="s">
        <v>1973</v>
      </c>
      <c r="G1692" s="15" t="s">
        <v>1973</v>
      </c>
      <c r="H1692" s="17" t="s">
        <v>1973</v>
      </c>
      <c r="I1692" s="17" t="s">
        <v>1973</v>
      </c>
      <c r="J1692" s="21" t="s">
        <v>1973</v>
      </c>
    </row>
    <row r="1693" ht="40.5" spans="1:10">
      <c r="A1693" s="19"/>
      <c r="B1693" s="19"/>
      <c r="C1693" s="15" t="s">
        <v>1973</v>
      </c>
      <c r="D1693" s="15" t="s">
        <v>1973</v>
      </c>
      <c r="E1693" s="15" t="s">
        <v>2295</v>
      </c>
      <c r="F1693" s="17" t="s">
        <v>1980</v>
      </c>
      <c r="G1693" s="15" t="s">
        <v>3238</v>
      </c>
      <c r="H1693" s="17" t="s">
        <v>1999</v>
      </c>
      <c r="I1693" s="17" t="s">
        <v>1983</v>
      </c>
      <c r="J1693" s="21" t="s">
        <v>2296</v>
      </c>
    </row>
    <row r="1694" ht="13.5" spans="1:10">
      <c r="A1694" s="19"/>
      <c r="B1694" s="19"/>
      <c r="C1694" s="15" t="s">
        <v>2001</v>
      </c>
      <c r="D1694" s="15" t="s">
        <v>1973</v>
      </c>
      <c r="E1694" s="15" t="s">
        <v>1973</v>
      </c>
      <c r="F1694" s="17" t="s">
        <v>1973</v>
      </c>
      <c r="G1694" s="15" t="s">
        <v>1973</v>
      </c>
      <c r="H1694" s="17" t="s">
        <v>1973</v>
      </c>
      <c r="I1694" s="17" t="s">
        <v>1973</v>
      </c>
      <c r="J1694" s="21" t="s">
        <v>1973</v>
      </c>
    </row>
    <row r="1695" ht="13.5" spans="1:10">
      <c r="A1695" s="19"/>
      <c r="B1695" s="19"/>
      <c r="C1695" s="15" t="s">
        <v>1973</v>
      </c>
      <c r="D1695" s="15" t="s">
        <v>2002</v>
      </c>
      <c r="E1695" s="15" t="s">
        <v>1973</v>
      </c>
      <c r="F1695" s="17" t="s">
        <v>1973</v>
      </c>
      <c r="G1695" s="15" t="s">
        <v>1973</v>
      </c>
      <c r="H1695" s="17" t="s">
        <v>1973</v>
      </c>
      <c r="I1695" s="17" t="s">
        <v>1973</v>
      </c>
      <c r="J1695" s="21" t="s">
        <v>1973</v>
      </c>
    </row>
    <row r="1696" ht="108" spans="1:10">
      <c r="A1696" s="19"/>
      <c r="B1696" s="19"/>
      <c r="C1696" s="15" t="s">
        <v>1973</v>
      </c>
      <c r="D1696" s="15" t="s">
        <v>1973</v>
      </c>
      <c r="E1696" s="15" t="s">
        <v>2115</v>
      </c>
      <c r="F1696" s="17" t="s">
        <v>1997</v>
      </c>
      <c r="G1696" s="15" t="s">
        <v>3239</v>
      </c>
      <c r="H1696" s="17" t="s">
        <v>1982</v>
      </c>
      <c r="I1696" s="17" t="s">
        <v>1983</v>
      </c>
      <c r="J1696" s="21" t="s">
        <v>2298</v>
      </c>
    </row>
    <row r="1697" ht="409.5" spans="1:10">
      <c r="A1697" s="15" t="s">
        <v>3240</v>
      </c>
      <c r="B1697" s="18" t="s">
        <v>3241</v>
      </c>
      <c r="C1697" s="19"/>
      <c r="D1697" s="19"/>
      <c r="E1697" s="19"/>
      <c r="F1697" s="20"/>
      <c r="G1697" s="19"/>
      <c r="H1697" s="20"/>
      <c r="I1697" s="20"/>
      <c r="J1697" s="22"/>
    </row>
    <row r="1698" ht="13.5" spans="1:10">
      <c r="A1698" s="19"/>
      <c r="B1698" s="19"/>
      <c r="C1698" s="15" t="s">
        <v>1977</v>
      </c>
      <c r="D1698" s="15" t="s">
        <v>1973</v>
      </c>
      <c r="E1698" s="15" t="s">
        <v>1973</v>
      </c>
      <c r="F1698" s="17" t="s">
        <v>1973</v>
      </c>
      <c r="G1698" s="15" t="s">
        <v>1973</v>
      </c>
      <c r="H1698" s="17" t="s">
        <v>1973</v>
      </c>
      <c r="I1698" s="17" t="s">
        <v>1973</v>
      </c>
      <c r="J1698" s="21" t="s">
        <v>1973</v>
      </c>
    </row>
    <row r="1699" ht="13.5" spans="1:10">
      <c r="A1699" s="19"/>
      <c r="B1699" s="19"/>
      <c r="C1699" s="15" t="s">
        <v>1973</v>
      </c>
      <c r="D1699" s="15" t="s">
        <v>1978</v>
      </c>
      <c r="E1699" s="15" t="s">
        <v>1973</v>
      </c>
      <c r="F1699" s="17" t="s">
        <v>1973</v>
      </c>
      <c r="G1699" s="15" t="s">
        <v>1973</v>
      </c>
      <c r="H1699" s="17" t="s">
        <v>1973</v>
      </c>
      <c r="I1699" s="17" t="s">
        <v>1973</v>
      </c>
      <c r="J1699" s="21" t="s">
        <v>1973</v>
      </c>
    </row>
    <row r="1700" ht="108" spans="1:10">
      <c r="A1700" s="19"/>
      <c r="B1700" s="19"/>
      <c r="C1700" s="15" t="s">
        <v>1973</v>
      </c>
      <c r="D1700" s="15" t="s">
        <v>1973</v>
      </c>
      <c r="E1700" s="15" t="s">
        <v>3242</v>
      </c>
      <c r="F1700" s="17" t="s">
        <v>1997</v>
      </c>
      <c r="G1700" s="15" t="s">
        <v>2050</v>
      </c>
      <c r="H1700" s="17" t="s">
        <v>2011</v>
      </c>
      <c r="I1700" s="17" t="s">
        <v>1983</v>
      </c>
      <c r="J1700" s="21" t="s">
        <v>3243</v>
      </c>
    </row>
    <row r="1701" ht="13.5" spans="1:10">
      <c r="A1701" s="19"/>
      <c r="B1701" s="19"/>
      <c r="C1701" s="15" t="s">
        <v>1973</v>
      </c>
      <c r="D1701" s="15" t="s">
        <v>2013</v>
      </c>
      <c r="E1701" s="15" t="s">
        <v>1973</v>
      </c>
      <c r="F1701" s="17" t="s">
        <v>1973</v>
      </c>
      <c r="G1701" s="15" t="s">
        <v>1973</v>
      </c>
      <c r="H1701" s="17" t="s">
        <v>1973</v>
      </c>
      <c r="I1701" s="17" t="s">
        <v>1973</v>
      </c>
      <c r="J1701" s="21" t="s">
        <v>1973</v>
      </c>
    </row>
    <row r="1702" ht="27" spans="1:10">
      <c r="A1702" s="19"/>
      <c r="B1702" s="19"/>
      <c r="C1702" s="15" t="s">
        <v>1973</v>
      </c>
      <c r="D1702" s="15" t="s">
        <v>1973</v>
      </c>
      <c r="E1702" s="15" t="s">
        <v>3244</v>
      </c>
      <c r="F1702" s="17" t="s">
        <v>1997</v>
      </c>
      <c r="G1702" s="15" t="s">
        <v>1981</v>
      </c>
      <c r="H1702" s="17" t="s">
        <v>1982</v>
      </c>
      <c r="I1702" s="17" t="s">
        <v>1983</v>
      </c>
      <c r="J1702" s="21" t="s">
        <v>3245</v>
      </c>
    </row>
    <row r="1703" ht="13.5" spans="1:10">
      <c r="A1703" s="19"/>
      <c r="B1703" s="19"/>
      <c r="C1703" s="15" t="s">
        <v>1973</v>
      </c>
      <c r="D1703" s="15" t="s">
        <v>2018</v>
      </c>
      <c r="E1703" s="15" t="s">
        <v>1973</v>
      </c>
      <c r="F1703" s="17" t="s">
        <v>1973</v>
      </c>
      <c r="G1703" s="15" t="s">
        <v>1973</v>
      </c>
      <c r="H1703" s="17" t="s">
        <v>1973</v>
      </c>
      <c r="I1703" s="17" t="s">
        <v>1973</v>
      </c>
      <c r="J1703" s="21" t="s">
        <v>1973</v>
      </c>
    </row>
    <row r="1704" ht="27" spans="1:10">
      <c r="A1704" s="19"/>
      <c r="B1704" s="19"/>
      <c r="C1704" s="15" t="s">
        <v>1973</v>
      </c>
      <c r="D1704" s="15" t="s">
        <v>1973</v>
      </c>
      <c r="E1704" s="15" t="s">
        <v>3246</v>
      </c>
      <c r="F1704" s="17" t="s">
        <v>2020</v>
      </c>
      <c r="G1704" s="15" t="s">
        <v>2660</v>
      </c>
      <c r="H1704" s="17" t="s">
        <v>1993</v>
      </c>
      <c r="I1704" s="17" t="s">
        <v>1983</v>
      </c>
      <c r="J1704" s="21" t="s">
        <v>3247</v>
      </c>
    </row>
    <row r="1705" ht="13.5" spans="1:10">
      <c r="A1705" s="19"/>
      <c r="B1705" s="19"/>
      <c r="C1705" s="15" t="s">
        <v>1989</v>
      </c>
      <c r="D1705" s="15" t="s">
        <v>1973</v>
      </c>
      <c r="E1705" s="15" t="s">
        <v>1973</v>
      </c>
      <c r="F1705" s="17" t="s">
        <v>1973</v>
      </c>
      <c r="G1705" s="15" t="s">
        <v>1973</v>
      </c>
      <c r="H1705" s="17" t="s">
        <v>1973</v>
      </c>
      <c r="I1705" s="17" t="s">
        <v>1973</v>
      </c>
      <c r="J1705" s="21" t="s">
        <v>1973</v>
      </c>
    </row>
    <row r="1706" ht="13.5" spans="1:10">
      <c r="A1706" s="19"/>
      <c r="B1706" s="19"/>
      <c r="C1706" s="15" t="s">
        <v>1973</v>
      </c>
      <c r="D1706" s="15" t="s">
        <v>2023</v>
      </c>
      <c r="E1706" s="15" t="s">
        <v>1973</v>
      </c>
      <c r="F1706" s="17" t="s">
        <v>1973</v>
      </c>
      <c r="G1706" s="15" t="s">
        <v>1973</v>
      </c>
      <c r="H1706" s="17" t="s">
        <v>1973</v>
      </c>
      <c r="I1706" s="17" t="s">
        <v>1973</v>
      </c>
      <c r="J1706" s="21" t="s">
        <v>1973</v>
      </c>
    </row>
    <row r="1707" ht="108" spans="1:10">
      <c r="A1707" s="19"/>
      <c r="B1707" s="19"/>
      <c r="C1707" s="15" t="s">
        <v>1973</v>
      </c>
      <c r="D1707" s="15" t="s">
        <v>1973</v>
      </c>
      <c r="E1707" s="15" t="s">
        <v>3248</v>
      </c>
      <c r="F1707" s="17" t="s">
        <v>1997</v>
      </c>
      <c r="G1707" s="15" t="s">
        <v>2050</v>
      </c>
      <c r="H1707" s="17" t="s">
        <v>3249</v>
      </c>
      <c r="I1707" s="17" t="s">
        <v>1983</v>
      </c>
      <c r="J1707" s="21" t="s">
        <v>2292</v>
      </c>
    </row>
    <row r="1708" ht="13.5" spans="1:10">
      <c r="A1708" s="19"/>
      <c r="B1708" s="19"/>
      <c r="C1708" s="15" t="s">
        <v>2001</v>
      </c>
      <c r="D1708" s="15" t="s">
        <v>1973</v>
      </c>
      <c r="E1708" s="15" t="s">
        <v>1973</v>
      </c>
      <c r="F1708" s="17" t="s">
        <v>1973</v>
      </c>
      <c r="G1708" s="15" t="s">
        <v>1973</v>
      </c>
      <c r="H1708" s="17" t="s">
        <v>1973</v>
      </c>
      <c r="I1708" s="17" t="s">
        <v>1973</v>
      </c>
      <c r="J1708" s="21" t="s">
        <v>1973</v>
      </c>
    </row>
    <row r="1709" ht="13.5" spans="1:10">
      <c r="A1709" s="19"/>
      <c r="B1709" s="19"/>
      <c r="C1709" s="15" t="s">
        <v>1973</v>
      </c>
      <c r="D1709" s="15" t="s">
        <v>2002</v>
      </c>
      <c r="E1709" s="15" t="s">
        <v>1973</v>
      </c>
      <c r="F1709" s="17" t="s">
        <v>1973</v>
      </c>
      <c r="G1709" s="15" t="s">
        <v>1973</v>
      </c>
      <c r="H1709" s="17" t="s">
        <v>1973</v>
      </c>
      <c r="I1709" s="17" t="s">
        <v>1973</v>
      </c>
      <c r="J1709" s="21" t="s">
        <v>1973</v>
      </c>
    </row>
    <row r="1710" ht="108" spans="1:10">
      <c r="A1710" s="19"/>
      <c r="B1710" s="19"/>
      <c r="C1710" s="15" t="s">
        <v>1973</v>
      </c>
      <c r="D1710" s="15" t="s">
        <v>1973</v>
      </c>
      <c r="E1710" s="15" t="s">
        <v>2115</v>
      </c>
      <c r="F1710" s="17" t="s">
        <v>1997</v>
      </c>
      <c r="G1710" s="15" t="s">
        <v>2072</v>
      </c>
      <c r="H1710" s="17" t="s">
        <v>1982</v>
      </c>
      <c r="I1710" s="17" t="s">
        <v>1983</v>
      </c>
      <c r="J1710" s="21" t="s">
        <v>2298</v>
      </c>
    </row>
    <row r="1711" ht="409.5" spans="1:10">
      <c r="A1711" s="15" t="s">
        <v>3250</v>
      </c>
      <c r="B1711" s="18" t="s">
        <v>3251</v>
      </c>
      <c r="C1711" s="19"/>
      <c r="D1711" s="19"/>
      <c r="E1711" s="19"/>
      <c r="F1711" s="20"/>
      <c r="G1711" s="19"/>
      <c r="H1711" s="20"/>
      <c r="I1711" s="20"/>
      <c r="J1711" s="22"/>
    </row>
    <row r="1712" ht="13.5" spans="1:10">
      <c r="A1712" s="19"/>
      <c r="B1712" s="19"/>
      <c r="C1712" s="15" t="s">
        <v>1977</v>
      </c>
      <c r="D1712" s="15" t="s">
        <v>1973</v>
      </c>
      <c r="E1712" s="15" t="s">
        <v>1973</v>
      </c>
      <c r="F1712" s="17" t="s">
        <v>1973</v>
      </c>
      <c r="G1712" s="15" t="s">
        <v>1973</v>
      </c>
      <c r="H1712" s="17" t="s">
        <v>1973</v>
      </c>
      <c r="I1712" s="17" t="s">
        <v>1973</v>
      </c>
      <c r="J1712" s="21" t="s">
        <v>1973</v>
      </c>
    </row>
    <row r="1713" ht="13.5" spans="1:10">
      <c r="A1713" s="19"/>
      <c r="B1713" s="19"/>
      <c r="C1713" s="15" t="s">
        <v>1973</v>
      </c>
      <c r="D1713" s="15" t="s">
        <v>1978</v>
      </c>
      <c r="E1713" s="15" t="s">
        <v>1973</v>
      </c>
      <c r="F1713" s="17" t="s">
        <v>1973</v>
      </c>
      <c r="G1713" s="15" t="s">
        <v>1973</v>
      </c>
      <c r="H1713" s="17" t="s">
        <v>1973</v>
      </c>
      <c r="I1713" s="17" t="s">
        <v>1973</v>
      </c>
      <c r="J1713" s="21" t="s">
        <v>1973</v>
      </c>
    </row>
    <row r="1714" ht="108" spans="1:10">
      <c r="A1714" s="19"/>
      <c r="B1714" s="19"/>
      <c r="C1714" s="15" t="s">
        <v>1973</v>
      </c>
      <c r="D1714" s="15" t="s">
        <v>1973</v>
      </c>
      <c r="E1714" s="15" t="s">
        <v>3252</v>
      </c>
      <c r="F1714" s="17" t="s">
        <v>1997</v>
      </c>
      <c r="G1714" s="15" t="s">
        <v>2050</v>
      </c>
      <c r="H1714" s="17" t="s">
        <v>2011</v>
      </c>
      <c r="I1714" s="17" t="s">
        <v>1983</v>
      </c>
      <c r="J1714" s="21" t="s">
        <v>3243</v>
      </c>
    </row>
    <row r="1715" ht="13.5" spans="1:10">
      <c r="A1715" s="19"/>
      <c r="B1715" s="19"/>
      <c r="C1715" s="15" t="s">
        <v>1973</v>
      </c>
      <c r="D1715" s="15" t="s">
        <v>2013</v>
      </c>
      <c r="E1715" s="15" t="s">
        <v>1973</v>
      </c>
      <c r="F1715" s="17" t="s">
        <v>1973</v>
      </c>
      <c r="G1715" s="15" t="s">
        <v>1973</v>
      </c>
      <c r="H1715" s="17" t="s">
        <v>1973</v>
      </c>
      <c r="I1715" s="17" t="s">
        <v>1973</v>
      </c>
      <c r="J1715" s="21" t="s">
        <v>1973</v>
      </c>
    </row>
    <row r="1716" ht="81" spans="1:10">
      <c r="A1716" s="19"/>
      <c r="B1716" s="19"/>
      <c r="C1716" s="15" t="s">
        <v>1973</v>
      </c>
      <c r="D1716" s="15" t="s">
        <v>1973</v>
      </c>
      <c r="E1716" s="15" t="s">
        <v>3245</v>
      </c>
      <c r="F1716" s="17" t="s">
        <v>1997</v>
      </c>
      <c r="G1716" s="15" t="s">
        <v>1981</v>
      </c>
      <c r="H1716" s="17" t="s">
        <v>1982</v>
      </c>
      <c r="I1716" s="17" t="s">
        <v>1983</v>
      </c>
      <c r="J1716" s="21" t="s">
        <v>3235</v>
      </c>
    </row>
    <row r="1717" ht="13.5" spans="1:10">
      <c r="A1717" s="19"/>
      <c r="B1717" s="19"/>
      <c r="C1717" s="15" t="s">
        <v>1973</v>
      </c>
      <c r="D1717" s="15" t="s">
        <v>2018</v>
      </c>
      <c r="E1717" s="15" t="s">
        <v>1973</v>
      </c>
      <c r="F1717" s="17" t="s">
        <v>1973</v>
      </c>
      <c r="G1717" s="15" t="s">
        <v>1973</v>
      </c>
      <c r="H1717" s="17" t="s">
        <v>1973</v>
      </c>
      <c r="I1717" s="17" t="s">
        <v>1973</v>
      </c>
      <c r="J1717" s="21" t="s">
        <v>1973</v>
      </c>
    </row>
    <row r="1718" ht="27" spans="1:10">
      <c r="A1718" s="19"/>
      <c r="B1718" s="19"/>
      <c r="C1718" s="15" t="s">
        <v>1973</v>
      </c>
      <c r="D1718" s="15" t="s">
        <v>1973</v>
      </c>
      <c r="E1718" s="15" t="s">
        <v>3247</v>
      </c>
      <c r="F1718" s="17" t="s">
        <v>2020</v>
      </c>
      <c r="G1718" s="15" t="s">
        <v>2660</v>
      </c>
      <c r="H1718" s="17" t="s">
        <v>1993</v>
      </c>
      <c r="I1718" s="17" t="s">
        <v>1983</v>
      </c>
      <c r="J1718" s="21" t="s">
        <v>3253</v>
      </c>
    </row>
    <row r="1719" ht="13.5" spans="1:10">
      <c r="A1719" s="19"/>
      <c r="B1719" s="19"/>
      <c r="C1719" s="15" t="s">
        <v>1989</v>
      </c>
      <c r="D1719" s="15" t="s">
        <v>1973</v>
      </c>
      <c r="E1719" s="15" t="s">
        <v>1973</v>
      </c>
      <c r="F1719" s="17" t="s">
        <v>1973</v>
      </c>
      <c r="G1719" s="15" t="s">
        <v>1973</v>
      </c>
      <c r="H1719" s="17" t="s">
        <v>1973</v>
      </c>
      <c r="I1719" s="17" t="s">
        <v>1973</v>
      </c>
      <c r="J1719" s="21" t="s">
        <v>1973</v>
      </c>
    </row>
    <row r="1720" ht="13.5" spans="1:10">
      <c r="A1720" s="19"/>
      <c r="B1720" s="19"/>
      <c r="C1720" s="15" t="s">
        <v>1973</v>
      </c>
      <c r="D1720" s="15" t="s">
        <v>2023</v>
      </c>
      <c r="E1720" s="15" t="s">
        <v>1973</v>
      </c>
      <c r="F1720" s="17" t="s">
        <v>1973</v>
      </c>
      <c r="G1720" s="15" t="s">
        <v>1973</v>
      </c>
      <c r="H1720" s="17" t="s">
        <v>1973</v>
      </c>
      <c r="I1720" s="17" t="s">
        <v>1973</v>
      </c>
      <c r="J1720" s="21" t="s">
        <v>1973</v>
      </c>
    </row>
    <row r="1721" ht="108" spans="1:10">
      <c r="A1721" s="19"/>
      <c r="B1721" s="19"/>
      <c r="C1721" s="15" t="s">
        <v>1973</v>
      </c>
      <c r="D1721" s="15" t="s">
        <v>1973</v>
      </c>
      <c r="E1721" s="15" t="s">
        <v>3254</v>
      </c>
      <c r="F1721" s="17" t="s">
        <v>1997</v>
      </c>
      <c r="G1721" s="15" t="s">
        <v>2050</v>
      </c>
      <c r="H1721" s="17" t="s">
        <v>3249</v>
      </c>
      <c r="I1721" s="17" t="s">
        <v>1983</v>
      </c>
      <c r="J1721" s="21" t="s">
        <v>2294</v>
      </c>
    </row>
    <row r="1722" ht="13.5" spans="1:10">
      <c r="A1722" s="19"/>
      <c r="B1722" s="19"/>
      <c r="C1722" s="15" t="s">
        <v>1973</v>
      </c>
      <c r="D1722" s="15" t="s">
        <v>1995</v>
      </c>
      <c r="E1722" s="15" t="s">
        <v>1973</v>
      </c>
      <c r="F1722" s="17" t="s">
        <v>1973</v>
      </c>
      <c r="G1722" s="15" t="s">
        <v>1973</v>
      </c>
      <c r="H1722" s="17" t="s">
        <v>1973</v>
      </c>
      <c r="I1722" s="17" t="s">
        <v>1973</v>
      </c>
      <c r="J1722" s="21" t="s">
        <v>1973</v>
      </c>
    </row>
    <row r="1723" ht="40.5" spans="1:10">
      <c r="A1723" s="19"/>
      <c r="B1723" s="19"/>
      <c r="C1723" s="15" t="s">
        <v>1973</v>
      </c>
      <c r="D1723" s="15" t="s">
        <v>1973</v>
      </c>
      <c r="E1723" s="15" t="s">
        <v>2295</v>
      </c>
      <c r="F1723" s="17" t="s">
        <v>1980</v>
      </c>
      <c r="G1723" s="15" t="s">
        <v>3238</v>
      </c>
      <c r="H1723" s="17" t="s">
        <v>1999</v>
      </c>
      <c r="I1723" s="17" t="s">
        <v>1983</v>
      </c>
      <c r="J1723" s="21" t="s">
        <v>2296</v>
      </c>
    </row>
    <row r="1724" ht="13.5" spans="1:10">
      <c r="A1724" s="19"/>
      <c r="B1724" s="19"/>
      <c r="C1724" s="15" t="s">
        <v>2001</v>
      </c>
      <c r="D1724" s="15" t="s">
        <v>1973</v>
      </c>
      <c r="E1724" s="15" t="s">
        <v>1973</v>
      </c>
      <c r="F1724" s="17" t="s">
        <v>1973</v>
      </c>
      <c r="G1724" s="15" t="s">
        <v>1973</v>
      </c>
      <c r="H1724" s="17" t="s">
        <v>1973</v>
      </c>
      <c r="I1724" s="17" t="s">
        <v>1973</v>
      </c>
      <c r="J1724" s="21" t="s">
        <v>1973</v>
      </c>
    </row>
    <row r="1725" ht="13.5" spans="1:10">
      <c r="A1725" s="19"/>
      <c r="B1725" s="19"/>
      <c r="C1725" s="15" t="s">
        <v>1973</v>
      </c>
      <c r="D1725" s="15" t="s">
        <v>2002</v>
      </c>
      <c r="E1725" s="15" t="s">
        <v>1973</v>
      </c>
      <c r="F1725" s="17" t="s">
        <v>1973</v>
      </c>
      <c r="G1725" s="15" t="s">
        <v>1973</v>
      </c>
      <c r="H1725" s="17" t="s">
        <v>1973</v>
      </c>
      <c r="I1725" s="17" t="s">
        <v>1973</v>
      </c>
      <c r="J1725" s="21" t="s">
        <v>1973</v>
      </c>
    </row>
    <row r="1726" ht="108" spans="1:10">
      <c r="A1726" s="19"/>
      <c r="B1726" s="19"/>
      <c r="C1726" s="15" t="s">
        <v>1973</v>
      </c>
      <c r="D1726" s="15" t="s">
        <v>1973</v>
      </c>
      <c r="E1726" s="15" t="s">
        <v>2115</v>
      </c>
      <c r="F1726" s="17" t="s">
        <v>1997</v>
      </c>
      <c r="G1726" s="15" t="s">
        <v>2005</v>
      </c>
      <c r="H1726" s="17" t="s">
        <v>1982</v>
      </c>
      <c r="I1726" s="17" t="s">
        <v>1983</v>
      </c>
      <c r="J1726" s="21" t="s">
        <v>2298</v>
      </c>
    </row>
    <row r="1727" ht="40.5" spans="1:10">
      <c r="A1727" s="15" t="s">
        <v>3255</v>
      </c>
      <c r="B1727" s="18" t="s">
        <v>3256</v>
      </c>
      <c r="C1727" s="19"/>
      <c r="D1727" s="19"/>
      <c r="E1727" s="19"/>
      <c r="F1727" s="20"/>
      <c r="G1727" s="19"/>
      <c r="H1727" s="20"/>
      <c r="I1727" s="20"/>
      <c r="J1727" s="22"/>
    </row>
    <row r="1728" ht="13.5" spans="1:10">
      <c r="A1728" s="19"/>
      <c r="B1728" s="19"/>
      <c r="C1728" s="15" t="s">
        <v>1977</v>
      </c>
      <c r="D1728" s="15" t="s">
        <v>1973</v>
      </c>
      <c r="E1728" s="15" t="s">
        <v>1973</v>
      </c>
      <c r="F1728" s="17" t="s">
        <v>1973</v>
      </c>
      <c r="G1728" s="15" t="s">
        <v>1973</v>
      </c>
      <c r="H1728" s="17" t="s">
        <v>1973</v>
      </c>
      <c r="I1728" s="17" t="s">
        <v>1973</v>
      </c>
      <c r="J1728" s="21" t="s">
        <v>1973</v>
      </c>
    </row>
    <row r="1729" ht="13.5" spans="1:10">
      <c r="A1729" s="19"/>
      <c r="B1729" s="19"/>
      <c r="C1729" s="15" t="s">
        <v>1973</v>
      </c>
      <c r="D1729" s="15" t="s">
        <v>1978</v>
      </c>
      <c r="E1729" s="15" t="s">
        <v>1973</v>
      </c>
      <c r="F1729" s="17" t="s">
        <v>1973</v>
      </c>
      <c r="G1729" s="15" t="s">
        <v>1973</v>
      </c>
      <c r="H1729" s="17" t="s">
        <v>1973</v>
      </c>
      <c r="I1729" s="17" t="s">
        <v>1973</v>
      </c>
      <c r="J1729" s="21" t="s">
        <v>1973</v>
      </c>
    </row>
    <row r="1730" ht="27" spans="1:10">
      <c r="A1730" s="19"/>
      <c r="B1730" s="19"/>
      <c r="C1730" s="15" t="s">
        <v>1973</v>
      </c>
      <c r="D1730" s="15" t="s">
        <v>1973</v>
      </c>
      <c r="E1730" s="15" t="s">
        <v>3257</v>
      </c>
      <c r="F1730" s="17" t="s">
        <v>1997</v>
      </c>
      <c r="G1730" s="15" t="s">
        <v>3258</v>
      </c>
      <c r="H1730" s="17" t="s">
        <v>2200</v>
      </c>
      <c r="I1730" s="17" t="s">
        <v>1983</v>
      </c>
      <c r="J1730" s="21" t="s">
        <v>3259</v>
      </c>
    </row>
    <row r="1731" ht="27" spans="1:10">
      <c r="A1731" s="19"/>
      <c r="B1731" s="19"/>
      <c r="C1731" s="15" t="s">
        <v>1973</v>
      </c>
      <c r="D1731" s="15" t="s">
        <v>1973</v>
      </c>
      <c r="E1731" s="15" t="s">
        <v>3260</v>
      </c>
      <c r="F1731" s="17" t="s">
        <v>1997</v>
      </c>
      <c r="G1731" s="15" t="s">
        <v>3258</v>
      </c>
      <c r="H1731" s="17" t="s">
        <v>2200</v>
      </c>
      <c r="I1731" s="17" t="s">
        <v>1983</v>
      </c>
      <c r="J1731" s="21" t="s">
        <v>3259</v>
      </c>
    </row>
    <row r="1732" ht="27" spans="1:10">
      <c r="A1732" s="19"/>
      <c r="B1732" s="19"/>
      <c r="C1732" s="15" t="s">
        <v>1973</v>
      </c>
      <c r="D1732" s="15" t="s">
        <v>1973</v>
      </c>
      <c r="E1732" s="15" t="s">
        <v>3261</v>
      </c>
      <c r="F1732" s="17" t="s">
        <v>1997</v>
      </c>
      <c r="G1732" s="15" t="s">
        <v>3258</v>
      </c>
      <c r="H1732" s="17" t="s">
        <v>2200</v>
      </c>
      <c r="I1732" s="17" t="s">
        <v>1983</v>
      </c>
      <c r="J1732" s="21" t="s">
        <v>3259</v>
      </c>
    </row>
    <row r="1733" ht="13.5" spans="1:10">
      <c r="A1733" s="19"/>
      <c r="B1733" s="19"/>
      <c r="C1733" s="15" t="s">
        <v>1973</v>
      </c>
      <c r="D1733" s="15" t="s">
        <v>1985</v>
      </c>
      <c r="E1733" s="15" t="s">
        <v>1973</v>
      </c>
      <c r="F1733" s="17" t="s">
        <v>1973</v>
      </c>
      <c r="G1733" s="15" t="s">
        <v>1973</v>
      </c>
      <c r="H1733" s="17" t="s">
        <v>1973</v>
      </c>
      <c r="I1733" s="17" t="s">
        <v>1973</v>
      </c>
      <c r="J1733" s="21" t="s">
        <v>1973</v>
      </c>
    </row>
    <row r="1734" ht="108" spans="1:10">
      <c r="A1734" s="19"/>
      <c r="B1734" s="19"/>
      <c r="C1734" s="15" t="s">
        <v>1973</v>
      </c>
      <c r="D1734" s="15" t="s">
        <v>1973</v>
      </c>
      <c r="E1734" s="15" t="s">
        <v>3081</v>
      </c>
      <c r="F1734" s="17" t="s">
        <v>1997</v>
      </c>
      <c r="G1734" s="15" t="s">
        <v>3262</v>
      </c>
      <c r="H1734" s="17" t="s">
        <v>1982</v>
      </c>
      <c r="I1734" s="17" t="s">
        <v>1983</v>
      </c>
      <c r="J1734" s="21" t="s">
        <v>3082</v>
      </c>
    </row>
    <row r="1735" ht="13.5" spans="1:10">
      <c r="A1735" s="19"/>
      <c r="B1735" s="19"/>
      <c r="C1735" s="15" t="s">
        <v>1989</v>
      </c>
      <c r="D1735" s="15" t="s">
        <v>1973</v>
      </c>
      <c r="E1735" s="15" t="s">
        <v>1973</v>
      </c>
      <c r="F1735" s="17" t="s">
        <v>1973</v>
      </c>
      <c r="G1735" s="15" t="s">
        <v>1973</v>
      </c>
      <c r="H1735" s="17" t="s">
        <v>1973</v>
      </c>
      <c r="I1735" s="17" t="s">
        <v>1973</v>
      </c>
      <c r="J1735" s="21" t="s">
        <v>1973</v>
      </c>
    </row>
    <row r="1736" ht="13.5" spans="1:10">
      <c r="A1736" s="19"/>
      <c r="B1736" s="19"/>
      <c r="C1736" s="15" t="s">
        <v>1973</v>
      </c>
      <c r="D1736" s="15" t="s">
        <v>1990</v>
      </c>
      <c r="E1736" s="15" t="s">
        <v>1973</v>
      </c>
      <c r="F1736" s="17" t="s">
        <v>1973</v>
      </c>
      <c r="G1736" s="15" t="s">
        <v>1973</v>
      </c>
      <c r="H1736" s="17" t="s">
        <v>1973</v>
      </c>
      <c r="I1736" s="17" t="s">
        <v>1973</v>
      </c>
      <c r="J1736" s="21" t="s">
        <v>1973</v>
      </c>
    </row>
    <row r="1737" ht="108" spans="1:10">
      <c r="A1737" s="19"/>
      <c r="B1737" s="19"/>
      <c r="C1737" s="15" t="s">
        <v>1973</v>
      </c>
      <c r="D1737" s="15" t="s">
        <v>1973</v>
      </c>
      <c r="E1737" s="15" t="s">
        <v>3263</v>
      </c>
      <c r="F1737" s="17" t="s">
        <v>1997</v>
      </c>
      <c r="G1737" s="15" t="s">
        <v>3264</v>
      </c>
      <c r="H1737" s="17" t="s">
        <v>1982</v>
      </c>
      <c r="I1737" s="17" t="s">
        <v>1983</v>
      </c>
      <c r="J1737" s="21" t="s">
        <v>2951</v>
      </c>
    </row>
    <row r="1738" ht="13.5" spans="1:10">
      <c r="A1738" s="19"/>
      <c r="B1738" s="19"/>
      <c r="C1738" s="15" t="s">
        <v>2001</v>
      </c>
      <c r="D1738" s="15" t="s">
        <v>1973</v>
      </c>
      <c r="E1738" s="15" t="s">
        <v>1973</v>
      </c>
      <c r="F1738" s="17" t="s">
        <v>1973</v>
      </c>
      <c r="G1738" s="15" t="s">
        <v>1973</v>
      </c>
      <c r="H1738" s="17" t="s">
        <v>1973</v>
      </c>
      <c r="I1738" s="17" t="s">
        <v>1973</v>
      </c>
      <c r="J1738" s="21" t="s">
        <v>1973</v>
      </c>
    </row>
    <row r="1739" ht="13.5" spans="1:10">
      <c r="A1739" s="19"/>
      <c r="B1739" s="19"/>
      <c r="C1739" s="15" t="s">
        <v>1973</v>
      </c>
      <c r="D1739" s="15" t="s">
        <v>2002</v>
      </c>
      <c r="E1739" s="15" t="s">
        <v>1973</v>
      </c>
      <c r="F1739" s="17" t="s">
        <v>1973</v>
      </c>
      <c r="G1739" s="15" t="s">
        <v>1973</v>
      </c>
      <c r="H1739" s="17" t="s">
        <v>1973</v>
      </c>
      <c r="I1739" s="17" t="s">
        <v>1973</v>
      </c>
      <c r="J1739" s="21" t="s">
        <v>1973</v>
      </c>
    </row>
    <row r="1740" ht="121.5" spans="1:10">
      <c r="A1740" s="19"/>
      <c r="B1740" s="19"/>
      <c r="C1740" s="15" t="s">
        <v>1973</v>
      </c>
      <c r="D1740" s="15" t="s">
        <v>1973</v>
      </c>
      <c r="E1740" s="15" t="s">
        <v>2455</v>
      </c>
      <c r="F1740" s="17" t="s">
        <v>1997</v>
      </c>
      <c r="G1740" s="15" t="s">
        <v>3265</v>
      </c>
      <c r="H1740" s="17" t="s">
        <v>1982</v>
      </c>
      <c r="I1740" s="17" t="s">
        <v>1983</v>
      </c>
      <c r="J1740" s="21" t="s">
        <v>3089</v>
      </c>
    </row>
    <row r="1741" ht="13.5" spans="1:10">
      <c r="A1741" s="15" t="s">
        <v>3266</v>
      </c>
      <c r="B1741" s="19"/>
      <c r="C1741" s="19"/>
      <c r="D1741" s="19"/>
      <c r="E1741" s="19"/>
      <c r="F1741" s="20"/>
      <c r="G1741" s="19"/>
      <c r="H1741" s="20"/>
      <c r="I1741" s="20"/>
      <c r="J1741" s="22"/>
    </row>
    <row r="1742" ht="13.5" spans="1:10">
      <c r="A1742" s="15" t="s">
        <v>3267</v>
      </c>
      <c r="B1742" s="19"/>
      <c r="C1742" s="19"/>
      <c r="D1742" s="19"/>
      <c r="E1742" s="19"/>
      <c r="F1742" s="20"/>
      <c r="G1742" s="19"/>
      <c r="H1742" s="20"/>
      <c r="I1742" s="20"/>
      <c r="J1742" s="22"/>
    </row>
    <row r="1743" ht="409.5" spans="1:10">
      <c r="A1743" s="15" t="s">
        <v>3268</v>
      </c>
      <c r="B1743" s="18" t="s">
        <v>3269</v>
      </c>
      <c r="C1743" s="19"/>
      <c r="D1743" s="19"/>
      <c r="E1743" s="19"/>
      <c r="F1743" s="20"/>
      <c r="G1743" s="19"/>
      <c r="H1743" s="20"/>
      <c r="I1743" s="20"/>
      <c r="J1743" s="22"/>
    </row>
    <row r="1744" ht="13.5" spans="1:10">
      <c r="A1744" s="19"/>
      <c r="B1744" s="19"/>
      <c r="C1744" s="15" t="s">
        <v>1977</v>
      </c>
      <c r="D1744" s="15" t="s">
        <v>1973</v>
      </c>
      <c r="E1744" s="15" t="s">
        <v>1973</v>
      </c>
      <c r="F1744" s="17" t="s">
        <v>1973</v>
      </c>
      <c r="G1744" s="15" t="s">
        <v>1973</v>
      </c>
      <c r="H1744" s="17" t="s">
        <v>1973</v>
      </c>
      <c r="I1744" s="17" t="s">
        <v>1973</v>
      </c>
      <c r="J1744" s="21" t="s">
        <v>1973</v>
      </c>
    </row>
    <row r="1745" ht="13.5" spans="1:10">
      <c r="A1745" s="19"/>
      <c r="B1745" s="19"/>
      <c r="C1745" s="15" t="s">
        <v>1973</v>
      </c>
      <c r="D1745" s="15" t="s">
        <v>1978</v>
      </c>
      <c r="E1745" s="15" t="s">
        <v>1973</v>
      </c>
      <c r="F1745" s="17" t="s">
        <v>1973</v>
      </c>
      <c r="G1745" s="15" t="s">
        <v>1973</v>
      </c>
      <c r="H1745" s="17" t="s">
        <v>1973</v>
      </c>
      <c r="I1745" s="17" t="s">
        <v>1973</v>
      </c>
      <c r="J1745" s="21" t="s">
        <v>1973</v>
      </c>
    </row>
    <row r="1746" ht="67.5" spans="1:10">
      <c r="A1746" s="19"/>
      <c r="B1746" s="19"/>
      <c r="C1746" s="15" t="s">
        <v>1973</v>
      </c>
      <c r="D1746" s="15" t="s">
        <v>1973</v>
      </c>
      <c r="E1746" s="15" t="s">
        <v>3270</v>
      </c>
      <c r="F1746" s="17" t="s">
        <v>1997</v>
      </c>
      <c r="G1746" s="15" t="s">
        <v>2050</v>
      </c>
      <c r="H1746" s="17" t="s">
        <v>2200</v>
      </c>
      <c r="I1746" s="17" t="s">
        <v>1983</v>
      </c>
      <c r="J1746" s="21" t="s">
        <v>3271</v>
      </c>
    </row>
    <row r="1747" ht="81" spans="1:10">
      <c r="A1747" s="19"/>
      <c r="B1747" s="19"/>
      <c r="C1747" s="15" t="s">
        <v>1973</v>
      </c>
      <c r="D1747" s="15" t="s">
        <v>1973</v>
      </c>
      <c r="E1747" s="15" t="s">
        <v>3272</v>
      </c>
      <c r="F1747" s="17" t="s">
        <v>1997</v>
      </c>
      <c r="G1747" s="15" t="s">
        <v>2050</v>
      </c>
      <c r="H1747" s="17" t="s">
        <v>2200</v>
      </c>
      <c r="I1747" s="17" t="s">
        <v>1983</v>
      </c>
      <c r="J1747" s="21" t="s">
        <v>3273</v>
      </c>
    </row>
    <row r="1748" ht="13.5" spans="1:10">
      <c r="A1748" s="19"/>
      <c r="B1748" s="19"/>
      <c r="C1748" s="15" t="s">
        <v>1973</v>
      </c>
      <c r="D1748" s="15" t="s">
        <v>1985</v>
      </c>
      <c r="E1748" s="15" t="s">
        <v>1973</v>
      </c>
      <c r="F1748" s="17" t="s">
        <v>1973</v>
      </c>
      <c r="G1748" s="15" t="s">
        <v>1973</v>
      </c>
      <c r="H1748" s="17" t="s">
        <v>1973</v>
      </c>
      <c r="I1748" s="17" t="s">
        <v>1973</v>
      </c>
      <c r="J1748" s="21" t="s">
        <v>1973</v>
      </c>
    </row>
    <row r="1749" ht="40.5" spans="1:10">
      <c r="A1749" s="19"/>
      <c r="B1749" s="19"/>
      <c r="C1749" s="15" t="s">
        <v>1973</v>
      </c>
      <c r="D1749" s="15" t="s">
        <v>1973</v>
      </c>
      <c r="E1749" s="15" t="s">
        <v>2693</v>
      </c>
      <c r="F1749" s="17" t="s">
        <v>1980</v>
      </c>
      <c r="G1749" s="15" t="s">
        <v>2694</v>
      </c>
      <c r="H1749" s="17" t="s">
        <v>2695</v>
      </c>
      <c r="I1749" s="17" t="s">
        <v>1987</v>
      </c>
      <c r="J1749" s="21" t="s">
        <v>3274</v>
      </c>
    </row>
    <row r="1750" ht="13.5" spans="1:10">
      <c r="A1750" s="19"/>
      <c r="B1750" s="19"/>
      <c r="C1750" s="15" t="s">
        <v>1989</v>
      </c>
      <c r="D1750" s="15" t="s">
        <v>1973</v>
      </c>
      <c r="E1750" s="15" t="s">
        <v>1973</v>
      </c>
      <c r="F1750" s="17" t="s">
        <v>1973</v>
      </c>
      <c r="G1750" s="15" t="s">
        <v>1973</v>
      </c>
      <c r="H1750" s="17" t="s">
        <v>1973</v>
      </c>
      <c r="I1750" s="17" t="s">
        <v>1973</v>
      </c>
      <c r="J1750" s="21" t="s">
        <v>1973</v>
      </c>
    </row>
    <row r="1751" ht="13.5" spans="1:10">
      <c r="A1751" s="19"/>
      <c r="B1751" s="19"/>
      <c r="C1751" s="15" t="s">
        <v>1973</v>
      </c>
      <c r="D1751" s="15" t="s">
        <v>2023</v>
      </c>
      <c r="E1751" s="15" t="s">
        <v>1973</v>
      </c>
      <c r="F1751" s="17" t="s">
        <v>1973</v>
      </c>
      <c r="G1751" s="15" t="s">
        <v>1973</v>
      </c>
      <c r="H1751" s="17" t="s">
        <v>1973</v>
      </c>
      <c r="I1751" s="17" t="s">
        <v>1973</v>
      </c>
      <c r="J1751" s="21" t="s">
        <v>1973</v>
      </c>
    </row>
    <row r="1752" ht="40.5" spans="1:10">
      <c r="A1752" s="19"/>
      <c r="B1752" s="19"/>
      <c r="C1752" s="15" t="s">
        <v>1973</v>
      </c>
      <c r="D1752" s="15" t="s">
        <v>1973</v>
      </c>
      <c r="E1752" s="15" t="s">
        <v>3275</v>
      </c>
      <c r="F1752" s="17" t="s">
        <v>1980</v>
      </c>
      <c r="G1752" s="15" t="s">
        <v>3276</v>
      </c>
      <c r="H1752" s="17" t="s">
        <v>2695</v>
      </c>
      <c r="I1752" s="17" t="s">
        <v>1987</v>
      </c>
      <c r="J1752" s="21" t="s">
        <v>3277</v>
      </c>
    </row>
    <row r="1753" ht="81" spans="1:10">
      <c r="A1753" s="19"/>
      <c r="B1753" s="19"/>
      <c r="C1753" s="15" t="s">
        <v>1973</v>
      </c>
      <c r="D1753" s="15" t="s">
        <v>1973</v>
      </c>
      <c r="E1753" s="15" t="s">
        <v>3278</v>
      </c>
      <c r="F1753" s="17" t="s">
        <v>1997</v>
      </c>
      <c r="G1753" s="15" t="s">
        <v>2620</v>
      </c>
      <c r="H1753" s="17" t="s">
        <v>1982</v>
      </c>
      <c r="I1753" s="17" t="s">
        <v>1983</v>
      </c>
      <c r="J1753" s="21" t="s">
        <v>3279</v>
      </c>
    </row>
    <row r="1754" ht="13.5" spans="1:10">
      <c r="A1754" s="19"/>
      <c r="B1754" s="19"/>
      <c r="C1754" s="15" t="s">
        <v>2001</v>
      </c>
      <c r="D1754" s="15" t="s">
        <v>1973</v>
      </c>
      <c r="E1754" s="15" t="s">
        <v>1973</v>
      </c>
      <c r="F1754" s="17" t="s">
        <v>1973</v>
      </c>
      <c r="G1754" s="15" t="s">
        <v>1973</v>
      </c>
      <c r="H1754" s="17" t="s">
        <v>1973</v>
      </c>
      <c r="I1754" s="17" t="s">
        <v>1973</v>
      </c>
      <c r="J1754" s="21" t="s">
        <v>1973</v>
      </c>
    </row>
    <row r="1755" ht="13.5" spans="1:10">
      <c r="A1755" s="19"/>
      <c r="B1755" s="19"/>
      <c r="C1755" s="15" t="s">
        <v>1973</v>
      </c>
      <c r="D1755" s="15" t="s">
        <v>2002</v>
      </c>
      <c r="E1755" s="15" t="s">
        <v>1973</v>
      </c>
      <c r="F1755" s="17" t="s">
        <v>1973</v>
      </c>
      <c r="G1755" s="15" t="s">
        <v>1973</v>
      </c>
      <c r="H1755" s="17" t="s">
        <v>1973</v>
      </c>
      <c r="I1755" s="17" t="s">
        <v>1973</v>
      </c>
      <c r="J1755" s="21" t="s">
        <v>1973</v>
      </c>
    </row>
    <row r="1756" ht="121.5" spans="1:10">
      <c r="A1756" s="19"/>
      <c r="B1756" s="19"/>
      <c r="C1756" s="15" t="s">
        <v>1973</v>
      </c>
      <c r="D1756" s="15" t="s">
        <v>1973</v>
      </c>
      <c r="E1756" s="15" t="s">
        <v>3280</v>
      </c>
      <c r="F1756" s="17" t="s">
        <v>1997</v>
      </c>
      <c r="G1756" s="15" t="s">
        <v>2005</v>
      </c>
      <c r="H1756" s="17" t="s">
        <v>1982</v>
      </c>
      <c r="I1756" s="17" t="s">
        <v>1983</v>
      </c>
      <c r="J1756" s="21" t="s">
        <v>3281</v>
      </c>
    </row>
    <row r="1757" ht="202.5" spans="1:10">
      <c r="A1757" s="15" t="s">
        <v>3282</v>
      </c>
      <c r="B1757" s="18" t="s">
        <v>3283</v>
      </c>
      <c r="C1757" s="19"/>
      <c r="D1757" s="19"/>
      <c r="E1757" s="19"/>
      <c r="F1757" s="20"/>
      <c r="G1757" s="19"/>
      <c r="H1757" s="20"/>
      <c r="I1757" s="20"/>
      <c r="J1757" s="22"/>
    </row>
    <row r="1758" ht="13.5" spans="1:10">
      <c r="A1758" s="19"/>
      <c r="B1758" s="19"/>
      <c r="C1758" s="15" t="s">
        <v>1977</v>
      </c>
      <c r="D1758" s="15" t="s">
        <v>1973</v>
      </c>
      <c r="E1758" s="15" t="s">
        <v>1973</v>
      </c>
      <c r="F1758" s="17" t="s">
        <v>1973</v>
      </c>
      <c r="G1758" s="15" t="s">
        <v>1973</v>
      </c>
      <c r="H1758" s="17" t="s">
        <v>1973</v>
      </c>
      <c r="I1758" s="17" t="s">
        <v>1973</v>
      </c>
      <c r="J1758" s="21" t="s">
        <v>1973</v>
      </c>
    </row>
    <row r="1759" ht="13.5" spans="1:10">
      <c r="A1759" s="19"/>
      <c r="B1759" s="19"/>
      <c r="C1759" s="15" t="s">
        <v>1973</v>
      </c>
      <c r="D1759" s="15" t="s">
        <v>1978</v>
      </c>
      <c r="E1759" s="15" t="s">
        <v>1973</v>
      </c>
      <c r="F1759" s="17" t="s">
        <v>1973</v>
      </c>
      <c r="G1759" s="15" t="s">
        <v>1973</v>
      </c>
      <c r="H1759" s="17" t="s">
        <v>1973</v>
      </c>
      <c r="I1759" s="17" t="s">
        <v>1973</v>
      </c>
      <c r="J1759" s="21" t="s">
        <v>1973</v>
      </c>
    </row>
    <row r="1760" ht="54" spans="1:10">
      <c r="A1760" s="19"/>
      <c r="B1760" s="19"/>
      <c r="C1760" s="15" t="s">
        <v>1973</v>
      </c>
      <c r="D1760" s="15" t="s">
        <v>1973</v>
      </c>
      <c r="E1760" s="15" t="s">
        <v>3284</v>
      </c>
      <c r="F1760" s="17" t="s">
        <v>1980</v>
      </c>
      <c r="G1760" s="15" t="s">
        <v>3285</v>
      </c>
      <c r="H1760" s="17" t="s">
        <v>2153</v>
      </c>
      <c r="I1760" s="17" t="s">
        <v>1983</v>
      </c>
      <c r="J1760" s="21" t="s">
        <v>3286</v>
      </c>
    </row>
    <row r="1761" ht="13.5" spans="1:10">
      <c r="A1761" s="19"/>
      <c r="B1761" s="19"/>
      <c r="C1761" s="15" t="s">
        <v>1973</v>
      </c>
      <c r="D1761" s="15" t="s">
        <v>1985</v>
      </c>
      <c r="E1761" s="15" t="s">
        <v>1973</v>
      </c>
      <c r="F1761" s="17" t="s">
        <v>1973</v>
      </c>
      <c r="G1761" s="15" t="s">
        <v>1973</v>
      </c>
      <c r="H1761" s="17" t="s">
        <v>1973</v>
      </c>
      <c r="I1761" s="17" t="s">
        <v>1973</v>
      </c>
      <c r="J1761" s="21" t="s">
        <v>1973</v>
      </c>
    </row>
    <row r="1762" ht="108" spans="1:10">
      <c r="A1762" s="19"/>
      <c r="B1762" s="19"/>
      <c r="C1762" s="15" t="s">
        <v>1973</v>
      </c>
      <c r="D1762" s="15" t="s">
        <v>1973</v>
      </c>
      <c r="E1762" s="15" t="s">
        <v>3287</v>
      </c>
      <c r="F1762" s="17" t="s">
        <v>1980</v>
      </c>
      <c r="G1762" s="15" t="s">
        <v>1981</v>
      </c>
      <c r="H1762" s="17" t="s">
        <v>1982</v>
      </c>
      <c r="I1762" s="17" t="s">
        <v>1983</v>
      </c>
      <c r="J1762" s="21" t="s">
        <v>3288</v>
      </c>
    </row>
    <row r="1763" ht="13.5" spans="1:10">
      <c r="A1763" s="19"/>
      <c r="B1763" s="19"/>
      <c r="C1763" s="15" t="s">
        <v>1973</v>
      </c>
      <c r="D1763" s="15" t="s">
        <v>2013</v>
      </c>
      <c r="E1763" s="15" t="s">
        <v>1973</v>
      </c>
      <c r="F1763" s="17" t="s">
        <v>1973</v>
      </c>
      <c r="G1763" s="15" t="s">
        <v>1973</v>
      </c>
      <c r="H1763" s="17" t="s">
        <v>1973</v>
      </c>
      <c r="I1763" s="17" t="s">
        <v>1973</v>
      </c>
      <c r="J1763" s="21" t="s">
        <v>1973</v>
      </c>
    </row>
    <row r="1764" ht="40.5" spans="1:10">
      <c r="A1764" s="19"/>
      <c r="B1764" s="19"/>
      <c r="C1764" s="15" t="s">
        <v>1973</v>
      </c>
      <c r="D1764" s="15" t="s">
        <v>1973</v>
      </c>
      <c r="E1764" s="15" t="s">
        <v>3289</v>
      </c>
      <c r="F1764" s="17" t="s">
        <v>2020</v>
      </c>
      <c r="G1764" s="15" t="s">
        <v>2177</v>
      </c>
      <c r="H1764" s="17" t="s">
        <v>2691</v>
      </c>
      <c r="I1764" s="17" t="s">
        <v>1983</v>
      </c>
      <c r="J1764" s="21" t="s">
        <v>3290</v>
      </c>
    </row>
    <row r="1765" ht="13.5" spans="1:10">
      <c r="A1765" s="19"/>
      <c r="B1765" s="19"/>
      <c r="C1765" s="15" t="s">
        <v>1989</v>
      </c>
      <c r="D1765" s="15" t="s">
        <v>1973</v>
      </c>
      <c r="E1765" s="15" t="s">
        <v>1973</v>
      </c>
      <c r="F1765" s="17" t="s">
        <v>1973</v>
      </c>
      <c r="G1765" s="15" t="s">
        <v>1973</v>
      </c>
      <c r="H1765" s="17" t="s">
        <v>1973</v>
      </c>
      <c r="I1765" s="17" t="s">
        <v>1973</v>
      </c>
      <c r="J1765" s="21" t="s">
        <v>1973</v>
      </c>
    </row>
    <row r="1766" ht="13.5" spans="1:10">
      <c r="A1766" s="19"/>
      <c r="B1766" s="19"/>
      <c r="C1766" s="15" t="s">
        <v>1973</v>
      </c>
      <c r="D1766" s="15" t="s">
        <v>2023</v>
      </c>
      <c r="E1766" s="15" t="s">
        <v>1973</v>
      </c>
      <c r="F1766" s="17" t="s">
        <v>1973</v>
      </c>
      <c r="G1766" s="15" t="s">
        <v>1973</v>
      </c>
      <c r="H1766" s="17" t="s">
        <v>1973</v>
      </c>
      <c r="I1766" s="17" t="s">
        <v>1973</v>
      </c>
      <c r="J1766" s="21" t="s">
        <v>1973</v>
      </c>
    </row>
    <row r="1767" ht="40.5" spans="1:10">
      <c r="A1767" s="19"/>
      <c r="B1767" s="19"/>
      <c r="C1767" s="15" t="s">
        <v>1973</v>
      </c>
      <c r="D1767" s="15" t="s">
        <v>1973</v>
      </c>
      <c r="E1767" s="15" t="s">
        <v>3275</v>
      </c>
      <c r="F1767" s="17" t="s">
        <v>1980</v>
      </c>
      <c r="G1767" s="15" t="s">
        <v>3276</v>
      </c>
      <c r="H1767" s="17" t="s">
        <v>1999</v>
      </c>
      <c r="I1767" s="17" t="s">
        <v>1987</v>
      </c>
      <c r="J1767" s="21" t="s">
        <v>3291</v>
      </c>
    </row>
    <row r="1768" ht="13.5" spans="1:10">
      <c r="A1768" s="19"/>
      <c r="B1768" s="19"/>
      <c r="C1768" s="15" t="s">
        <v>2001</v>
      </c>
      <c r="D1768" s="15" t="s">
        <v>1973</v>
      </c>
      <c r="E1768" s="15" t="s">
        <v>1973</v>
      </c>
      <c r="F1768" s="17" t="s">
        <v>1973</v>
      </c>
      <c r="G1768" s="15" t="s">
        <v>1973</v>
      </c>
      <c r="H1768" s="17" t="s">
        <v>1973</v>
      </c>
      <c r="I1768" s="17" t="s">
        <v>1973</v>
      </c>
      <c r="J1768" s="21" t="s">
        <v>1973</v>
      </c>
    </row>
    <row r="1769" ht="13.5" spans="1:10">
      <c r="A1769" s="19"/>
      <c r="B1769" s="19"/>
      <c r="C1769" s="15" t="s">
        <v>1973</v>
      </c>
      <c r="D1769" s="15" t="s">
        <v>2002</v>
      </c>
      <c r="E1769" s="15" t="s">
        <v>1973</v>
      </c>
      <c r="F1769" s="17" t="s">
        <v>1973</v>
      </c>
      <c r="G1769" s="15" t="s">
        <v>1973</v>
      </c>
      <c r="H1769" s="17" t="s">
        <v>1973</v>
      </c>
      <c r="I1769" s="17" t="s">
        <v>1973</v>
      </c>
      <c r="J1769" s="21" t="s">
        <v>1973</v>
      </c>
    </row>
    <row r="1770" ht="121.5" spans="1:10">
      <c r="A1770" s="19"/>
      <c r="B1770" s="19"/>
      <c r="C1770" s="15" t="s">
        <v>1973</v>
      </c>
      <c r="D1770" s="15" t="s">
        <v>1973</v>
      </c>
      <c r="E1770" s="15" t="s">
        <v>3292</v>
      </c>
      <c r="F1770" s="17" t="s">
        <v>1997</v>
      </c>
      <c r="G1770" s="15" t="s">
        <v>2005</v>
      </c>
      <c r="H1770" s="17" t="s">
        <v>1982</v>
      </c>
      <c r="I1770" s="17" t="s">
        <v>1983</v>
      </c>
      <c r="J1770" s="21" t="s">
        <v>3281</v>
      </c>
    </row>
    <row r="1771" ht="256.5" spans="1:10">
      <c r="A1771" s="15" t="s">
        <v>3293</v>
      </c>
      <c r="B1771" s="18" t="s">
        <v>3294</v>
      </c>
      <c r="C1771" s="19"/>
      <c r="D1771" s="19"/>
      <c r="E1771" s="19"/>
      <c r="F1771" s="20"/>
      <c r="G1771" s="19"/>
      <c r="H1771" s="20"/>
      <c r="I1771" s="20"/>
      <c r="J1771" s="22"/>
    </row>
    <row r="1772" ht="13.5" spans="1:10">
      <c r="A1772" s="19"/>
      <c r="B1772" s="19"/>
      <c r="C1772" s="15" t="s">
        <v>1977</v>
      </c>
      <c r="D1772" s="15" t="s">
        <v>1973</v>
      </c>
      <c r="E1772" s="15" t="s">
        <v>1973</v>
      </c>
      <c r="F1772" s="17" t="s">
        <v>1973</v>
      </c>
      <c r="G1772" s="15" t="s">
        <v>1973</v>
      </c>
      <c r="H1772" s="17" t="s">
        <v>1973</v>
      </c>
      <c r="I1772" s="17" t="s">
        <v>1973</v>
      </c>
      <c r="J1772" s="21" t="s">
        <v>1973</v>
      </c>
    </row>
    <row r="1773" ht="13.5" spans="1:10">
      <c r="A1773" s="19"/>
      <c r="B1773" s="19"/>
      <c r="C1773" s="15" t="s">
        <v>1973</v>
      </c>
      <c r="D1773" s="15" t="s">
        <v>1978</v>
      </c>
      <c r="E1773" s="15" t="s">
        <v>1973</v>
      </c>
      <c r="F1773" s="17" t="s">
        <v>1973</v>
      </c>
      <c r="G1773" s="15" t="s">
        <v>1973</v>
      </c>
      <c r="H1773" s="17" t="s">
        <v>1973</v>
      </c>
      <c r="I1773" s="17" t="s">
        <v>1973</v>
      </c>
      <c r="J1773" s="21" t="s">
        <v>1973</v>
      </c>
    </row>
    <row r="1774" ht="54" spans="1:10">
      <c r="A1774" s="19"/>
      <c r="B1774" s="19"/>
      <c r="C1774" s="15" t="s">
        <v>1973</v>
      </c>
      <c r="D1774" s="15" t="s">
        <v>1973</v>
      </c>
      <c r="E1774" s="15" t="s">
        <v>3295</v>
      </c>
      <c r="F1774" s="17" t="s">
        <v>1997</v>
      </c>
      <c r="G1774" s="15" t="s">
        <v>2050</v>
      </c>
      <c r="H1774" s="17" t="s">
        <v>2200</v>
      </c>
      <c r="I1774" s="17" t="s">
        <v>1983</v>
      </c>
      <c r="J1774" s="21" t="s">
        <v>3296</v>
      </c>
    </row>
    <row r="1775" ht="54" spans="1:10">
      <c r="A1775" s="19"/>
      <c r="B1775" s="19"/>
      <c r="C1775" s="15" t="s">
        <v>1973</v>
      </c>
      <c r="D1775" s="15" t="s">
        <v>1973</v>
      </c>
      <c r="E1775" s="15" t="s">
        <v>3297</v>
      </c>
      <c r="F1775" s="17" t="s">
        <v>1997</v>
      </c>
      <c r="G1775" s="15" t="s">
        <v>2497</v>
      </c>
      <c r="H1775" s="17" t="s">
        <v>2011</v>
      </c>
      <c r="I1775" s="17" t="s">
        <v>1983</v>
      </c>
      <c r="J1775" s="21" t="s">
        <v>3298</v>
      </c>
    </row>
    <row r="1776" ht="13.5" spans="1:10">
      <c r="A1776" s="19"/>
      <c r="B1776" s="19"/>
      <c r="C1776" s="15" t="s">
        <v>1973</v>
      </c>
      <c r="D1776" s="15" t="s">
        <v>2013</v>
      </c>
      <c r="E1776" s="15" t="s">
        <v>1973</v>
      </c>
      <c r="F1776" s="17" t="s">
        <v>1973</v>
      </c>
      <c r="G1776" s="15" t="s">
        <v>1973</v>
      </c>
      <c r="H1776" s="17" t="s">
        <v>1973</v>
      </c>
      <c r="I1776" s="17" t="s">
        <v>1973</v>
      </c>
      <c r="J1776" s="21" t="s">
        <v>1973</v>
      </c>
    </row>
    <row r="1777" ht="81" spans="1:10">
      <c r="A1777" s="19"/>
      <c r="B1777" s="19"/>
      <c r="C1777" s="15" t="s">
        <v>1973</v>
      </c>
      <c r="D1777" s="15" t="s">
        <v>1973</v>
      </c>
      <c r="E1777" s="15" t="s">
        <v>3299</v>
      </c>
      <c r="F1777" s="17" t="s">
        <v>1980</v>
      </c>
      <c r="G1777" s="15" t="s">
        <v>3300</v>
      </c>
      <c r="H1777" s="17" t="s">
        <v>2695</v>
      </c>
      <c r="I1777" s="17" t="s">
        <v>1983</v>
      </c>
      <c r="J1777" s="21" t="s">
        <v>3301</v>
      </c>
    </row>
    <row r="1778" ht="13.5" spans="1:10">
      <c r="A1778" s="19"/>
      <c r="B1778" s="19"/>
      <c r="C1778" s="15" t="s">
        <v>1989</v>
      </c>
      <c r="D1778" s="15" t="s">
        <v>1973</v>
      </c>
      <c r="E1778" s="15" t="s">
        <v>1973</v>
      </c>
      <c r="F1778" s="17" t="s">
        <v>1973</v>
      </c>
      <c r="G1778" s="15" t="s">
        <v>1973</v>
      </c>
      <c r="H1778" s="17" t="s">
        <v>1973</v>
      </c>
      <c r="I1778" s="17" t="s">
        <v>1973</v>
      </c>
      <c r="J1778" s="21" t="s">
        <v>1973</v>
      </c>
    </row>
    <row r="1779" ht="13.5" spans="1:10">
      <c r="A1779" s="19"/>
      <c r="B1779" s="19"/>
      <c r="C1779" s="15" t="s">
        <v>1973</v>
      </c>
      <c r="D1779" s="15" t="s">
        <v>2023</v>
      </c>
      <c r="E1779" s="15" t="s">
        <v>1973</v>
      </c>
      <c r="F1779" s="17" t="s">
        <v>1973</v>
      </c>
      <c r="G1779" s="15" t="s">
        <v>1973</v>
      </c>
      <c r="H1779" s="17" t="s">
        <v>1973</v>
      </c>
      <c r="I1779" s="17" t="s">
        <v>1973</v>
      </c>
      <c r="J1779" s="21" t="s">
        <v>1973</v>
      </c>
    </row>
    <row r="1780" ht="27" spans="1:10">
      <c r="A1780" s="19"/>
      <c r="B1780" s="19"/>
      <c r="C1780" s="15" t="s">
        <v>1973</v>
      </c>
      <c r="D1780" s="15" t="s">
        <v>1973</v>
      </c>
      <c r="E1780" s="15" t="s">
        <v>3302</v>
      </c>
      <c r="F1780" s="17" t="s">
        <v>1980</v>
      </c>
      <c r="G1780" s="15" t="s">
        <v>2694</v>
      </c>
      <c r="H1780" s="17" t="s">
        <v>2695</v>
      </c>
      <c r="I1780" s="17" t="s">
        <v>1987</v>
      </c>
      <c r="J1780" s="21" t="s">
        <v>3303</v>
      </c>
    </row>
    <row r="1781" ht="13.5" spans="1:10">
      <c r="A1781" s="19"/>
      <c r="B1781" s="19"/>
      <c r="C1781" s="15" t="s">
        <v>2001</v>
      </c>
      <c r="D1781" s="15" t="s">
        <v>1973</v>
      </c>
      <c r="E1781" s="15" t="s">
        <v>1973</v>
      </c>
      <c r="F1781" s="17" t="s">
        <v>1973</v>
      </c>
      <c r="G1781" s="15" t="s">
        <v>1973</v>
      </c>
      <c r="H1781" s="17" t="s">
        <v>1973</v>
      </c>
      <c r="I1781" s="17" t="s">
        <v>1973</v>
      </c>
      <c r="J1781" s="21" t="s">
        <v>1973</v>
      </c>
    </row>
    <row r="1782" ht="13.5" spans="1:10">
      <c r="A1782" s="19"/>
      <c r="B1782" s="19"/>
      <c r="C1782" s="15" t="s">
        <v>1973</v>
      </c>
      <c r="D1782" s="15" t="s">
        <v>2002</v>
      </c>
      <c r="E1782" s="15" t="s">
        <v>1973</v>
      </c>
      <c r="F1782" s="17" t="s">
        <v>1973</v>
      </c>
      <c r="G1782" s="15" t="s">
        <v>1973</v>
      </c>
      <c r="H1782" s="17" t="s">
        <v>1973</v>
      </c>
      <c r="I1782" s="17" t="s">
        <v>1973</v>
      </c>
      <c r="J1782" s="21" t="s">
        <v>1973</v>
      </c>
    </row>
    <row r="1783" ht="121.5" spans="1:10">
      <c r="A1783" s="19"/>
      <c r="B1783" s="19"/>
      <c r="C1783" s="15" t="s">
        <v>1973</v>
      </c>
      <c r="D1783" s="15" t="s">
        <v>1973</v>
      </c>
      <c r="E1783" s="15" t="s">
        <v>3304</v>
      </c>
      <c r="F1783" s="17" t="s">
        <v>1997</v>
      </c>
      <c r="G1783" s="15" t="s">
        <v>2005</v>
      </c>
      <c r="H1783" s="17" t="s">
        <v>1982</v>
      </c>
      <c r="I1783" s="17" t="s">
        <v>1983</v>
      </c>
      <c r="J1783" s="21" t="s">
        <v>3281</v>
      </c>
    </row>
    <row r="1784" ht="108" spans="1:10">
      <c r="A1784" s="15" t="s">
        <v>3305</v>
      </c>
      <c r="B1784" s="18" t="s">
        <v>3306</v>
      </c>
      <c r="C1784" s="19"/>
      <c r="D1784" s="19"/>
      <c r="E1784" s="19"/>
      <c r="F1784" s="20"/>
      <c r="G1784" s="19"/>
      <c r="H1784" s="20"/>
      <c r="I1784" s="20"/>
      <c r="J1784" s="22"/>
    </row>
    <row r="1785" ht="13.5" spans="1:10">
      <c r="A1785" s="19"/>
      <c r="B1785" s="19"/>
      <c r="C1785" s="15" t="s">
        <v>1977</v>
      </c>
      <c r="D1785" s="15" t="s">
        <v>1973</v>
      </c>
      <c r="E1785" s="15" t="s">
        <v>1973</v>
      </c>
      <c r="F1785" s="17" t="s">
        <v>1973</v>
      </c>
      <c r="G1785" s="15" t="s">
        <v>1973</v>
      </c>
      <c r="H1785" s="17" t="s">
        <v>1973</v>
      </c>
      <c r="I1785" s="17" t="s">
        <v>1973</v>
      </c>
      <c r="J1785" s="21" t="s">
        <v>1973</v>
      </c>
    </row>
    <row r="1786" ht="13.5" spans="1:10">
      <c r="A1786" s="19"/>
      <c r="B1786" s="19"/>
      <c r="C1786" s="15" t="s">
        <v>1973</v>
      </c>
      <c r="D1786" s="15" t="s">
        <v>1978</v>
      </c>
      <c r="E1786" s="15" t="s">
        <v>1973</v>
      </c>
      <c r="F1786" s="17" t="s">
        <v>1973</v>
      </c>
      <c r="G1786" s="15" t="s">
        <v>1973</v>
      </c>
      <c r="H1786" s="17" t="s">
        <v>1973</v>
      </c>
      <c r="I1786" s="17" t="s">
        <v>1973</v>
      </c>
      <c r="J1786" s="21" t="s">
        <v>1973</v>
      </c>
    </row>
    <row r="1787" ht="81" spans="1:10">
      <c r="A1787" s="19"/>
      <c r="B1787" s="19"/>
      <c r="C1787" s="15" t="s">
        <v>1973</v>
      </c>
      <c r="D1787" s="15" t="s">
        <v>1973</v>
      </c>
      <c r="E1787" s="15" t="s">
        <v>3307</v>
      </c>
      <c r="F1787" s="17" t="s">
        <v>1997</v>
      </c>
      <c r="G1787" s="15" t="s">
        <v>2620</v>
      </c>
      <c r="H1787" s="17" t="s">
        <v>1982</v>
      </c>
      <c r="I1787" s="17" t="s">
        <v>1983</v>
      </c>
      <c r="J1787" s="21" t="s">
        <v>3308</v>
      </c>
    </row>
    <row r="1788" ht="94.5" spans="1:10">
      <c r="A1788" s="19"/>
      <c r="B1788" s="19"/>
      <c r="C1788" s="15" t="s">
        <v>1973</v>
      </c>
      <c r="D1788" s="15" t="s">
        <v>1973</v>
      </c>
      <c r="E1788" s="15" t="s">
        <v>3309</v>
      </c>
      <c r="F1788" s="17" t="s">
        <v>1997</v>
      </c>
      <c r="G1788" s="15" t="s">
        <v>2005</v>
      </c>
      <c r="H1788" s="17" t="s">
        <v>1982</v>
      </c>
      <c r="I1788" s="17" t="s">
        <v>1983</v>
      </c>
      <c r="J1788" s="21" t="s">
        <v>3310</v>
      </c>
    </row>
    <row r="1789" ht="13.5" spans="1:10">
      <c r="A1789" s="19"/>
      <c r="B1789" s="19"/>
      <c r="C1789" s="15" t="s">
        <v>1989</v>
      </c>
      <c r="D1789" s="15" t="s">
        <v>1973</v>
      </c>
      <c r="E1789" s="15" t="s">
        <v>1973</v>
      </c>
      <c r="F1789" s="17" t="s">
        <v>1973</v>
      </c>
      <c r="G1789" s="15" t="s">
        <v>1973</v>
      </c>
      <c r="H1789" s="17" t="s">
        <v>1973</v>
      </c>
      <c r="I1789" s="17" t="s">
        <v>1973</v>
      </c>
      <c r="J1789" s="21" t="s">
        <v>1973</v>
      </c>
    </row>
    <row r="1790" ht="13.5" spans="1:10">
      <c r="A1790" s="19"/>
      <c r="B1790" s="19"/>
      <c r="C1790" s="15" t="s">
        <v>1973</v>
      </c>
      <c r="D1790" s="15" t="s">
        <v>2023</v>
      </c>
      <c r="E1790" s="15" t="s">
        <v>1973</v>
      </c>
      <c r="F1790" s="17" t="s">
        <v>1973</v>
      </c>
      <c r="G1790" s="15" t="s">
        <v>1973</v>
      </c>
      <c r="H1790" s="17" t="s">
        <v>1973</v>
      </c>
      <c r="I1790" s="17" t="s">
        <v>1973</v>
      </c>
      <c r="J1790" s="21" t="s">
        <v>1973</v>
      </c>
    </row>
    <row r="1791" ht="27" spans="1:10">
      <c r="A1791" s="19"/>
      <c r="B1791" s="19"/>
      <c r="C1791" s="15" t="s">
        <v>1973</v>
      </c>
      <c r="D1791" s="15" t="s">
        <v>1973</v>
      </c>
      <c r="E1791" s="15" t="s">
        <v>2693</v>
      </c>
      <c r="F1791" s="17" t="s">
        <v>1980</v>
      </c>
      <c r="G1791" s="15" t="s">
        <v>2694</v>
      </c>
      <c r="H1791" s="17" t="s">
        <v>2695</v>
      </c>
      <c r="I1791" s="17" t="s">
        <v>1987</v>
      </c>
      <c r="J1791" s="21" t="s">
        <v>3311</v>
      </c>
    </row>
    <row r="1792" ht="27" spans="1:10">
      <c r="A1792" s="19"/>
      <c r="B1792" s="19"/>
      <c r="C1792" s="15" t="s">
        <v>1973</v>
      </c>
      <c r="D1792" s="15" t="s">
        <v>1973</v>
      </c>
      <c r="E1792" s="15" t="s">
        <v>3312</v>
      </c>
      <c r="F1792" s="17" t="s">
        <v>1980</v>
      </c>
      <c r="G1792" s="15" t="s">
        <v>2694</v>
      </c>
      <c r="H1792" s="17" t="s">
        <v>2695</v>
      </c>
      <c r="I1792" s="17" t="s">
        <v>1987</v>
      </c>
      <c r="J1792" s="21" t="s">
        <v>3313</v>
      </c>
    </row>
    <row r="1793" ht="13.5" spans="1:10">
      <c r="A1793" s="19"/>
      <c r="B1793" s="19"/>
      <c r="C1793" s="15" t="s">
        <v>2001</v>
      </c>
      <c r="D1793" s="15" t="s">
        <v>1973</v>
      </c>
      <c r="E1793" s="15" t="s">
        <v>1973</v>
      </c>
      <c r="F1793" s="17" t="s">
        <v>1973</v>
      </c>
      <c r="G1793" s="15" t="s">
        <v>1973</v>
      </c>
      <c r="H1793" s="17" t="s">
        <v>1973</v>
      </c>
      <c r="I1793" s="17" t="s">
        <v>1973</v>
      </c>
      <c r="J1793" s="21" t="s">
        <v>1973</v>
      </c>
    </row>
    <row r="1794" ht="13.5" spans="1:10">
      <c r="A1794" s="19"/>
      <c r="B1794" s="19"/>
      <c r="C1794" s="15" t="s">
        <v>1973</v>
      </c>
      <c r="D1794" s="15" t="s">
        <v>2002</v>
      </c>
      <c r="E1794" s="15" t="s">
        <v>1973</v>
      </c>
      <c r="F1794" s="17" t="s">
        <v>1973</v>
      </c>
      <c r="G1794" s="15" t="s">
        <v>1973</v>
      </c>
      <c r="H1794" s="17" t="s">
        <v>1973</v>
      </c>
      <c r="I1794" s="17" t="s">
        <v>1973</v>
      </c>
      <c r="J1794" s="21" t="s">
        <v>1973</v>
      </c>
    </row>
    <row r="1795" ht="148.5" spans="1:10">
      <c r="A1795" s="19"/>
      <c r="B1795" s="19"/>
      <c r="C1795" s="15" t="s">
        <v>1973</v>
      </c>
      <c r="D1795" s="15" t="s">
        <v>1973</v>
      </c>
      <c r="E1795" s="15" t="s">
        <v>3314</v>
      </c>
      <c r="F1795" s="17" t="s">
        <v>1997</v>
      </c>
      <c r="G1795" s="15" t="s">
        <v>2005</v>
      </c>
      <c r="H1795" s="17" t="s">
        <v>1982</v>
      </c>
      <c r="I1795" s="17" t="s">
        <v>1983</v>
      </c>
      <c r="J1795" s="21" t="s">
        <v>3315</v>
      </c>
    </row>
    <row r="1796" ht="13.5" spans="1:10">
      <c r="A1796" s="15" t="s">
        <v>3316</v>
      </c>
      <c r="B1796" s="19"/>
      <c r="C1796" s="19"/>
      <c r="D1796" s="19"/>
      <c r="E1796" s="19"/>
      <c r="F1796" s="20"/>
      <c r="G1796" s="19"/>
      <c r="H1796" s="20"/>
      <c r="I1796" s="20"/>
      <c r="J1796" s="22"/>
    </row>
    <row r="1797" ht="13.5" spans="1:10">
      <c r="A1797" s="15" t="s">
        <v>3317</v>
      </c>
      <c r="B1797" s="19"/>
      <c r="C1797" s="19"/>
      <c r="D1797" s="19"/>
      <c r="E1797" s="19"/>
      <c r="F1797" s="20"/>
      <c r="G1797" s="19"/>
      <c r="H1797" s="20"/>
      <c r="I1797" s="20"/>
      <c r="J1797" s="22"/>
    </row>
    <row r="1798" ht="256.5" spans="1:10">
      <c r="A1798" s="15" t="s">
        <v>3318</v>
      </c>
      <c r="B1798" s="18" t="s">
        <v>3319</v>
      </c>
      <c r="C1798" s="19"/>
      <c r="D1798" s="19"/>
      <c r="E1798" s="19"/>
      <c r="F1798" s="20"/>
      <c r="G1798" s="19"/>
      <c r="H1798" s="20"/>
      <c r="I1798" s="20"/>
      <c r="J1798" s="22"/>
    </row>
    <row r="1799" ht="13.5" spans="1:10">
      <c r="A1799" s="19"/>
      <c r="B1799" s="19"/>
      <c r="C1799" s="15" t="s">
        <v>1977</v>
      </c>
      <c r="D1799" s="15" t="s">
        <v>1973</v>
      </c>
      <c r="E1799" s="15" t="s">
        <v>1973</v>
      </c>
      <c r="F1799" s="17" t="s">
        <v>1973</v>
      </c>
      <c r="G1799" s="15" t="s">
        <v>1973</v>
      </c>
      <c r="H1799" s="17" t="s">
        <v>1973</v>
      </c>
      <c r="I1799" s="17" t="s">
        <v>1973</v>
      </c>
      <c r="J1799" s="21" t="s">
        <v>1973</v>
      </c>
    </row>
    <row r="1800" ht="13.5" spans="1:10">
      <c r="A1800" s="19"/>
      <c r="B1800" s="19"/>
      <c r="C1800" s="15" t="s">
        <v>1973</v>
      </c>
      <c r="D1800" s="15" t="s">
        <v>1978</v>
      </c>
      <c r="E1800" s="15" t="s">
        <v>1973</v>
      </c>
      <c r="F1800" s="17" t="s">
        <v>1973</v>
      </c>
      <c r="G1800" s="15" t="s">
        <v>1973</v>
      </c>
      <c r="H1800" s="17" t="s">
        <v>1973</v>
      </c>
      <c r="I1800" s="17" t="s">
        <v>1973</v>
      </c>
      <c r="J1800" s="21" t="s">
        <v>1973</v>
      </c>
    </row>
    <row r="1801" ht="27" spans="1:10">
      <c r="A1801" s="19"/>
      <c r="B1801" s="19"/>
      <c r="C1801" s="15" t="s">
        <v>1973</v>
      </c>
      <c r="D1801" s="15" t="s">
        <v>1973</v>
      </c>
      <c r="E1801" s="15" t="s">
        <v>3320</v>
      </c>
      <c r="F1801" s="17" t="s">
        <v>1980</v>
      </c>
      <c r="G1801" s="15" t="s">
        <v>2050</v>
      </c>
      <c r="H1801" s="17" t="s">
        <v>2200</v>
      </c>
      <c r="I1801" s="17" t="s">
        <v>1983</v>
      </c>
      <c r="J1801" s="21" t="s">
        <v>3320</v>
      </c>
    </row>
    <row r="1802" ht="13.5" spans="1:10">
      <c r="A1802" s="19"/>
      <c r="B1802" s="19"/>
      <c r="C1802" s="15" t="s">
        <v>1973</v>
      </c>
      <c r="D1802" s="15" t="s">
        <v>1985</v>
      </c>
      <c r="E1802" s="15" t="s">
        <v>1973</v>
      </c>
      <c r="F1802" s="17" t="s">
        <v>1973</v>
      </c>
      <c r="G1802" s="15" t="s">
        <v>1973</v>
      </c>
      <c r="H1802" s="17" t="s">
        <v>1973</v>
      </c>
      <c r="I1802" s="17" t="s">
        <v>1973</v>
      </c>
      <c r="J1802" s="21" t="s">
        <v>1973</v>
      </c>
    </row>
    <row r="1803" ht="27" spans="1:10">
      <c r="A1803" s="19"/>
      <c r="B1803" s="19"/>
      <c r="C1803" s="15" t="s">
        <v>1973</v>
      </c>
      <c r="D1803" s="15" t="s">
        <v>1973</v>
      </c>
      <c r="E1803" s="15" t="s">
        <v>3321</v>
      </c>
      <c r="F1803" s="17" t="s">
        <v>1980</v>
      </c>
      <c r="G1803" s="15" t="s">
        <v>3322</v>
      </c>
      <c r="H1803" s="17" t="s">
        <v>1982</v>
      </c>
      <c r="I1803" s="17" t="s">
        <v>1987</v>
      </c>
      <c r="J1803" s="21" t="s">
        <v>3321</v>
      </c>
    </row>
    <row r="1804" ht="13.5" spans="1:10">
      <c r="A1804" s="19"/>
      <c r="B1804" s="19"/>
      <c r="C1804" s="15" t="s">
        <v>1973</v>
      </c>
      <c r="D1804" s="15" t="s">
        <v>2013</v>
      </c>
      <c r="E1804" s="15" t="s">
        <v>1973</v>
      </c>
      <c r="F1804" s="17" t="s">
        <v>1973</v>
      </c>
      <c r="G1804" s="15" t="s">
        <v>1973</v>
      </c>
      <c r="H1804" s="17" t="s">
        <v>1973</v>
      </c>
      <c r="I1804" s="17" t="s">
        <v>1973</v>
      </c>
      <c r="J1804" s="21" t="s">
        <v>1973</v>
      </c>
    </row>
    <row r="1805" ht="13.5" spans="1:10">
      <c r="A1805" s="19"/>
      <c r="B1805" s="19"/>
      <c r="C1805" s="15" t="s">
        <v>1973</v>
      </c>
      <c r="D1805" s="15" t="s">
        <v>1973</v>
      </c>
      <c r="E1805" s="15" t="s">
        <v>3323</v>
      </c>
      <c r="F1805" s="17" t="s">
        <v>1980</v>
      </c>
      <c r="G1805" s="15" t="s">
        <v>3324</v>
      </c>
      <c r="H1805" s="17" t="s">
        <v>2691</v>
      </c>
      <c r="I1805" s="17" t="s">
        <v>1983</v>
      </c>
      <c r="J1805" s="21" t="s">
        <v>3323</v>
      </c>
    </row>
    <row r="1806" ht="13.5" spans="1:10">
      <c r="A1806" s="19"/>
      <c r="B1806" s="19"/>
      <c r="C1806" s="15" t="s">
        <v>1989</v>
      </c>
      <c r="D1806" s="15" t="s">
        <v>1973</v>
      </c>
      <c r="E1806" s="15" t="s">
        <v>1973</v>
      </c>
      <c r="F1806" s="17" t="s">
        <v>1973</v>
      </c>
      <c r="G1806" s="15" t="s">
        <v>1973</v>
      </c>
      <c r="H1806" s="17" t="s">
        <v>1973</v>
      </c>
      <c r="I1806" s="17" t="s">
        <v>1973</v>
      </c>
      <c r="J1806" s="21" t="s">
        <v>1973</v>
      </c>
    </row>
    <row r="1807" ht="13.5" spans="1:10">
      <c r="A1807" s="19"/>
      <c r="B1807" s="19"/>
      <c r="C1807" s="15" t="s">
        <v>1973</v>
      </c>
      <c r="D1807" s="15" t="s">
        <v>2023</v>
      </c>
      <c r="E1807" s="15" t="s">
        <v>1973</v>
      </c>
      <c r="F1807" s="17" t="s">
        <v>1973</v>
      </c>
      <c r="G1807" s="15" t="s">
        <v>1973</v>
      </c>
      <c r="H1807" s="17" t="s">
        <v>1973</v>
      </c>
      <c r="I1807" s="17" t="s">
        <v>1973</v>
      </c>
      <c r="J1807" s="21" t="s">
        <v>1973</v>
      </c>
    </row>
    <row r="1808" ht="27" spans="1:10">
      <c r="A1808" s="19"/>
      <c r="B1808" s="19"/>
      <c r="C1808" s="15" t="s">
        <v>1973</v>
      </c>
      <c r="D1808" s="15" t="s">
        <v>1973</v>
      </c>
      <c r="E1808" s="15" t="s">
        <v>3325</v>
      </c>
      <c r="F1808" s="17" t="s">
        <v>1980</v>
      </c>
      <c r="G1808" s="15" t="s">
        <v>3322</v>
      </c>
      <c r="H1808" s="17" t="s">
        <v>1982</v>
      </c>
      <c r="I1808" s="17" t="s">
        <v>1987</v>
      </c>
      <c r="J1808" s="21" t="s">
        <v>3325</v>
      </c>
    </row>
    <row r="1809" ht="13.5" spans="1:10">
      <c r="A1809" s="19"/>
      <c r="B1809" s="19"/>
      <c r="C1809" s="15" t="s">
        <v>2001</v>
      </c>
      <c r="D1809" s="15" t="s">
        <v>1973</v>
      </c>
      <c r="E1809" s="15" t="s">
        <v>1973</v>
      </c>
      <c r="F1809" s="17" t="s">
        <v>1973</v>
      </c>
      <c r="G1809" s="15" t="s">
        <v>1973</v>
      </c>
      <c r="H1809" s="17" t="s">
        <v>1973</v>
      </c>
      <c r="I1809" s="17" t="s">
        <v>1973</v>
      </c>
      <c r="J1809" s="21" t="s">
        <v>1973</v>
      </c>
    </row>
    <row r="1810" ht="13.5" spans="1:10">
      <c r="A1810" s="19"/>
      <c r="B1810" s="19"/>
      <c r="C1810" s="15" t="s">
        <v>1973</v>
      </c>
      <c r="D1810" s="15" t="s">
        <v>2002</v>
      </c>
      <c r="E1810" s="15" t="s">
        <v>1973</v>
      </c>
      <c r="F1810" s="17" t="s">
        <v>1973</v>
      </c>
      <c r="G1810" s="15" t="s">
        <v>1973</v>
      </c>
      <c r="H1810" s="17" t="s">
        <v>1973</v>
      </c>
      <c r="I1810" s="17" t="s">
        <v>1973</v>
      </c>
      <c r="J1810" s="21" t="s">
        <v>1973</v>
      </c>
    </row>
    <row r="1811" ht="13.5" spans="1:10">
      <c r="A1811" s="19"/>
      <c r="B1811" s="19"/>
      <c r="C1811" s="15" t="s">
        <v>1973</v>
      </c>
      <c r="D1811" s="15" t="s">
        <v>1973</v>
      </c>
      <c r="E1811" s="15" t="s">
        <v>3326</v>
      </c>
      <c r="F1811" s="17" t="s">
        <v>1980</v>
      </c>
      <c r="G1811" s="15" t="s">
        <v>3322</v>
      </c>
      <c r="H1811" s="17" t="s">
        <v>1982</v>
      </c>
      <c r="I1811" s="17" t="s">
        <v>1983</v>
      </c>
      <c r="J1811" s="21" t="s">
        <v>3326</v>
      </c>
    </row>
    <row r="1812" ht="256.5" spans="1:10">
      <c r="A1812" s="15" t="s">
        <v>3327</v>
      </c>
      <c r="B1812" s="18" t="s">
        <v>3328</v>
      </c>
      <c r="C1812" s="19"/>
      <c r="D1812" s="19"/>
      <c r="E1812" s="19"/>
      <c r="F1812" s="20"/>
      <c r="G1812" s="19"/>
      <c r="H1812" s="20"/>
      <c r="I1812" s="20"/>
      <c r="J1812" s="22"/>
    </row>
    <row r="1813" ht="13.5" spans="1:10">
      <c r="A1813" s="19"/>
      <c r="B1813" s="19"/>
      <c r="C1813" s="15" t="s">
        <v>1977</v>
      </c>
      <c r="D1813" s="15" t="s">
        <v>1973</v>
      </c>
      <c r="E1813" s="15" t="s">
        <v>1973</v>
      </c>
      <c r="F1813" s="17" t="s">
        <v>1973</v>
      </c>
      <c r="G1813" s="15" t="s">
        <v>1973</v>
      </c>
      <c r="H1813" s="17" t="s">
        <v>1973</v>
      </c>
      <c r="I1813" s="17" t="s">
        <v>1973</v>
      </c>
      <c r="J1813" s="21" t="s">
        <v>1973</v>
      </c>
    </row>
    <row r="1814" ht="13.5" spans="1:10">
      <c r="A1814" s="19"/>
      <c r="B1814" s="19"/>
      <c r="C1814" s="15" t="s">
        <v>1973</v>
      </c>
      <c r="D1814" s="15" t="s">
        <v>1978</v>
      </c>
      <c r="E1814" s="15" t="s">
        <v>1973</v>
      </c>
      <c r="F1814" s="17" t="s">
        <v>1973</v>
      </c>
      <c r="G1814" s="15" t="s">
        <v>1973</v>
      </c>
      <c r="H1814" s="17" t="s">
        <v>1973</v>
      </c>
      <c r="I1814" s="17" t="s">
        <v>1973</v>
      </c>
      <c r="J1814" s="21" t="s">
        <v>1973</v>
      </c>
    </row>
    <row r="1815" ht="27" spans="1:10">
      <c r="A1815" s="19"/>
      <c r="B1815" s="19"/>
      <c r="C1815" s="15" t="s">
        <v>1973</v>
      </c>
      <c r="D1815" s="15" t="s">
        <v>1973</v>
      </c>
      <c r="E1815" s="15" t="s">
        <v>3329</v>
      </c>
      <c r="F1815" s="17" t="s">
        <v>1997</v>
      </c>
      <c r="G1815" s="15" t="s">
        <v>3330</v>
      </c>
      <c r="H1815" s="17" t="s">
        <v>2011</v>
      </c>
      <c r="I1815" s="17" t="s">
        <v>1983</v>
      </c>
      <c r="J1815" s="21" t="s">
        <v>3329</v>
      </c>
    </row>
    <row r="1816" ht="13.5" spans="1:10">
      <c r="A1816" s="19"/>
      <c r="B1816" s="19"/>
      <c r="C1816" s="15" t="s">
        <v>1973</v>
      </c>
      <c r="D1816" s="15" t="s">
        <v>1985</v>
      </c>
      <c r="E1816" s="15" t="s">
        <v>1973</v>
      </c>
      <c r="F1816" s="17" t="s">
        <v>1973</v>
      </c>
      <c r="G1816" s="15" t="s">
        <v>1973</v>
      </c>
      <c r="H1816" s="17" t="s">
        <v>1973</v>
      </c>
      <c r="I1816" s="17" t="s">
        <v>1973</v>
      </c>
      <c r="J1816" s="21" t="s">
        <v>1973</v>
      </c>
    </row>
    <row r="1817" ht="54" spans="1:10">
      <c r="A1817" s="19"/>
      <c r="B1817" s="19"/>
      <c r="C1817" s="15" t="s">
        <v>1973</v>
      </c>
      <c r="D1817" s="15" t="s">
        <v>1973</v>
      </c>
      <c r="E1817" s="15" t="s">
        <v>3331</v>
      </c>
      <c r="F1817" s="17" t="s">
        <v>1997</v>
      </c>
      <c r="G1817" s="15" t="s">
        <v>2335</v>
      </c>
      <c r="H1817" s="17" t="s">
        <v>1982</v>
      </c>
      <c r="I1817" s="17" t="s">
        <v>1983</v>
      </c>
      <c r="J1817" s="21" t="s">
        <v>3331</v>
      </c>
    </row>
    <row r="1818" ht="13.5" spans="1:10">
      <c r="A1818" s="19"/>
      <c r="B1818" s="19"/>
      <c r="C1818" s="15" t="s">
        <v>1973</v>
      </c>
      <c r="D1818" s="15" t="s">
        <v>2013</v>
      </c>
      <c r="E1818" s="15" t="s">
        <v>1973</v>
      </c>
      <c r="F1818" s="17" t="s">
        <v>1973</v>
      </c>
      <c r="G1818" s="15" t="s">
        <v>1973</v>
      </c>
      <c r="H1818" s="17" t="s">
        <v>1973</v>
      </c>
      <c r="I1818" s="17" t="s">
        <v>1973</v>
      </c>
      <c r="J1818" s="21" t="s">
        <v>1973</v>
      </c>
    </row>
    <row r="1819" ht="27" spans="1:10">
      <c r="A1819" s="19"/>
      <c r="B1819" s="19"/>
      <c r="C1819" s="15" t="s">
        <v>1973</v>
      </c>
      <c r="D1819" s="15" t="s">
        <v>1973</v>
      </c>
      <c r="E1819" s="15" t="s">
        <v>3332</v>
      </c>
      <c r="F1819" s="17" t="s">
        <v>1980</v>
      </c>
      <c r="G1819" s="15" t="s">
        <v>3333</v>
      </c>
      <c r="H1819" s="17" t="s">
        <v>1999</v>
      </c>
      <c r="I1819" s="17" t="s">
        <v>1983</v>
      </c>
      <c r="J1819" s="21" t="s">
        <v>3332</v>
      </c>
    </row>
    <row r="1820" ht="13.5" spans="1:10">
      <c r="A1820" s="19"/>
      <c r="B1820" s="19"/>
      <c r="C1820" s="15" t="s">
        <v>1989</v>
      </c>
      <c r="D1820" s="15" t="s">
        <v>1973</v>
      </c>
      <c r="E1820" s="15" t="s">
        <v>1973</v>
      </c>
      <c r="F1820" s="17" t="s">
        <v>1973</v>
      </c>
      <c r="G1820" s="15" t="s">
        <v>1973</v>
      </c>
      <c r="H1820" s="17" t="s">
        <v>1973</v>
      </c>
      <c r="I1820" s="17" t="s">
        <v>1973</v>
      </c>
      <c r="J1820" s="21" t="s">
        <v>1973</v>
      </c>
    </row>
    <row r="1821" ht="13.5" spans="1:10">
      <c r="A1821" s="19"/>
      <c r="B1821" s="19"/>
      <c r="C1821" s="15" t="s">
        <v>1973</v>
      </c>
      <c r="D1821" s="15" t="s">
        <v>2023</v>
      </c>
      <c r="E1821" s="15" t="s">
        <v>1973</v>
      </c>
      <c r="F1821" s="17" t="s">
        <v>1973</v>
      </c>
      <c r="G1821" s="15" t="s">
        <v>1973</v>
      </c>
      <c r="H1821" s="17" t="s">
        <v>1973</v>
      </c>
      <c r="I1821" s="17" t="s">
        <v>1973</v>
      </c>
      <c r="J1821" s="21" t="s">
        <v>1973</v>
      </c>
    </row>
    <row r="1822" ht="67.5" spans="1:10">
      <c r="A1822" s="19"/>
      <c r="B1822" s="19"/>
      <c r="C1822" s="15" t="s">
        <v>1973</v>
      </c>
      <c r="D1822" s="15" t="s">
        <v>1973</v>
      </c>
      <c r="E1822" s="15" t="s">
        <v>3334</v>
      </c>
      <c r="F1822" s="17" t="s">
        <v>1980</v>
      </c>
      <c r="G1822" s="15" t="s">
        <v>3335</v>
      </c>
      <c r="H1822" s="17" t="s">
        <v>1982</v>
      </c>
      <c r="I1822" s="17" t="s">
        <v>1987</v>
      </c>
      <c r="J1822" s="21" t="s">
        <v>3334</v>
      </c>
    </row>
    <row r="1823" ht="13.5" spans="1:10">
      <c r="A1823" s="19"/>
      <c r="B1823" s="19"/>
      <c r="C1823" s="15" t="s">
        <v>2001</v>
      </c>
      <c r="D1823" s="15" t="s">
        <v>1973</v>
      </c>
      <c r="E1823" s="15" t="s">
        <v>1973</v>
      </c>
      <c r="F1823" s="17" t="s">
        <v>1973</v>
      </c>
      <c r="G1823" s="15" t="s">
        <v>1973</v>
      </c>
      <c r="H1823" s="17" t="s">
        <v>1973</v>
      </c>
      <c r="I1823" s="17" t="s">
        <v>1973</v>
      </c>
      <c r="J1823" s="21" t="s">
        <v>1973</v>
      </c>
    </row>
    <row r="1824" ht="13.5" spans="1:10">
      <c r="A1824" s="19"/>
      <c r="B1824" s="19"/>
      <c r="C1824" s="15" t="s">
        <v>1973</v>
      </c>
      <c r="D1824" s="15" t="s">
        <v>2002</v>
      </c>
      <c r="E1824" s="15" t="s">
        <v>1973</v>
      </c>
      <c r="F1824" s="17" t="s">
        <v>1973</v>
      </c>
      <c r="G1824" s="15" t="s">
        <v>1973</v>
      </c>
      <c r="H1824" s="17" t="s">
        <v>1973</v>
      </c>
      <c r="I1824" s="17" t="s">
        <v>1973</v>
      </c>
      <c r="J1824" s="21" t="s">
        <v>1973</v>
      </c>
    </row>
    <row r="1825" ht="13.5" spans="1:10">
      <c r="A1825" s="19"/>
      <c r="B1825" s="19"/>
      <c r="C1825" s="15" t="s">
        <v>1973</v>
      </c>
      <c r="D1825" s="15" t="s">
        <v>1973</v>
      </c>
      <c r="E1825" s="15" t="s">
        <v>3336</v>
      </c>
      <c r="F1825" s="17" t="s">
        <v>1997</v>
      </c>
      <c r="G1825" s="15" t="s">
        <v>2326</v>
      </c>
      <c r="H1825" s="17" t="s">
        <v>1982</v>
      </c>
      <c r="I1825" s="17" t="s">
        <v>1983</v>
      </c>
      <c r="J1825" s="21" t="s">
        <v>3336</v>
      </c>
    </row>
    <row r="1826" ht="256.5" spans="1:10">
      <c r="A1826" s="15" t="s">
        <v>3337</v>
      </c>
      <c r="B1826" s="18" t="s">
        <v>3328</v>
      </c>
      <c r="C1826" s="19"/>
      <c r="D1826" s="19"/>
      <c r="E1826" s="19"/>
      <c r="F1826" s="20"/>
      <c r="G1826" s="19"/>
      <c r="H1826" s="20"/>
      <c r="I1826" s="20"/>
      <c r="J1826" s="22"/>
    </row>
    <row r="1827" ht="13.5" spans="1:10">
      <c r="A1827" s="19"/>
      <c r="B1827" s="19"/>
      <c r="C1827" s="15" t="s">
        <v>1977</v>
      </c>
      <c r="D1827" s="15" t="s">
        <v>1973</v>
      </c>
      <c r="E1827" s="15" t="s">
        <v>1973</v>
      </c>
      <c r="F1827" s="17" t="s">
        <v>1973</v>
      </c>
      <c r="G1827" s="15" t="s">
        <v>1973</v>
      </c>
      <c r="H1827" s="17" t="s">
        <v>1973</v>
      </c>
      <c r="I1827" s="17" t="s">
        <v>1973</v>
      </c>
      <c r="J1827" s="21" t="s">
        <v>1973</v>
      </c>
    </row>
    <row r="1828" ht="13.5" spans="1:10">
      <c r="A1828" s="19"/>
      <c r="B1828" s="19"/>
      <c r="C1828" s="15" t="s">
        <v>1973</v>
      </c>
      <c r="D1828" s="15" t="s">
        <v>1978</v>
      </c>
      <c r="E1828" s="15" t="s">
        <v>1973</v>
      </c>
      <c r="F1828" s="17" t="s">
        <v>1973</v>
      </c>
      <c r="G1828" s="15" t="s">
        <v>1973</v>
      </c>
      <c r="H1828" s="17" t="s">
        <v>1973</v>
      </c>
      <c r="I1828" s="17" t="s">
        <v>1973</v>
      </c>
      <c r="J1828" s="21" t="s">
        <v>1973</v>
      </c>
    </row>
    <row r="1829" ht="27" spans="1:10">
      <c r="A1829" s="19"/>
      <c r="B1829" s="19"/>
      <c r="C1829" s="15" t="s">
        <v>1973</v>
      </c>
      <c r="D1829" s="15" t="s">
        <v>1973</v>
      </c>
      <c r="E1829" s="15" t="s">
        <v>3329</v>
      </c>
      <c r="F1829" s="17" t="s">
        <v>1997</v>
      </c>
      <c r="G1829" s="15" t="s">
        <v>3330</v>
      </c>
      <c r="H1829" s="17" t="s">
        <v>2011</v>
      </c>
      <c r="I1829" s="17" t="s">
        <v>1983</v>
      </c>
      <c r="J1829" s="21" t="s">
        <v>3329</v>
      </c>
    </row>
    <row r="1830" ht="13.5" spans="1:10">
      <c r="A1830" s="19"/>
      <c r="B1830" s="19"/>
      <c r="C1830" s="15" t="s">
        <v>1973</v>
      </c>
      <c r="D1830" s="15" t="s">
        <v>1985</v>
      </c>
      <c r="E1830" s="15" t="s">
        <v>1973</v>
      </c>
      <c r="F1830" s="17" t="s">
        <v>1973</v>
      </c>
      <c r="G1830" s="15" t="s">
        <v>1973</v>
      </c>
      <c r="H1830" s="17" t="s">
        <v>1973</v>
      </c>
      <c r="I1830" s="17" t="s">
        <v>1973</v>
      </c>
      <c r="J1830" s="21" t="s">
        <v>1973</v>
      </c>
    </row>
    <row r="1831" ht="54" spans="1:10">
      <c r="A1831" s="19"/>
      <c r="B1831" s="19"/>
      <c r="C1831" s="15" t="s">
        <v>1973</v>
      </c>
      <c r="D1831" s="15" t="s">
        <v>1973</v>
      </c>
      <c r="E1831" s="15" t="s">
        <v>3331</v>
      </c>
      <c r="F1831" s="17" t="s">
        <v>1997</v>
      </c>
      <c r="G1831" s="15" t="s">
        <v>2335</v>
      </c>
      <c r="H1831" s="17" t="s">
        <v>1982</v>
      </c>
      <c r="I1831" s="17" t="s">
        <v>1983</v>
      </c>
      <c r="J1831" s="21" t="s">
        <v>3331</v>
      </c>
    </row>
    <row r="1832" ht="13.5" spans="1:10">
      <c r="A1832" s="19"/>
      <c r="B1832" s="19"/>
      <c r="C1832" s="15" t="s">
        <v>1973</v>
      </c>
      <c r="D1832" s="15" t="s">
        <v>2013</v>
      </c>
      <c r="E1832" s="15" t="s">
        <v>1973</v>
      </c>
      <c r="F1832" s="17" t="s">
        <v>1973</v>
      </c>
      <c r="G1832" s="15" t="s">
        <v>1973</v>
      </c>
      <c r="H1832" s="17" t="s">
        <v>1973</v>
      </c>
      <c r="I1832" s="17" t="s">
        <v>1973</v>
      </c>
      <c r="J1832" s="21" t="s">
        <v>1973</v>
      </c>
    </row>
    <row r="1833" ht="27" spans="1:10">
      <c r="A1833" s="19"/>
      <c r="B1833" s="19"/>
      <c r="C1833" s="15" t="s">
        <v>1973</v>
      </c>
      <c r="D1833" s="15" t="s">
        <v>1973</v>
      </c>
      <c r="E1833" s="15" t="s">
        <v>3332</v>
      </c>
      <c r="F1833" s="17" t="s">
        <v>1980</v>
      </c>
      <c r="G1833" s="15" t="s">
        <v>3338</v>
      </c>
      <c r="H1833" s="17" t="s">
        <v>1999</v>
      </c>
      <c r="I1833" s="17" t="s">
        <v>1983</v>
      </c>
      <c r="J1833" s="21" t="s">
        <v>3332</v>
      </c>
    </row>
    <row r="1834" ht="13.5" spans="1:10">
      <c r="A1834" s="19"/>
      <c r="B1834" s="19"/>
      <c r="C1834" s="15" t="s">
        <v>1989</v>
      </c>
      <c r="D1834" s="15" t="s">
        <v>1973</v>
      </c>
      <c r="E1834" s="15" t="s">
        <v>1973</v>
      </c>
      <c r="F1834" s="17" t="s">
        <v>1973</v>
      </c>
      <c r="G1834" s="15" t="s">
        <v>1973</v>
      </c>
      <c r="H1834" s="17" t="s">
        <v>1973</v>
      </c>
      <c r="I1834" s="17" t="s">
        <v>1973</v>
      </c>
      <c r="J1834" s="21" t="s">
        <v>1973</v>
      </c>
    </row>
    <row r="1835" ht="13.5" spans="1:10">
      <c r="A1835" s="19"/>
      <c r="B1835" s="19"/>
      <c r="C1835" s="15" t="s">
        <v>1973</v>
      </c>
      <c r="D1835" s="15" t="s">
        <v>2023</v>
      </c>
      <c r="E1835" s="15" t="s">
        <v>1973</v>
      </c>
      <c r="F1835" s="17" t="s">
        <v>1973</v>
      </c>
      <c r="G1835" s="15" t="s">
        <v>1973</v>
      </c>
      <c r="H1835" s="17" t="s">
        <v>1973</v>
      </c>
      <c r="I1835" s="17" t="s">
        <v>1973</v>
      </c>
      <c r="J1835" s="21" t="s">
        <v>1973</v>
      </c>
    </row>
    <row r="1836" ht="67.5" spans="1:10">
      <c r="A1836" s="19"/>
      <c r="B1836" s="19"/>
      <c r="C1836" s="15" t="s">
        <v>1973</v>
      </c>
      <c r="D1836" s="15" t="s">
        <v>1973</v>
      </c>
      <c r="E1836" s="15" t="s">
        <v>3334</v>
      </c>
      <c r="F1836" s="17" t="s">
        <v>1980</v>
      </c>
      <c r="G1836" s="15" t="s">
        <v>3335</v>
      </c>
      <c r="H1836" s="17" t="s">
        <v>1982</v>
      </c>
      <c r="I1836" s="17" t="s">
        <v>1987</v>
      </c>
      <c r="J1836" s="21" t="s">
        <v>3334</v>
      </c>
    </row>
    <row r="1837" ht="13.5" spans="1:10">
      <c r="A1837" s="19"/>
      <c r="B1837" s="19"/>
      <c r="C1837" s="15" t="s">
        <v>2001</v>
      </c>
      <c r="D1837" s="15" t="s">
        <v>1973</v>
      </c>
      <c r="E1837" s="15" t="s">
        <v>1973</v>
      </c>
      <c r="F1837" s="17" t="s">
        <v>1973</v>
      </c>
      <c r="G1837" s="15" t="s">
        <v>1973</v>
      </c>
      <c r="H1837" s="17" t="s">
        <v>1973</v>
      </c>
      <c r="I1837" s="17" t="s">
        <v>1973</v>
      </c>
      <c r="J1837" s="21" t="s">
        <v>1973</v>
      </c>
    </row>
    <row r="1838" ht="13.5" spans="1:10">
      <c r="A1838" s="19"/>
      <c r="B1838" s="19"/>
      <c r="C1838" s="15" t="s">
        <v>1973</v>
      </c>
      <c r="D1838" s="15" t="s">
        <v>2002</v>
      </c>
      <c r="E1838" s="15" t="s">
        <v>1973</v>
      </c>
      <c r="F1838" s="17" t="s">
        <v>1973</v>
      </c>
      <c r="G1838" s="15" t="s">
        <v>1973</v>
      </c>
      <c r="H1838" s="17" t="s">
        <v>1973</v>
      </c>
      <c r="I1838" s="17" t="s">
        <v>1973</v>
      </c>
      <c r="J1838" s="21" t="s">
        <v>1973</v>
      </c>
    </row>
    <row r="1839" ht="13.5" spans="1:10">
      <c r="A1839" s="19"/>
      <c r="B1839" s="19"/>
      <c r="C1839" s="15" t="s">
        <v>1973</v>
      </c>
      <c r="D1839" s="15" t="s">
        <v>1973</v>
      </c>
      <c r="E1839" s="15" t="s">
        <v>3339</v>
      </c>
      <c r="F1839" s="17" t="s">
        <v>1997</v>
      </c>
      <c r="G1839" s="15" t="s">
        <v>2326</v>
      </c>
      <c r="H1839" s="17" t="s">
        <v>1982</v>
      </c>
      <c r="I1839" s="17" t="s">
        <v>1983</v>
      </c>
      <c r="J1839" s="21" t="s">
        <v>3339</v>
      </c>
    </row>
    <row r="1840" ht="256.5" spans="1:10">
      <c r="A1840" s="15" t="s">
        <v>3340</v>
      </c>
      <c r="B1840" s="18" t="s">
        <v>3328</v>
      </c>
      <c r="C1840" s="19"/>
      <c r="D1840" s="19"/>
      <c r="E1840" s="19"/>
      <c r="F1840" s="20"/>
      <c r="G1840" s="19"/>
      <c r="H1840" s="20"/>
      <c r="I1840" s="20"/>
      <c r="J1840" s="22"/>
    </row>
    <row r="1841" ht="13.5" spans="1:10">
      <c r="A1841" s="19"/>
      <c r="B1841" s="19"/>
      <c r="C1841" s="15" t="s">
        <v>1977</v>
      </c>
      <c r="D1841" s="15" t="s">
        <v>1973</v>
      </c>
      <c r="E1841" s="15" t="s">
        <v>1973</v>
      </c>
      <c r="F1841" s="17" t="s">
        <v>1973</v>
      </c>
      <c r="G1841" s="15" t="s">
        <v>1973</v>
      </c>
      <c r="H1841" s="17" t="s">
        <v>1973</v>
      </c>
      <c r="I1841" s="17" t="s">
        <v>1973</v>
      </c>
      <c r="J1841" s="21" t="s">
        <v>1973</v>
      </c>
    </row>
    <row r="1842" ht="13.5" spans="1:10">
      <c r="A1842" s="19"/>
      <c r="B1842" s="19"/>
      <c r="C1842" s="15" t="s">
        <v>1973</v>
      </c>
      <c r="D1842" s="15" t="s">
        <v>1978</v>
      </c>
      <c r="E1842" s="15" t="s">
        <v>1973</v>
      </c>
      <c r="F1842" s="17" t="s">
        <v>1973</v>
      </c>
      <c r="G1842" s="15" t="s">
        <v>1973</v>
      </c>
      <c r="H1842" s="17" t="s">
        <v>1973</v>
      </c>
      <c r="I1842" s="17" t="s">
        <v>1973</v>
      </c>
      <c r="J1842" s="21" t="s">
        <v>1973</v>
      </c>
    </row>
    <row r="1843" ht="27" spans="1:10">
      <c r="A1843" s="19"/>
      <c r="B1843" s="19"/>
      <c r="C1843" s="15" t="s">
        <v>1973</v>
      </c>
      <c r="D1843" s="15" t="s">
        <v>1973</v>
      </c>
      <c r="E1843" s="15" t="s">
        <v>3341</v>
      </c>
      <c r="F1843" s="17" t="s">
        <v>1980</v>
      </c>
      <c r="G1843" s="15" t="s">
        <v>2050</v>
      </c>
      <c r="H1843" s="17" t="s">
        <v>3342</v>
      </c>
      <c r="I1843" s="17" t="s">
        <v>1983</v>
      </c>
      <c r="J1843" s="21" t="s">
        <v>3341</v>
      </c>
    </row>
    <row r="1844" ht="13.5" spans="1:10">
      <c r="A1844" s="19"/>
      <c r="B1844" s="19"/>
      <c r="C1844" s="15" t="s">
        <v>1973</v>
      </c>
      <c r="D1844" s="15" t="s">
        <v>1985</v>
      </c>
      <c r="E1844" s="15" t="s">
        <v>1973</v>
      </c>
      <c r="F1844" s="17" t="s">
        <v>1973</v>
      </c>
      <c r="G1844" s="15" t="s">
        <v>1973</v>
      </c>
      <c r="H1844" s="17" t="s">
        <v>1973</v>
      </c>
      <c r="I1844" s="17" t="s">
        <v>1973</v>
      </c>
      <c r="J1844" s="21" t="s">
        <v>1973</v>
      </c>
    </row>
    <row r="1845" ht="27" spans="1:10">
      <c r="A1845" s="19"/>
      <c r="B1845" s="19"/>
      <c r="C1845" s="15" t="s">
        <v>1973</v>
      </c>
      <c r="D1845" s="15" t="s">
        <v>1973</v>
      </c>
      <c r="E1845" s="15" t="s">
        <v>3343</v>
      </c>
      <c r="F1845" s="17" t="s">
        <v>1997</v>
      </c>
      <c r="G1845" s="15" t="s">
        <v>2335</v>
      </c>
      <c r="H1845" s="17" t="s">
        <v>1982</v>
      </c>
      <c r="I1845" s="17" t="s">
        <v>1983</v>
      </c>
      <c r="J1845" s="21" t="s">
        <v>3343</v>
      </c>
    </row>
    <row r="1846" ht="13.5" spans="1:10">
      <c r="A1846" s="19"/>
      <c r="B1846" s="19"/>
      <c r="C1846" s="15" t="s">
        <v>1973</v>
      </c>
      <c r="D1846" s="15" t="s">
        <v>2013</v>
      </c>
      <c r="E1846" s="15" t="s">
        <v>1973</v>
      </c>
      <c r="F1846" s="17" t="s">
        <v>1973</v>
      </c>
      <c r="G1846" s="15" t="s">
        <v>1973</v>
      </c>
      <c r="H1846" s="17" t="s">
        <v>1973</v>
      </c>
      <c r="I1846" s="17" t="s">
        <v>1973</v>
      </c>
      <c r="J1846" s="21" t="s">
        <v>1973</v>
      </c>
    </row>
    <row r="1847" ht="13.5" spans="1:10">
      <c r="A1847" s="19"/>
      <c r="B1847" s="19"/>
      <c r="C1847" s="15" t="s">
        <v>1973</v>
      </c>
      <c r="D1847" s="15" t="s">
        <v>1973</v>
      </c>
      <c r="E1847" s="15" t="s">
        <v>3344</v>
      </c>
      <c r="F1847" s="17" t="s">
        <v>1980</v>
      </c>
      <c r="G1847" s="15" t="s">
        <v>3344</v>
      </c>
      <c r="H1847" s="17" t="s">
        <v>1999</v>
      </c>
      <c r="I1847" s="17" t="s">
        <v>1983</v>
      </c>
      <c r="J1847" s="21" t="s">
        <v>3344</v>
      </c>
    </row>
    <row r="1848" ht="13.5" spans="1:10">
      <c r="A1848" s="19"/>
      <c r="B1848" s="19"/>
      <c r="C1848" s="15" t="s">
        <v>1989</v>
      </c>
      <c r="D1848" s="15" t="s">
        <v>1973</v>
      </c>
      <c r="E1848" s="15" t="s">
        <v>1973</v>
      </c>
      <c r="F1848" s="17" t="s">
        <v>1973</v>
      </c>
      <c r="G1848" s="15" t="s">
        <v>1973</v>
      </c>
      <c r="H1848" s="17" t="s">
        <v>1973</v>
      </c>
      <c r="I1848" s="17" t="s">
        <v>1973</v>
      </c>
      <c r="J1848" s="21" t="s">
        <v>1973</v>
      </c>
    </row>
    <row r="1849" ht="13.5" spans="1:10">
      <c r="A1849" s="19"/>
      <c r="B1849" s="19"/>
      <c r="C1849" s="15" t="s">
        <v>1973</v>
      </c>
      <c r="D1849" s="15" t="s">
        <v>2023</v>
      </c>
      <c r="E1849" s="15" t="s">
        <v>1973</v>
      </c>
      <c r="F1849" s="17" t="s">
        <v>1973</v>
      </c>
      <c r="G1849" s="15" t="s">
        <v>1973</v>
      </c>
      <c r="H1849" s="17" t="s">
        <v>1973</v>
      </c>
      <c r="I1849" s="17" t="s">
        <v>1973</v>
      </c>
      <c r="J1849" s="21" t="s">
        <v>1973</v>
      </c>
    </row>
    <row r="1850" ht="27" spans="1:10">
      <c r="A1850" s="19"/>
      <c r="B1850" s="19"/>
      <c r="C1850" s="15" t="s">
        <v>1973</v>
      </c>
      <c r="D1850" s="15" t="s">
        <v>1973</v>
      </c>
      <c r="E1850" s="15" t="s">
        <v>3345</v>
      </c>
      <c r="F1850" s="17" t="s">
        <v>1980</v>
      </c>
      <c r="G1850" s="15" t="s">
        <v>2326</v>
      </c>
      <c r="H1850" s="17" t="s">
        <v>1982</v>
      </c>
      <c r="I1850" s="17" t="s">
        <v>1987</v>
      </c>
      <c r="J1850" s="21" t="s">
        <v>3345</v>
      </c>
    </row>
    <row r="1851" ht="13.5" spans="1:10">
      <c r="A1851" s="19"/>
      <c r="B1851" s="19"/>
      <c r="C1851" s="15" t="s">
        <v>2001</v>
      </c>
      <c r="D1851" s="15" t="s">
        <v>1973</v>
      </c>
      <c r="E1851" s="15" t="s">
        <v>1973</v>
      </c>
      <c r="F1851" s="17" t="s">
        <v>1973</v>
      </c>
      <c r="G1851" s="15" t="s">
        <v>1973</v>
      </c>
      <c r="H1851" s="17" t="s">
        <v>1973</v>
      </c>
      <c r="I1851" s="17" t="s">
        <v>1973</v>
      </c>
      <c r="J1851" s="21" t="s">
        <v>1973</v>
      </c>
    </row>
    <row r="1852" ht="13.5" spans="1:10">
      <c r="A1852" s="19"/>
      <c r="B1852" s="19"/>
      <c r="C1852" s="15" t="s">
        <v>1973</v>
      </c>
      <c r="D1852" s="15" t="s">
        <v>2002</v>
      </c>
      <c r="E1852" s="15" t="s">
        <v>1973</v>
      </c>
      <c r="F1852" s="17" t="s">
        <v>1973</v>
      </c>
      <c r="G1852" s="15" t="s">
        <v>1973</v>
      </c>
      <c r="H1852" s="17" t="s">
        <v>1973</v>
      </c>
      <c r="I1852" s="17" t="s">
        <v>1973</v>
      </c>
      <c r="J1852" s="21" t="s">
        <v>1973</v>
      </c>
    </row>
    <row r="1853" ht="13.5" spans="1:10">
      <c r="A1853" s="19"/>
      <c r="B1853" s="19"/>
      <c r="C1853" s="15" t="s">
        <v>1973</v>
      </c>
      <c r="D1853" s="15" t="s">
        <v>1973</v>
      </c>
      <c r="E1853" s="15" t="s">
        <v>2051</v>
      </c>
      <c r="F1853" s="17" t="s">
        <v>1997</v>
      </c>
      <c r="G1853" s="15" t="s">
        <v>2326</v>
      </c>
      <c r="H1853" s="17" t="s">
        <v>1982</v>
      </c>
      <c r="I1853" s="17" t="s">
        <v>1983</v>
      </c>
      <c r="J1853" s="21" t="s">
        <v>2051</v>
      </c>
    </row>
    <row r="1854" ht="256.5" spans="1:10">
      <c r="A1854" s="15" t="s">
        <v>3346</v>
      </c>
      <c r="B1854" s="18" t="s">
        <v>3328</v>
      </c>
      <c r="C1854" s="19"/>
      <c r="D1854" s="19"/>
      <c r="E1854" s="19"/>
      <c r="F1854" s="20"/>
      <c r="G1854" s="19"/>
      <c r="H1854" s="20"/>
      <c r="I1854" s="20"/>
      <c r="J1854" s="22"/>
    </row>
    <row r="1855" ht="13.5" spans="1:10">
      <c r="A1855" s="19"/>
      <c r="B1855" s="19"/>
      <c r="C1855" s="15" t="s">
        <v>1977</v>
      </c>
      <c r="D1855" s="15" t="s">
        <v>1973</v>
      </c>
      <c r="E1855" s="15" t="s">
        <v>1973</v>
      </c>
      <c r="F1855" s="17" t="s">
        <v>1973</v>
      </c>
      <c r="G1855" s="15" t="s">
        <v>1973</v>
      </c>
      <c r="H1855" s="17" t="s">
        <v>1973</v>
      </c>
      <c r="I1855" s="17" t="s">
        <v>1973</v>
      </c>
      <c r="J1855" s="21" t="s">
        <v>1973</v>
      </c>
    </row>
    <row r="1856" ht="13.5" spans="1:10">
      <c r="A1856" s="19"/>
      <c r="B1856" s="19"/>
      <c r="C1856" s="15" t="s">
        <v>1973</v>
      </c>
      <c r="D1856" s="15" t="s">
        <v>1978</v>
      </c>
      <c r="E1856" s="15" t="s">
        <v>1973</v>
      </c>
      <c r="F1856" s="17" t="s">
        <v>1973</v>
      </c>
      <c r="G1856" s="15" t="s">
        <v>1973</v>
      </c>
      <c r="H1856" s="17" t="s">
        <v>1973</v>
      </c>
      <c r="I1856" s="17" t="s">
        <v>1973</v>
      </c>
      <c r="J1856" s="21" t="s">
        <v>1973</v>
      </c>
    </row>
    <row r="1857" ht="13.5" spans="1:10">
      <c r="A1857" s="19"/>
      <c r="B1857" s="19"/>
      <c r="C1857" s="15" t="s">
        <v>1973</v>
      </c>
      <c r="D1857" s="15" t="s">
        <v>1973</v>
      </c>
      <c r="E1857" s="15" t="s">
        <v>3347</v>
      </c>
      <c r="F1857" s="17" t="s">
        <v>1980</v>
      </c>
      <c r="G1857" s="15" t="s">
        <v>3330</v>
      </c>
      <c r="H1857" s="17" t="s">
        <v>2011</v>
      </c>
      <c r="I1857" s="17" t="s">
        <v>1983</v>
      </c>
      <c r="J1857" s="21" t="s">
        <v>3347</v>
      </c>
    </row>
    <row r="1858" ht="13.5" spans="1:10">
      <c r="A1858" s="19"/>
      <c r="B1858" s="19"/>
      <c r="C1858" s="15" t="s">
        <v>1973</v>
      </c>
      <c r="D1858" s="15" t="s">
        <v>1985</v>
      </c>
      <c r="E1858" s="15" t="s">
        <v>1973</v>
      </c>
      <c r="F1858" s="17" t="s">
        <v>1973</v>
      </c>
      <c r="G1858" s="15" t="s">
        <v>1973</v>
      </c>
      <c r="H1858" s="17" t="s">
        <v>1973</v>
      </c>
      <c r="I1858" s="17" t="s">
        <v>1973</v>
      </c>
      <c r="J1858" s="21" t="s">
        <v>1973</v>
      </c>
    </row>
    <row r="1859" ht="54" spans="1:10">
      <c r="A1859" s="19"/>
      <c r="B1859" s="19"/>
      <c r="C1859" s="15" t="s">
        <v>1973</v>
      </c>
      <c r="D1859" s="15" t="s">
        <v>1973</v>
      </c>
      <c r="E1859" s="15" t="s">
        <v>3331</v>
      </c>
      <c r="F1859" s="17" t="s">
        <v>1997</v>
      </c>
      <c r="G1859" s="15" t="s">
        <v>2335</v>
      </c>
      <c r="H1859" s="17" t="s">
        <v>1982</v>
      </c>
      <c r="I1859" s="17" t="s">
        <v>1983</v>
      </c>
      <c r="J1859" s="21" t="s">
        <v>3331</v>
      </c>
    </row>
    <row r="1860" ht="13.5" spans="1:10">
      <c r="A1860" s="19"/>
      <c r="B1860" s="19"/>
      <c r="C1860" s="15" t="s">
        <v>1973</v>
      </c>
      <c r="D1860" s="15" t="s">
        <v>2013</v>
      </c>
      <c r="E1860" s="15" t="s">
        <v>1973</v>
      </c>
      <c r="F1860" s="17" t="s">
        <v>1973</v>
      </c>
      <c r="G1860" s="15" t="s">
        <v>1973</v>
      </c>
      <c r="H1860" s="17" t="s">
        <v>1973</v>
      </c>
      <c r="I1860" s="17" t="s">
        <v>1973</v>
      </c>
      <c r="J1860" s="21" t="s">
        <v>1973</v>
      </c>
    </row>
    <row r="1861" ht="27" spans="1:10">
      <c r="A1861" s="19"/>
      <c r="B1861" s="19"/>
      <c r="C1861" s="15" t="s">
        <v>1973</v>
      </c>
      <c r="D1861" s="15" t="s">
        <v>1973</v>
      </c>
      <c r="E1861" s="15" t="s">
        <v>3348</v>
      </c>
      <c r="F1861" s="17" t="s">
        <v>1980</v>
      </c>
      <c r="G1861" s="15" t="s">
        <v>2332</v>
      </c>
      <c r="H1861" s="17" t="s">
        <v>1982</v>
      </c>
      <c r="I1861" s="17" t="s">
        <v>1983</v>
      </c>
      <c r="J1861" s="21" t="s">
        <v>3348</v>
      </c>
    </row>
    <row r="1862" ht="13.5" spans="1:10">
      <c r="A1862" s="19"/>
      <c r="B1862" s="19"/>
      <c r="C1862" s="15" t="s">
        <v>1989</v>
      </c>
      <c r="D1862" s="15" t="s">
        <v>1973</v>
      </c>
      <c r="E1862" s="15" t="s">
        <v>1973</v>
      </c>
      <c r="F1862" s="17" t="s">
        <v>1973</v>
      </c>
      <c r="G1862" s="15" t="s">
        <v>1973</v>
      </c>
      <c r="H1862" s="17" t="s">
        <v>1973</v>
      </c>
      <c r="I1862" s="17" t="s">
        <v>1973</v>
      </c>
      <c r="J1862" s="21" t="s">
        <v>1973</v>
      </c>
    </row>
    <row r="1863" ht="13.5" spans="1:10">
      <c r="A1863" s="19"/>
      <c r="B1863" s="19"/>
      <c r="C1863" s="15" t="s">
        <v>1973</v>
      </c>
      <c r="D1863" s="15" t="s">
        <v>2023</v>
      </c>
      <c r="E1863" s="15" t="s">
        <v>1973</v>
      </c>
      <c r="F1863" s="17" t="s">
        <v>1973</v>
      </c>
      <c r="G1863" s="15" t="s">
        <v>1973</v>
      </c>
      <c r="H1863" s="17" t="s">
        <v>1973</v>
      </c>
      <c r="I1863" s="17" t="s">
        <v>1973</v>
      </c>
      <c r="J1863" s="21" t="s">
        <v>1973</v>
      </c>
    </row>
    <row r="1864" ht="67.5" spans="1:10">
      <c r="A1864" s="19"/>
      <c r="B1864" s="19"/>
      <c r="C1864" s="15" t="s">
        <v>1973</v>
      </c>
      <c r="D1864" s="15" t="s">
        <v>1973</v>
      </c>
      <c r="E1864" s="15" t="s">
        <v>3349</v>
      </c>
      <c r="F1864" s="17" t="s">
        <v>1980</v>
      </c>
      <c r="G1864" s="15" t="s">
        <v>3335</v>
      </c>
      <c r="H1864" s="17" t="s">
        <v>1982</v>
      </c>
      <c r="I1864" s="17" t="s">
        <v>1987</v>
      </c>
      <c r="J1864" s="21" t="s">
        <v>3349</v>
      </c>
    </row>
    <row r="1865" ht="13.5" spans="1:10">
      <c r="A1865" s="19"/>
      <c r="B1865" s="19"/>
      <c r="C1865" s="15" t="s">
        <v>2001</v>
      </c>
      <c r="D1865" s="15" t="s">
        <v>1973</v>
      </c>
      <c r="E1865" s="15" t="s">
        <v>1973</v>
      </c>
      <c r="F1865" s="17" t="s">
        <v>1973</v>
      </c>
      <c r="G1865" s="15" t="s">
        <v>1973</v>
      </c>
      <c r="H1865" s="17" t="s">
        <v>1973</v>
      </c>
      <c r="I1865" s="17" t="s">
        <v>1973</v>
      </c>
      <c r="J1865" s="21" t="s">
        <v>1973</v>
      </c>
    </row>
    <row r="1866" ht="13.5" spans="1:10">
      <c r="A1866" s="19"/>
      <c r="B1866" s="19"/>
      <c r="C1866" s="15" t="s">
        <v>1973</v>
      </c>
      <c r="D1866" s="15" t="s">
        <v>2002</v>
      </c>
      <c r="E1866" s="15" t="s">
        <v>1973</v>
      </c>
      <c r="F1866" s="17" t="s">
        <v>1973</v>
      </c>
      <c r="G1866" s="15" t="s">
        <v>1973</v>
      </c>
      <c r="H1866" s="17" t="s">
        <v>1973</v>
      </c>
      <c r="I1866" s="17" t="s">
        <v>1973</v>
      </c>
      <c r="J1866" s="21" t="s">
        <v>1973</v>
      </c>
    </row>
    <row r="1867" ht="13.5" spans="1:10">
      <c r="A1867" s="19"/>
      <c r="B1867" s="19"/>
      <c r="C1867" s="15" t="s">
        <v>1973</v>
      </c>
      <c r="D1867" s="15" t="s">
        <v>1973</v>
      </c>
      <c r="E1867" s="15" t="s">
        <v>2051</v>
      </c>
      <c r="F1867" s="17" t="s">
        <v>1997</v>
      </c>
      <c r="G1867" s="15" t="s">
        <v>2326</v>
      </c>
      <c r="H1867" s="17" t="s">
        <v>1982</v>
      </c>
      <c r="I1867" s="17" t="s">
        <v>1983</v>
      </c>
      <c r="J1867" s="21" t="s">
        <v>2051</v>
      </c>
    </row>
    <row r="1868" ht="13.5" spans="1:10">
      <c r="A1868" s="15" t="s">
        <v>3350</v>
      </c>
      <c r="B1868" s="19"/>
      <c r="C1868" s="19"/>
      <c r="D1868" s="19"/>
      <c r="E1868" s="19"/>
      <c r="F1868" s="20"/>
      <c r="G1868" s="19"/>
      <c r="H1868" s="20"/>
      <c r="I1868" s="20"/>
      <c r="J1868" s="22"/>
    </row>
    <row r="1869" ht="13.5" spans="1:10">
      <c r="A1869" s="15" t="s">
        <v>3351</v>
      </c>
      <c r="B1869" s="19"/>
      <c r="C1869" s="19"/>
      <c r="D1869" s="19"/>
      <c r="E1869" s="19"/>
      <c r="F1869" s="20"/>
      <c r="G1869" s="19"/>
      <c r="H1869" s="20"/>
      <c r="I1869" s="20"/>
      <c r="J1869" s="22"/>
    </row>
    <row r="1870" ht="121.5" spans="1:10">
      <c r="A1870" s="15" t="s">
        <v>3352</v>
      </c>
      <c r="B1870" s="18" t="s">
        <v>3353</v>
      </c>
      <c r="C1870" s="19"/>
      <c r="D1870" s="19"/>
      <c r="E1870" s="19"/>
      <c r="F1870" s="20"/>
      <c r="G1870" s="19"/>
      <c r="H1870" s="20"/>
      <c r="I1870" s="20"/>
      <c r="J1870" s="22"/>
    </row>
    <row r="1871" ht="13.5" spans="1:10">
      <c r="A1871" s="19"/>
      <c r="B1871" s="19"/>
      <c r="C1871" s="15" t="s">
        <v>1977</v>
      </c>
      <c r="D1871" s="15" t="s">
        <v>1973</v>
      </c>
      <c r="E1871" s="15" t="s">
        <v>1973</v>
      </c>
      <c r="F1871" s="17" t="s">
        <v>1973</v>
      </c>
      <c r="G1871" s="15" t="s">
        <v>1973</v>
      </c>
      <c r="H1871" s="17" t="s">
        <v>1973</v>
      </c>
      <c r="I1871" s="17" t="s">
        <v>1973</v>
      </c>
      <c r="J1871" s="21" t="s">
        <v>1973</v>
      </c>
    </row>
    <row r="1872" ht="13.5" spans="1:10">
      <c r="A1872" s="19"/>
      <c r="B1872" s="19"/>
      <c r="C1872" s="15" t="s">
        <v>1973</v>
      </c>
      <c r="D1872" s="15" t="s">
        <v>1978</v>
      </c>
      <c r="E1872" s="15" t="s">
        <v>1973</v>
      </c>
      <c r="F1872" s="17" t="s">
        <v>1973</v>
      </c>
      <c r="G1872" s="15" t="s">
        <v>1973</v>
      </c>
      <c r="H1872" s="17" t="s">
        <v>1973</v>
      </c>
      <c r="I1872" s="17" t="s">
        <v>1973</v>
      </c>
      <c r="J1872" s="21" t="s">
        <v>1973</v>
      </c>
    </row>
    <row r="1873" ht="54" spans="1:10">
      <c r="A1873" s="19"/>
      <c r="B1873" s="19"/>
      <c r="C1873" s="15" t="s">
        <v>1973</v>
      </c>
      <c r="D1873" s="15" t="s">
        <v>1973</v>
      </c>
      <c r="E1873" s="15" t="s">
        <v>3354</v>
      </c>
      <c r="F1873" s="17" t="s">
        <v>1980</v>
      </c>
      <c r="G1873" s="15" t="s">
        <v>1981</v>
      </c>
      <c r="H1873" s="17" t="s">
        <v>3355</v>
      </c>
      <c r="I1873" s="17" t="s">
        <v>1983</v>
      </c>
      <c r="J1873" s="21" t="s">
        <v>3356</v>
      </c>
    </row>
    <row r="1874" ht="40.5" spans="1:10">
      <c r="A1874" s="19"/>
      <c r="B1874" s="19"/>
      <c r="C1874" s="15" t="s">
        <v>1973</v>
      </c>
      <c r="D1874" s="15" t="s">
        <v>1973</v>
      </c>
      <c r="E1874" s="15" t="s">
        <v>3357</v>
      </c>
      <c r="F1874" s="17" t="s">
        <v>1997</v>
      </c>
      <c r="G1874" s="15" t="s">
        <v>1981</v>
      </c>
      <c r="H1874" s="17" t="s">
        <v>3029</v>
      </c>
      <c r="I1874" s="17" t="s">
        <v>1983</v>
      </c>
      <c r="J1874" s="21" t="s">
        <v>3358</v>
      </c>
    </row>
    <row r="1875" ht="13.5" spans="1:10">
      <c r="A1875" s="19"/>
      <c r="B1875" s="19"/>
      <c r="C1875" s="15" t="s">
        <v>1973</v>
      </c>
      <c r="D1875" s="15" t="s">
        <v>1985</v>
      </c>
      <c r="E1875" s="15" t="s">
        <v>1973</v>
      </c>
      <c r="F1875" s="17" t="s">
        <v>1973</v>
      </c>
      <c r="G1875" s="15" t="s">
        <v>1973</v>
      </c>
      <c r="H1875" s="17" t="s">
        <v>1973</v>
      </c>
      <c r="I1875" s="17" t="s">
        <v>1973</v>
      </c>
      <c r="J1875" s="21" t="s">
        <v>1973</v>
      </c>
    </row>
    <row r="1876" ht="94.5" spans="1:10">
      <c r="A1876" s="19"/>
      <c r="B1876" s="19"/>
      <c r="C1876" s="15" t="s">
        <v>1973</v>
      </c>
      <c r="D1876" s="15" t="s">
        <v>1973</v>
      </c>
      <c r="E1876" s="15" t="s">
        <v>3359</v>
      </c>
      <c r="F1876" s="17" t="s">
        <v>1980</v>
      </c>
      <c r="G1876" s="15" t="s">
        <v>1981</v>
      </c>
      <c r="H1876" s="17" t="s">
        <v>1982</v>
      </c>
      <c r="I1876" s="17" t="s">
        <v>1987</v>
      </c>
      <c r="J1876" s="21" t="s">
        <v>3360</v>
      </c>
    </row>
    <row r="1877" ht="94.5" spans="1:10">
      <c r="A1877" s="19"/>
      <c r="B1877" s="19"/>
      <c r="C1877" s="15" t="s">
        <v>1973</v>
      </c>
      <c r="D1877" s="15" t="s">
        <v>1973</v>
      </c>
      <c r="E1877" s="15" t="s">
        <v>3361</v>
      </c>
      <c r="F1877" s="17" t="s">
        <v>1980</v>
      </c>
      <c r="G1877" s="15" t="s">
        <v>1981</v>
      </c>
      <c r="H1877" s="17" t="s">
        <v>1982</v>
      </c>
      <c r="I1877" s="17" t="s">
        <v>1987</v>
      </c>
      <c r="J1877" s="21" t="s">
        <v>3362</v>
      </c>
    </row>
    <row r="1878" ht="121.5" spans="1:10">
      <c r="A1878" s="19"/>
      <c r="B1878" s="19"/>
      <c r="C1878" s="15" t="s">
        <v>1973</v>
      </c>
      <c r="D1878" s="15" t="s">
        <v>1973</v>
      </c>
      <c r="E1878" s="15" t="s">
        <v>3363</v>
      </c>
      <c r="F1878" s="17" t="s">
        <v>1980</v>
      </c>
      <c r="G1878" s="15" t="s">
        <v>1981</v>
      </c>
      <c r="H1878" s="17" t="s">
        <v>1982</v>
      </c>
      <c r="I1878" s="17" t="s">
        <v>1987</v>
      </c>
      <c r="J1878" s="21" t="s">
        <v>3364</v>
      </c>
    </row>
    <row r="1879" ht="13.5" spans="1:10">
      <c r="A1879" s="19"/>
      <c r="B1879" s="19"/>
      <c r="C1879" s="15" t="s">
        <v>1973</v>
      </c>
      <c r="D1879" s="15" t="s">
        <v>2013</v>
      </c>
      <c r="E1879" s="15" t="s">
        <v>1973</v>
      </c>
      <c r="F1879" s="17" t="s">
        <v>1973</v>
      </c>
      <c r="G1879" s="15" t="s">
        <v>1973</v>
      </c>
      <c r="H1879" s="17" t="s">
        <v>1973</v>
      </c>
      <c r="I1879" s="17" t="s">
        <v>1973</v>
      </c>
      <c r="J1879" s="21" t="s">
        <v>1973</v>
      </c>
    </row>
    <row r="1880" ht="94.5" spans="1:10">
      <c r="A1880" s="19"/>
      <c r="B1880" s="19"/>
      <c r="C1880" s="15" t="s">
        <v>1973</v>
      </c>
      <c r="D1880" s="15" t="s">
        <v>1973</v>
      </c>
      <c r="E1880" s="15" t="s">
        <v>3365</v>
      </c>
      <c r="F1880" s="17" t="s">
        <v>1980</v>
      </c>
      <c r="G1880" s="15" t="s">
        <v>1981</v>
      </c>
      <c r="H1880" s="17" t="s">
        <v>1982</v>
      </c>
      <c r="I1880" s="17" t="s">
        <v>1987</v>
      </c>
      <c r="J1880" s="21" t="s">
        <v>3366</v>
      </c>
    </row>
    <row r="1881" ht="13.5" spans="1:10">
      <c r="A1881" s="19"/>
      <c r="B1881" s="19"/>
      <c r="C1881" s="15" t="s">
        <v>1989</v>
      </c>
      <c r="D1881" s="15" t="s">
        <v>1973</v>
      </c>
      <c r="E1881" s="15" t="s">
        <v>1973</v>
      </c>
      <c r="F1881" s="17" t="s">
        <v>1973</v>
      </c>
      <c r="G1881" s="15" t="s">
        <v>1973</v>
      </c>
      <c r="H1881" s="17" t="s">
        <v>1973</v>
      </c>
      <c r="I1881" s="17" t="s">
        <v>1973</v>
      </c>
      <c r="J1881" s="21" t="s">
        <v>1973</v>
      </c>
    </row>
    <row r="1882" ht="13.5" spans="1:10">
      <c r="A1882" s="19"/>
      <c r="B1882" s="19"/>
      <c r="C1882" s="15" t="s">
        <v>1973</v>
      </c>
      <c r="D1882" s="15" t="s">
        <v>2023</v>
      </c>
      <c r="E1882" s="15" t="s">
        <v>1973</v>
      </c>
      <c r="F1882" s="17" t="s">
        <v>1973</v>
      </c>
      <c r="G1882" s="15" t="s">
        <v>1973</v>
      </c>
      <c r="H1882" s="17" t="s">
        <v>1973</v>
      </c>
      <c r="I1882" s="17" t="s">
        <v>1973</v>
      </c>
      <c r="J1882" s="21" t="s">
        <v>1973</v>
      </c>
    </row>
    <row r="1883" ht="81" spans="1:10">
      <c r="A1883" s="19"/>
      <c r="B1883" s="19"/>
      <c r="C1883" s="15" t="s">
        <v>1973</v>
      </c>
      <c r="D1883" s="15" t="s">
        <v>1973</v>
      </c>
      <c r="E1883" s="15" t="s">
        <v>3000</v>
      </c>
      <c r="F1883" s="17" t="s">
        <v>1980</v>
      </c>
      <c r="G1883" s="15" t="s">
        <v>1981</v>
      </c>
      <c r="H1883" s="17" t="s">
        <v>1982</v>
      </c>
      <c r="I1883" s="17" t="s">
        <v>1987</v>
      </c>
      <c r="J1883" s="21" t="s">
        <v>3367</v>
      </c>
    </row>
    <row r="1884" ht="13.5" spans="1:10">
      <c r="A1884" s="19"/>
      <c r="B1884" s="19"/>
      <c r="C1884" s="15" t="s">
        <v>2001</v>
      </c>
      <c r="D1884" s="15" t="s">
        <v>1973</v>
      </c>
      <c r="E1884" s="15" t="s">
        <v>1973</v>
      </c>
      <c r="F1884" s="17" t="s">
        <v>1973</v>
      </c>
      <c r="G1884" s="15" t="s">
        <v>1973</v>
      </c>
      <c r="H1884" s="17" t="s">
        <v>1973</v>
      </c>
      <c r="I1884" s="17" t="s">
        <v>1973</v>
      </c>
      <c r="J1884" s="21" t="s">
        <v>1973</v>
      </c>
    </row>
    <row r="1885" ht="13.5" spans="1:10">
      <c r="A1885" s="19"/>
      <c r="B1885" s="19"/>
      <c r="C1885" s="15" t="s">
        <v>1973</v>
      </c>
      <c r="D1885" s="15" t="s">
        <v>2002</v>
      </c>
      <c r="E1885" s="15" t="s">
        <v>1973</v>
      </c>
      <c r="F1885" s="17" t="s">
        <v>1973</v>
      </c>
      <c r="G1885" s="15" t="s">
        <v>1973</v>
      </c>
      <c r="H1885" s="17" t="s">
        <v>1973</v>
      </c>
      <c r="I1885" s="17" t="s">
        <v>1973</v>
      </c>
      <c r="J1885" s="21" t="s">
        <v>1973</v>
      </c>
    </row>
    <row r="1886" ht="94.5" spans="1:10">
      <c r="A1886" s="19"/>
      <c r="B1886" s="19"/>
      <c r="C1886" s="15" t="s">
        <v>1973</v>
      </c>
      <c r="D1886" s="15" t="s">
        <v>1973</v>
      </c>
      <c r="E1886" s="15" t="s">
        <v>3368</v>
      </c>
      <c r="F1886" s="17" t="s">
        <v>1980</v>
      </c>
      <c r="G1886" s="15" t="s">
        <v>1981</v>
      </c>
      <c r="H1886" s="17" t="s">
        <v>1982</v>
      </c>
      <c r="I1886" s="17" t="s">
        <v>1987</v>
      </c>
      <c r="J1886" s="21" t="s">
        <v>3369</v>
      </c>
    </row>
    <row r="1887" ht="67.5" spans="1:10">
      <c r="A1887" s="15" t="s">
        <v>3370</v>
      </c>
      <c r="B1887" s="18" t="s">
        <v>3371</v>
      </c>
      <c r="C1887" s="19"/>
      <c r="D1887" s="19"/>
      <c r="E1887" s="19"/>
      <c r="F1887" s="20"/>
      <c r="G1887" s="19"/>
      <c r="H1887" s="20"/>
      <c r="I1887" s="20"/>
      <c r="J1887" s="22"/>
    </row>
    <row r="1888" ht="13.5" spans="1:10">
      <c r="A1888" s="19"/>
      <c r="B1888" s="19"/>
      <c r="C1888" s="15" t="s">
        <v>1977</v>
      </c>
      <c r="D1888" s="15" t="s">
        <v>1973</v>
      </c>
      <c r="E1888" s="15" t="s">
        <v>1973</v>
      </c>
      <c r="F1888" s="17" t="s">
        <v>1973</v>
      </c>
      <c r="G1888" s="15" t="s">
        <v>1973</v>
      </c>
      <c r="H1888" s="17" t="s">
        <v>1973</v>
      </c>
      <c r="I1888" s="17" t="s">
        <v>1973</v>
      </c>
      <c r="J1888" s="21" t="s">
        <v>1973</v>
      </c>
    </row>
    <row r="1889" ht="13.5" spans="1:10">
      <c r="A1889" s="19"/>
      <c r="B1889" s="19"/>
      <c r="C1889" s="15" t="s">
        <v>1973</v>
      </c>
      <c r="D1889" s="15" t="s">
        <v>1978</v>
      </c>
      <c r="E1889" s="15" t="s">
        <v>1973</v>
      </c>
      <c r="F1889" s="17" t="s">
        <v>1973</v>
      </c>
      <c r="G1889" s="15" t="s">
        <v>1973</v>
      </c>
      <c r="H1889" s="17" t="s">
        <v>1973</v>
      </c>
      <c r="I1889" s="17" t="s">
        <v>1973</v>
      </c>
      <c r="J1889" s="21" t="s">
        <v>1973</v>
      </c>
    </row>
    <row r="1890" ht="54" spans="1:10">
      <c r="A1890" s="19"/>
      <c r="B1890" s="19"/>
      <c r="C1890" s="15" t="s">
        <v>1973</v>
      </c>
      <c r="D1890" s="15" t="s">
        <v>1973</v>
      </c>
      <c r="E1890" s="15" t="s">
        <v>2688</v>
      </c>
      <c r="F1890" s="17" t="s">
        <v>1997</v>
      </c>
      <c r="G1890" s="15" t="s">
        <v>2050</v>
      </c>
      <c r="H1890" s="17" t="s">
        <v>2200</v>
      </c>
      <c r="I1890" s="17" t="s">
        <v>1983</v>
      </c>
      <c r="J1890" s="21" t="s">
        <v>3162</v>
      </c>
    </row>
    <row r="1891" ht="54" spans="1:10">
      <c r="A1891" s="19"/>
      <c r="B1891" s="19"/>
      <c r="C1891" s="15" t="s">
        <v>1973</v>
      </c>
      <c r="D1891" s="15" t="s">
        <v>1973</v>
      </c>
      <c r="E1891" s="15" t="s">
        <v>3372</v>
      </c>
      <c r="F1891" s="17" t="s">
        <v>1997</v>
      </c>
      <c r="G1891" s="15" t="s">
        <v>2971</v>
      </c>
      <c r="H1891" s="17" t="s">
        <v>3143</v>
      </c>
      <c r="I1891" s="17" t="s">
        <v>1983</v>
      </c>
      <c r="J1891" s="21" t="s">
        <v>3373</v>
      </c>
    </row>
    <row r="1892" ht="54" spans="1:10">
      <c r="A1892" s="19"/>
      <c r="B1892" s="19"/>
      <c r="C1892" s="15" t="s">
        <v>1973</v>
      </c>
      <c r="D1892" s="15" t="s">
        <v>1973</v>
      </c>
      <c r="E1892" s="15" t="s">
        <v>2690</v>
      </c>
      <c r="F1892" s="17" t="s">
        <v>1997</v>
      </c>
      <c r="G1892" s="15" t="s">
        <v>3374</v>
      </c>
      <c r="H1892" s="17" t="s">
        <v>2691</v>
      </c>
      <c r="I1892" s="17" t="s">
        <v>1983</v>
      </c>
      <c r="J1892" s="21" t="s">
        <v>3375</v>
      </c>
    </row>
    <row r="1893" ht="13.5" spans="1:10">
      <c r="A1893" s="19"/>
      <c r="B1893" s="19"/>
      <c r="C1893" s="15" t="s">
        <v>1973</v>
      </c>
      <c r="D1893" s="15" t="s">
        <v>1985</v>
      </c>
      <c r="E1893" s="15" t="s">
        <v>1973</v>
      </c>
      <c r="F1893" s="17" t="s">
        <v>1973</v>
      </c>
      <c r="G1893" s="15" t="s">
        <v>1973</v>
      </c>
      <c r="H1893" s="17" t="s">
        <v>1973</v>
      </c>
      <c r="I1893" s="17" t="s">
        <v>1973</v>
      </c>
      <c r="J1893" s="21" t="s">
        <v>1973</v>
      </c>
    </row>
    <row r="1894" ht="40.5" spans="1:10">
      <c r="A1894" s="19"/>
      <c r="B1894" s="19"/>
      <c r="C1894" s="15" t="s">
        <v>1973</v>
      </c>
      <c r="D1894" s="15" t="s">
        <v>1973</v>
      </c>
      <c r="E1894" s="15" t="s">
        <v>2693</v>
      </c>
      <c r="F1894" s="17" t="s">
        <v>1980</v>
      </c>
      <c r="G1894" s="15" t="s">
        <v>2694</v>
      </c>
      <c r="H1894" s="17" t="s">
        <v>2695</v>
      </c>
      <c r="I1894" s="17" t="s">
        <v>1983</v>
      </c>
      <c r="J1894" s="21" t="s">
        <v>3163</v>
      </c>
    </row>
    <row r="1895" ht="13.5" spans="1:10">
      <c r="A1895" s="19"/>
      <c r="B1895" s="19"/>
      <c r="C1895" s="15" t="s">
        <v>1973</v>
      </c>
      <c r="D1895" s="15" t="s">
        <v>2018</v>
      </c>
      <c r="E1895" s="15" t="s">
        <v>1973</v>
      </c>
      <c r="F1895" s="17" t="s">
        <v>1973</v>
      </c>
      <c r="G1895" s="15" t="s">
        <v>1973</v>
      </c>
      <c r="H1895" s="17" t="s">
        <v>1973</v>
      </c>
      <c r="I1895" s="17" t="s">
        <v>1973</v>
      </c>
      <c r="J1895" s="21" t="s">
        <v>1973</v>
      </c>
    </row>
    <row r="1896" ht="135" spans="1:10">
      <c r="A1896" s="19"/>
      <c r="B1896" s="19"/>
      <c r="C1896" s="15" t="s">
        <v>1973</v>
      </c>
      <c r="D1896" s="15" t="s">
        <v>1973</v>
      </c>
      <c r="E1896" s="15" t="s">
        <v>3164</v>
      </c>
      <c r="F1896" s="17" t="s">
        <v>2020</v>
      </c>
      <c r="G1896" s="15" t="s">
        <v>2425</v>
      </c>
      <c r="H1896" s="17" t="s">
        <v>3165</v>
      </c>
      <c r="I1896" s="17" t="s">
        <v>1983</v>
      </c>
      <c r="J1896" s="21" t="s">
        <v>3166</v>
      </c>
    </row>
    <row r="1897" ht="13.5" spans="1:10">
      <c r="A1897" s="19"/>
      <c r="B1897" s="19"/>
      <c r="C1897" s="15" t="s">
        <v>1989</v>
      </c>
      <c r="D1897" s="15" t="s">
        <v>1973</v>
      </c>
      <c r="E1897" s="15" t="s">
        <v>1973</v>
      </c>
      <c r="F1897" s="17" t="s">
        <v>1973</v>
      </c>
      <c r="G1897" s="15" t="s">
        <v>1973</v>
      </c>
      <c r="H1897" s="17" t="s">
        <v>1973</v>
      </c>
      <c r="I1897" s="17" t="s">
        <v>1973</v>
      </c>
      <c r="J1897" s="21" t="s">
        <v>1973</v>
      </c>
    </row>
    <row r="1898" ht="13.5" spans="1:10">
      <c r="A1898" s="19"/>
      <c r="B1898" s="19"/>
      <c r="C1898" s="15" t="s">
        <v>1973</v>
      </c>
      <c r="D1898" s="15" t="s">
        <v>1990</v>
      </c>
      <c r="E1898" s="15" t="s">
        <v>1973</v>
      </c>
      <c r="F1898" s="17" t="s">
        <v>1973</v>
      </c>
      <c r="G1898" s="15" t="s">
        <v>1973</v>
      </c>
      <c r="H1898" s="17" t="s">
        <v>1973</v>
      </c>
      <c r="I1898" s="17" t="s">
        <v>1973</v>
      </c>
      <c r="J1898" s="21" t="s">
        <v>1973</v>
      </c>
    </row>
    <row r="1899" ht="108" spans="1:10">
      <c r="A1899" s="19"/>
      <c r="B1899" s="19"/>
      <c r="C1899" s="15" t="s">
        <v>1973</v>
      </c>
      <c r="D1899" s="15" t="s">
        <v>1973</v>
      </c>
      <c r="E1899" s="15" t="s">
        <v>2949</v>
      </c>
      <c r="F1899" s="17" t="s">
        <v>1980</v>
      </c>
      <c r="G1899" s="15" t="s">
        <v>2386</v>
      </c>
      <c r="H1899" s="17" t="s">
        <v>1982</v>
      </c>
      <c r="I1899" s="17" t="s">
        <v>1987</v>
      </c>
      <c r="J1899" s="21" t="s">
        <v>2951</v>
      </c>
    </row>
    <row r="1900" ht="13.5" spans="1:10">
      <c r="A1900" s="19"/>
      <c r="B1900" s="19"/>
      <c r="C1900" s="15" t="s">
        <v>2001</v>
      </c>
      <c r="D1900" s="15" t="s">
        <v>1973</v>
      </c>
      <c r="E1900" s="15" t="s">
        <v>1973</v>
      </c>
      <c r="F1900" s="17" t="s">
        <v>1973</v>
      </c>
      <c r="G1900" s="15" t="s">
        <v>1973</v>
      </c>
      <c r="H1900" s="17" t="s">
        <v>1973</v>
      </c>
      <c r="I1900" s="17" t="s">
        <v>1973</v>
      </c>
      <c r="J1900" s="21" t="s">
        <v>1973</v>
      </c>
    </row>
    <row r="1901" ht="13.5" spans="1:10">
      <c r="A1901" s="19"/>
      <c r="B1901" s="19"/>
      <c r="C1901" s="15" t="s">
        <v>1973</v>
      </c>
      <c r="D1901" s="15" t="s">
        <v>2002</v>
      </c>
      <c r="E1901" s="15" t="s">
        <v>1973</v>
      </c>
      <c r="F1901" s="17" t="s">
        <v>1973</v>
      </c>
      <c r="G1901" s="15" t="s">
        <v>1973</v>
      </c>
      <c r="H1901" s="17" t="s">
        <v>1973</v>
      </c>
      <c r="I1901" s="17" t="s">
        <v>1973</v>
      </c>
      <c r="J1901" s="21" t="s">
        <v>1973</v>
      </c>
    </row>
    <row r="1902" ht="81" spans="1:10">
      <c r="A1902" s="19"/>
      <c r="B1902" s="19"/>
      <c r="C1902" s="15" t="s">
        <v>1973</v>
      </c>
      <c r="D1902" s="15" t="s">
        <v>1973</v>
      </c>
      <c r="E1902" s="15" t="s">
        <v>2699</v>
      </c>
      <c r="F1902" s="17" t="s">
        <v>1980</v>
      </c>
      <c r="G1902" s="15" t="s">
        <v>1981</v>
      </c>
      <c r="H1902" s="17" t="s">
        <v>1982</v>
      </c>
      <c r="I1902" s="17" t="s">
        <v>1987</v>
      </c>
      <c r="J1902" s="21" t="s">
        <v>3167</v>
      </c>
    </row>
    <row r="1903" ht="13.5" spans="1:10">
      <c r="A1903" s="15" t="s">
        <v>3376</v>
      </c>
      <c r="B1903" s="19"/>
      <c r="C1903" s="19"/>
      <c r="D1903" s="19"/>
      <c r="E1903" s="19"/>
      <c r="F1903" s="20"/>
      <c r="G1903" s="19"/>
      <c r="H1903" s="20"/>
      <c r="I1903" s="20"/>
      <c r="J1903" s="22"/>
    </row>
    <row r="1904" ht="13.5" spans="1:10">
      <c r="A1904" s="15" t="s">
        <v>3377</v>
      </c>
      <c r="B1904" s="19"/>
      <c r="C1904" s="19"/>
      <c r="D1904" s="19"/>
      <c r="E1904" s="19"/>
      <c r="F1904" s="20"/>
      <c r="G1904" s="19"/>
      <c r="H1904" s="20"/>
      <c r="I1904" s="20"/>
      <c r="J1904" s="22"/>
    </row>
    <row r="1905" ht="391.5" spans="1:10">
      <c r="A1905" s="15" t="s">
        <v>3378</v>
      </c>
      <c r="B1905" s="18" t="s">
        <v>3379</v>
      </c>
      <c r="C1905" s="19"/>
      <c r="D1905" s="19"/>
      <c r="E1905" s="19"/>
      <c r="F1905" s="20"/>
      <c r="G1905" s="19"/>
      <c r="H1905" s="20"/>
      <c r="I1905" s="20"/>
      <c r="J1905" s="22"/>
    </row>
    <row r="1906" ht="13.5" spans="1:10">
      <c r="A1906" s="19"/>
      <c r="B1906" s="19"/>
      <c r="C1906" s="15" t="s">
        <v>1977</v>
      </c>
      <c r="D1906" s="15" t="s">
        <v>1973</v>
      </c>
      <c r="E1906" s="15" t="s">
        <v>1973</v>
      </c>
      <c r="F1906" s="17" t="s">
        <v>1973</v>
      </c>
      <c r="G1906" s="15" t="s">
        <v>1973</v>
      </c>
      <c r="H1906" s="17" t="s">
        <v>1973</v>
      </c>
      <c r="I1906" s="17" t="s">
        <v>1973</v>
      </c>
      <c r="J1906" s="21" t="s">
        <v>1973</v>
      </c>
    </row>
    <row r="1907" ht="13.5" spans="1:10">
      <c r="A1907" s="19"/>
      <c r="B1907" s="19"/>
      <c r="C1907" s="15" t="s">
        <v>1973</v>
      </c>
      <c r="D1907" s="15" t="s">
        <v>1978</v>
      </c>
      <c r="E1907" s="15" t="s">
        <v>1973</v>
      </c>
      <c r="F1907" s="17" t="s">
        <v>1973</v>
      </c>
      <c r="G1907" s="15" t="s">
        <v>1973</v>
      </c>
      <c r="H1907" s="17" t="s">
        <v>1973</v>
      </c>
      <c r="I1907" s="17" t="s">
        <v>1973</v>
      </c>
      <c r="J1907" s="21" t="s">
        <v>1973</v>
      </c>
    </row>
    <row r="1908" ht="54" spans="1:10">
      <c r="A1908" s="19"/>
      <c r="B1908" s="19"/>
      <c r="C1908" s="15" t="s">
        <v>1973</v>
      </c>
      <c r="D1908" s="15" t="s">
        <v>1973</v>
      </c>
      <c r="E1908" s="15" t="s">
        <v>3213</v>
      </c>
      <c r="F1908" s="17" t="s">
        <v>1997</v>
      </c>
      <c r="G1908" s="15" t="s">
        <v>3380</v>
      </c>
      <c r="H1908" s="17" t="s">
        <v>3143</v>
      </c>
      <c r="I1908" s="17" t="s">
        <v>1983</v>
      </c>
      <c r="J1908" s="21" t="s">
        <v>3215</v>
      </c>
    </row>
    <row r="1909" ht="27" spans="1:10">
      <c r="A1909" s="19"/>
      <c r="B1909" s="19"/>
      <c r="C1909" s="15" t="s">
        <v>1973</v>
      </c>
      <c r="D1909" s="15" t="s">
        <v>1973</v>
      </c>
      <c r="E1909" s="15" t="s">
        <v>3381</v>
      </c>
      <c r="F1909" s="17" t="s">
        <v>1997</v>
      </c>
      <c r="G1909" s="15" t="s">
        <v>2050</v>
      </c>
      <c r="H1909" s="17" t="s">
        <v>3382</v>
      </c>
      <c r="I1909" s="17" t="s">
        <v>1983</v>
      </c>
      <c r="J1909" s="21" t="s">
        <v>3383</v>
      </c>
    </row>
    <row r="1910" ht="13.5" spans="1:10">
      <c r="A1910" s="19"/>
      <c r="B1910" s="19"/>
      <c r="C1910" s="15" t="s">
        <v>1973</v>
      </c>
      <c r="D1910" s="15" t="s">
        <v>1985</v>
      </c>
      <c r="E1910" s="15" t="s">
        <v>1973</v>
      </c>
      <c r="F1910" s="17" t="s">
        <v>1973</v>
      </c>
      <c r="G1910" s="15" t="s">
        <v>1973</v>
      </c>
      <c r="H1910" s="17" t="s">
        <v>1973</v>
      </c>
      <c r="I1910" s="17" t="s">
        <v>1973</v>
      </c>
      <c r="J1910" s="21" t="s">
        <v>1973</v>
      </c>
    </row>
    <row r="1911" ht="121.5" spans="1:10">
      <c r="A1911" s="19"/>
      <c r="B1911" s="19"/>
      <c r="C1911" s="15" t="s">
        <v>1973</v>
      </c>
      <c r="D1911" s="15" t="s">
        <v>1973</v>
      </c>
      <c r="E1911" s="15" t="s">
        <v>3216</v>
      </c>
      <c r="F1911" s="17" t="s">
        <v>1997</v>
      </c>
      <c r="G1911" s="15" t="s">
        <v>2072</v>
      </c>
      <c r="H1911" s="17" t="s">
        <v>1982</v>
      </c>
      <c r="I1911" s="17" t="s">
        <v>1983</v>
      </c>
      <c r="J1911" s="21" t="s">
        <v>3217</v>
      </c>
    </row>
    <row r="1912" ht="94.5" spans="1:10">
      <c r="A1912" s="19"/>
      <c r="B1912" s="19"/>
      <c r="C1912" s="15" t="s">
        <v>1973</v>
      </c>
      <c r="D1912" s="15" t="s">
        <v>1973</v>
      </c>
      <c r="E1912" s="15" t="s">
        <v>3218</v>
      </c>
      <c r="F1912" s="17" t="s">
        <v>1997</v>
      </c>
      <c r="G1912" s="15" t="s">
        <v>2072</v>
      </c>
      <c r="H1912" s="17" t="s">
        <v>1982</v>
      </c>
      <c r="I1912" s="17" t="s">
        <v>1983</v>
      </c>
      <c r="J1912" s="21" t="s">
        <v>3219</v>
      </c>
    </row>
    <row r="1913" ht="13.5" spans="1:10">
      <c r="A1913" s="19"/>
      <c r="B1913" s="19"/>
      <c r="C1913" s="15" t="s">
        <v>1989</v>
      </c>
      <c r="D1913" s="15" t="s">
        <v>1973</v>
      </c>
      <c r="E1913" s="15" t="s">
        <v>1973</v>
      </c>
      <c r="F1913" s="17" t="s">
        <v>1973</v>
      </c>
      <c r="G1913" s="15" t="s">
        <v>1973</v>
      </c>
      <c r="H1913" s="17" t="s">
        <v>1973</v>
      </c>
      <c r="I1913" s="17" t="s">
        <v>1973</v>
      </c>
      <c r="J1913" s="21" t="s">
        <v>1973</v>
      </c>
    </row>
    <row r="1914" ht="13.5" spans="1:10">
      <c r="A1914" s="19"/>
      <c r="B1914" s="19"/>
      <c r="C1914" s="15" t="s">
        <v>1973</v>
      </c>
      <c r="D1914" s="15" t="s">
        <v>2023</v>
      </c>
      <c r="E1914" s="15" t="s">
        <v>1973</v>
      </c>
      <c r="F1914" s="17" t="s">
        <v>1973</v>
      </c>
      <c r="G1914" s="15" t="s">
        <v>1973</v>
      </c>
      <c r="H1914" s="17" t="s">
        <v>1973</v>
      </c>
      <c r="I1914" s="17" t="s">
        <v>1973</v>
      </c>
      <c r="J1914" s="21" t="s">
        <v>1973</v>
      </c>
    </row>
    <row r="1915" ht="40.5" spans="1:10">
      <c r="A1915" s="19"/>
      <c r="B1915" s="19"/>
      <c r="C1915" s="15" t="s">
        <v>1973</v>
      </c>
      <c r="D1915" s="15" t="s">
        <v>1973</v>
      </c>
      <c r="E1915" s="15" t="s">
        <v>3384</v>
      </c>
      <c r="F1915" s="17" t="s">
        <v>1997</v>
      </c>
      <c r="G1915" s="15" t="s">
        <v>1981</v>
      </c>
      <c r="H1915" s="17" t="s">
        <v>1982</v>
      </c>
      <c r="I1915" s="17" t="s">
        <v>1983</v>
      </c>
      <c r="J1915" s="21" t="s">
        <v>3385</v>
      </c>
    </row>
    <row r="1916" ht="13.5" spans="1:10">
      <c r="A1916" s="19"/>
      <c r="B1916" s="19"/>
      <c r="C1916" s="15" t="s">
        <v>2001</v>
      </c>
      <c r="D1916" s="15" t="s">
        <v>1973</v>
      </c>
      <c r="E1916" s="15" t="s">
        <v>1973</v>
      </c>
      <c r="F1916" s="17" t="s">
        <v>1973</v>
      </c>
      <c r="G1916" s="15" t="s">
        <v>1973</v>
      </c>
      <c r="H1916" s="17" t="s">
        <v>1973</v>
      </c>
      <c r="I1916" s="17" t="s">
        <v>1973</v>
      </c>
      <c r="J1916" s="21" t="s">
        <v>1973</v>
      </c>
    </row>
    <row r="1917" ht="13.5" spans="1:10">
      <c r="A1917" s="19"/>
      <c r="B1917" s="19"/>
      <c r="C1917" s="15" t="s">
        <v>1973</v>
      </c>
      <c r="D1917" s="15" t="s">
        <v>2002</v>
      </c>
      <c r="E1917" s="15" t="s">
        <v>1973</v>
      </c>
      <c r="F1917" s="17" t="s">
        <v>1973</v>
      </c>
      <c r="G1917" s="15" t="s">
        <v>1973</v>
      </c>
      <c r="H1917" s="17" t="s">
        <v>1973</v>
      </c>
      <c r="I1917" s="17" t="s">
        <v>1973</v>
      </c>
      <c r="J1917" s="21" t="s">
        <v>1973</v>
      </c>
    </row>
    <row r="1918" ht="121.5" spans="1:10">
      <c r="A1918" s="19"/>
      <c r="B1918" s="19"/>
      <c r="C1918" s="15" t="s">
        <v>1973</v>
      </c>
      <c r="D1918" s="15" t="s">
        <v>1973</v>
      </c>
      <c r="E1918" s="15" t="s">
        <v>3088</v>
      </c>
      <c r="F1918" s="17" t="s">
        <v>1997</v>
      </c>
      <c r="G1918" s="15" t="s">
        <v>2072</v>
      </c>
      <c r="H1918" s="17" t="s">
        <v>1982</v>
      </c>
      <c r="I1918" s="17" t="s">
        <v>1983</v>
      </c>
      <c r="J1918" s="21" t="s">
        <v>3089</v>
      </c>
    </row>
    <row r="1919" ht="13.5" spans="1:10">
      <c r="A1919" s="15" t="s">
        <v>3386</v>
      </c>
      <c r="B1919" s="19"/>
      <c r="C1919" s="19"/>
      <c r="D1919" s="19"/>
      <c r="E1919" s="19"/>
      <c r="F1919" s="20"/>
      <c r="G1919" s="19"/>
      <c r="H1919" s="20"/>
      <c r="I1919" s="20"/>
      <c r="J1919" s="22"/>
    </row>
    <row r="1920" ht="13.5" spans="1:10">
      <c r="A1920" s="15" t="s">
        <v>3387</v>
      </c>
      <c r="B1920" s="19"/>
      <c r="C1920" s="19"/>
      <c r="D1920" s="19"/>
      <c r="E1920" s="19"/>
      <c r="F1920" s="20"/>
      <c r="G1920" s="19"/>
      <c r="H1920" s="20"/>
      <c r="I1920" s="20"/>
      <c r="J1920" s="22"/>
    </row>
    <row r="1921" ht="351" spans="1:10">
      <c r="A1921" s="15" t="s">
        <v>3388</v>
      </c>
      <c r="B1921" s="18" t="s">
        <v>3389</v>
      </c>
      <c r="C1921" s="19"/>
      <c r="D1921" s="19"/>
      <c r="E1921" s="19"/>
      <c r="F1921" s="20"/>
      <c r="G1921" s="19"/>
      <c r="H1921" s="20"/>
      <c r="I1921" s="20"/>
      <c r="J1921" s="22"/>
    </row>
    <row r="1922" ht="13.5" spans="1:10">
      <c r="A1922" s="19"/>
      <c r="B1922" s="19"/>
      <c r="C1922" s="15" t="s">
        <v>1977</v>
      </c>
      <c r="D1922" s="15" t="s">
        <v>1973</v>
      </c>
      <c r="E1922" s="15" t="s">
        <v>1973</v>
      </c>
      <c r="F1922" s="17" t="s">
        <v>1973</v>
      </c>
      <c r="G1922" s="15" t="s">
        <v>1973</v>
      </c>
      <c r="H1922" s="17" t="s">
        <v>1973</v>
      </c>
      <c r="I1922" s="17" t="s">
        <v>1973</v>
      </c>
      <c r="J1922" s="21" t="s">
        <v>1973</v>
      </c>
    </row>
    <row r="1923" ht="13.5" spans="1:10">
      <c r="A1923" s="19"/>
      <c r="B1923" s="19"/>
      <c r="C1923" s="15" t="s">
        <v>1973</v>
      </c>
      <c r="D1923" s="15" t="s">
        <v>1978</v>
      </c>
      <c r="E1923" s="15" t="s">
        <v>1973</v>
      </c>
      <c r="F1923" s="17" t="s">
        <v>1973</v>
      </c>
      <c r="G1923" s="15" t="s">
        <v>1973</v>
      </c>
      <c r="H1923" s="17" t="s">
        <v>1973</v>
      </c>
      <c r="I1923" s="17" t="s">
        <v>1973</v>
      </c>
      <c r="J1923" s="21" t="s">
        <v>1973</v>
      </c>
    </row>
    <row r="1924" ht="27" spans="1:10">
      <c r="A1924" s="19"/>
      <c r="B1924" s="19"/>
      <c r="C1924" s="15" t="s">
        <v>1973</v>
      </c>
      <c r="D1924" s="15" t="s">
        <v>1973</v>
      </c>
      <c r="E1924" s="15" t="s">
        <v>3147</v>
      </c>
      <c r="F1924" s="17" t="s">
        <v>1997</v>
      </c>
      <c r="G1924" s="15" t="s">
        <v>2253</v>
      </c>
      <c r="H1924" s="17" t="s">
        <v>2200</v>
      </c>
      <c r="I1924" s="17" t="s">
        <v>1983</v>
      </c>
      <c r="J1924" s="21" t="s">
        <v>3148</v>
      </c>
    </row>
    <row r="1925" ht="13.5" spans="1:10">
      <c r="A1925" s="19"/>
      <c r="B1925" s="19"/>
      <c r="C1925" s="15" t="s">
        <v>1973</v>
      </c>
      <c r="D1925" s="15" t="s">
        <v>1985</v>
      </c>
      <c r="E1925" s="15" t="s">
        <v>1973</v>
      </c>
      <c r="F1925" s="17" t="s">
        <v>1973</v>
      </c>
      <c r="G1925" s="15" t="s">
        <v>1973</v>
      </c>
      <c r="H1925" s="17" t="s">
        <v>1973</v>
      </c>
      <c r="I1925" s="17" t="s">
        <v>1973</v>
      </c>
      <c r="J1925" s="21" t="s">
        <v>1973</v>
      </c>
    </row>
    <row r="1926" ht="108" spans="1:10">
      <c r="A1926" s="19"/>
      <c r="B1926" s="19"/>
      <c r="C1926" s="15" t="s">
        <v>1973</v>
      </c>
      <c r="D1926" s="15" t="s">
        <v>1973</v>
      </c>
      <c r="E1926" s="15" t="s">
        <v>3149</v>
      </c>
      <c r="F1926" s="17" t="s">
        <v>1997</v>
      </c>
      <c r="G1926" s="15" t="s">
        <v>2072</v>
      </c>
      <c r="H1926" s="17" t="s">
        <v>1982</v>
      </c>
      <c r="I1926" s="17" t="s">
        <v>1983</v>
      </c>
      <c r="J1926" s="21" t="s">
        <v>3150</v>
      </c>
    </row>
    <row r="1927" ht="13.5" spans="1:10">
      <c r="A1927" s="19"/>
      <c r="B1927" s="19"/>
      <c r="C1927" s="15" t="s">
        <v>1973</v>
      </c>
      <c r="D1927" s="15" t="s">
        <v>2013</v>
      </c>
      <c r="E1927" s="15" t="s">
        <v>1973</v>
      </c>
      <c r="F1927" s="17" t="s">
        <v>1973</v>
      </c>
      <c r="G1927" s="15" t="s">
        <v>1973</v>
      </c>
      <c r="H1927" s="17" t="s">
        <v>1973</v>
      </c>
      <c r="I1927" s="17" t="s">
        <v>1973</v>
      </c>
      <c r="J1927" s="21" t="s">
        <v>1973</v>
      </c>
    </row>
    <row r="1928" ht="108" spans="1:10">
      <c r="A1928" s="19"/>
      <c r="B1928" s="19"/>
      <c r="C1928" s="15" t="s">
        <v>1973</v>
      </c>
      <c r="D1928" s="15" t="s">
        <v>1973</v>
      </c>
      <c r="E1928" s="15" t="s">
        <v>3151</v>
      </c>
      <c r="F1928" s="17" t="s">
        <v>1997</v>
      </c>
      <c r="G1928" s="15" t="s">
        <v>2072</v>
      </c>
      <c r="H1928" s="17" t="s">
        <v>1982</v>
      </c>
      <c r="I1928" s="17" t="s">
        <v>1983</v>
      </c>
      <c r="J1928" s="21" t="s">
        <v>3152</v>
      </c>
    </row>
    <row r="1929" ht="13.5" spans="1:10">
      <c r="A1929" s="19"/>
      <c r="B1929" s="19"/>
      <c r="C1929" s="15" t="s">
        <v>1989</v>
      </c>
      <c r="D1929" s="15" t="s">
        <v>1973</v>
      </c>
      <c r="E1929" s="15" t="s">
        <v>1973</v>
      </c>
      <c r="F1929" s="17" t="s">
        <v>1973</v>
      </c>
      <c r="G1929" s="15" t="s">
        <v>1973</v>
      </c>
      <c r="H1929" s="17" t="s">
        <v>1973</v>
      </c>
      <c r="I1929" s="17" t="s">
        <v>1973</v>
      </c>
      <c r="J1929" s="21" t="s">
        <v>1973</v>
      </c>
    </row>
    <row r="1930" ht="13.5" spans="1:10">
      <c r="A1930" s="19"/>
      <c r="B1930" s="19"/>
      <c r="C1930" s="15" t="s">
        <v>1973</v>
      </c>
      <c r="D1930" s="15" t="s">
        <v>2023</v>
      </c>
      <c r="E1930" s="15" t="s">
        <v>1973</v>
      </c>
      <c r="F1930" s="17" t="s">
        <v>1973</v>
      </c>
      <c r="G1930" s="15" t="s">
        <v>1973</v>
      </c>
      <c r="H1930" s="17" t="s">
        <v>1973</v>
      </c>
      <c r="I1930" s="17" t="s">
        <v>1973</v>
      </c>
      <c r="J1930" s="21" t="s">
        <v>1973</v>
      </c>
    </row>
    <row r="1931" ht="54" spans="1:10">
      <c r="A1931" s="19"/>
      <c r="B1931" s="19"/>
      <c r="C1931" s="15" t="s">
        <v>1973</v>
      </c>
      <c r="D1931" s="15" t="s">
        <v>1973</v>
      </c>
      <c r="E1931" s="15" t="s">
        <v>3153</v>
      </c>
      <c r="F1931" s="17" t="s">
        <v>1997</v>
      </c>
      <c r="G1931" s="15" t="s">
        <v>1981</v>
      </c>
      <c r="H1931" s="17" t="s">
        <v>1982</v>
      </c>
      <c r="I1931" s="17" t="s">
        <v>1983</v>
      </c>
      <c r="J1931" s="21" t="s">
        <v>3154</v>
      </c>
    </row>
    <row r="1932" ht="13.5" spans="1:10">
      <c r="A1932" s="19"/>
      <c r="B1932" s="19"/>
      <c r="C1932" s="15" t="s">
        <v>2001</v>
      </c>
      <c r="D1932" s="15" t="s">
        <v>1973</v>
      </c>
      <c r="E1932" s="15" t="s">
        <v>1973</v>
      </c>
      <c r="F1932" s="17" t="s">
        <v>1973</v>
      </c>
      <c r="G1932" s="15" t="s">
        <v>1973</v>
      </c>
      <c r="H1932" s="17" t="s">
        <v>1973</v>
      </c>
      <c r="I1932" s="17" t="s">
        <v>1973</v>
      </c>
      <c r="J1932" s="21" t="s">
        <v>1973</v>
      </c>
    </row>
    <row r="1933" ht="13.5" spans="1:10">
      <c r="A1933" s="19"/>
      <c r="B1933" s="19"/>
      <c r="C1933" s="15" t="s">
        <v>1973</v>
      </c>
      <c r="D1933" s="15" t="s">
        <v>2002</v>
      </c>
      <c r="E1933" s="15" t="s">
        <v>1973</v>
      </c>
      <c r="F1933" s="17" t="s">
        <v>1973</v>
      </c>
      <c r="G1933" s="15" t="s">
        <v>1973</v>
      </c>
      <c r="H1933" s="17" t="s">
        <v>1973</v>
      </c>
      <c r="I1933" s="17" t="s">
        <v>1973</v>
      </c>
      <c r="J1933" s="21" t="s">
        <v>1973</v>
      </c>
    </row>
    <row r="1934" ht="40.5" spans="1:10">
      <c r="A1934" s="19"/>
      <c r="B1934" s="19"/>
      <c r="C1934" s="15" t="s">
        <v>1973</v>
      </c>
      <c r="D1934" s="15" t="s">
        <v>1973</v>
      </c>
      <c r="E1934" s="15" t="s">
        <v>3157</v>
      </c>
      <c r="F1934" s="17" t="s">
        <v>2020</v>
      </c>
      <c r="G1934" s="15" t="s">
        <v>1998</v>
      </c>
      <c r="H1934" s="17" t="s">
        <v>2200</v>
      </c>
      <c r="I1934" s="17" t="s">
        <v>1983</v>
      </c>
      <c r="J1934" s="21" t="s">
        <v>3158</v>
      </c>
    </row>
    <row r="1935" ht="94.5" spans="1:10">
      <c r="A1935" s="15" t="s">
        <v>3390</v>
      </c>
      <c r="B1935" s="18" t="s">
        <v>3391</v>
      </c>
      <c r="C1935" s="19"/>
      <c r="D1935" s="19"/>
      <c r="E1935" s="19"/>
      <c r="F1935" s="20"/>
      <c r="G1935" s="19"/>
      <c r="H1935" s="20"/>
      <c r="I1935" s="20"/>
      <c r="J1935" s="22"/>
    </row>
    <row r="1936" ht="13.5" spans="1:10">
      <c r="A1936" s="19"/>
      <c r="B1936" s="19"/>
      <c r="C1936" s="15" t="s">
        <v>1977</v>
      </c>
      <c r="D1936" s="15" t="s">
        <v>1973</v>
      </c>
      <c r="E1936" s="15" t="s">
        <v>1973</v>
      </c>
      <c r="F1936" s="17" t="s">
        <v>1973</v>
      </c>
      <c r="G1936" s="15" t="s">
        <v>1973</v>
      </c>
      <c r="H1936" s="17" t="s">
        <v>1973</v>
      </c>
      <c r="I1936" s="17" t="s">
        <v>1973</v>
      </c>
      <c r="J1936" s="21" t="s">
        <v>1973</v>
      </c>
    </row>
    <row r="1937" ht="13.5" spans="1:10">
      <c r="A1937" s="19"/>
      <c r="B1937" s="19"/>
      <c r="C1937" s="15" t="s">
        <v>1973</v>
      </c>
      <c r="D1937" s="15" t="s">
        <v>1978</v>
      </c>
      <c r="E1937" s="15" t="s">
        <v>1973</v>
      </c>
      <c r="F1937" s="17" t="s">
        <v>1973</v>
      </c>
      <c r="G1937" s="15" t="s">
        <v>1973</v>
      </c>
      <c r="H1937" s="17" t="s">
        <v>1973</v>
      </c>
      <c r="I1937" s="17" t="s">
        <v>1973</v>
      </c>
      <c r="J1937" s="21" t="s">
        <v>1973</v>
      </c>
    </row>
    <row r="1938" ht="54" spans="1:10">
      <c r="A1938" s="19"/>
      <c r="B1938" s="19"/>
      <c r="C1938" s="15" t="s">
        <v>1973</v>
      </c>
      <c r="D1938" s="15" t="s">
        <v>1973</v>
      </c>
      <c r="E1938" s="15" t="s">
        <v>2688</v>
      </c>
      <c r="F1938" s="17" t="s">
        <v>1997</v>
      </c>
      <c r="G1938" s="15" t="s">
        <v>2050</v>
      </c>
      <c r="H1938" s="17" t="s">
        <v>2200</v>
      </c>
      <c r="I1938" s="17" t="s">
        <v>1983</v>
      </c>
      <c r="J1938" s="21" t="s">
        <v>3162</v>
      </c>
    </row>
    <row r="1939" ht="54" spans="1:10">
      <c r="A1939" s="19"/>
      <c r="B1939" s="19"/>
      <c r="C1939" s="15" t="s">
        <v>1973</v>
      </c>
      <c r="D1939" s="15" t="s">
        <v>1973</v>
      </c>
      <c r="E1939" s="15" t="s">
        <v>2690</v>
      </c>
      <c r="F1939" s="17" t="s">
        <v>1997</v>
      </c>
      <c r="G1939" s="15" t="s">
        <v>2050</v>
      </c>
      <c r="H1939" s="17" t="s">
        <v>2691</v>
      </c>
      <c r="I1939" s="17" t="s">
        <v>1983</v>
      </c>
      <c r="J1939" s="21" t="s">
        <v>3375</v>
      </c>
    </row>
    <row r="1940" ht="13.5" spans="1:10">
      <c r="A1940" s="19"/>
      <c r="B1940" s="19"/>
      <c r="C1940" s="15" t="s">
        <v>1973</v>
      </c>
      <c r="D1940" s="15" t="s">
        <v>1985</v>
      </c>
      <c r="E1940" s="15" t="s">
        <v>1973</v>
      </c>
      <c r="F1940" s="17" t="s">
        <v>1973</v>
      </c>
      <c r="G1940" s="15" t="s">
        <v>1973</v>
      </c>
      <c r="H1940" s="17" t="s">
        <v>1973</v>
      </c>
      <c r="I1940" s="17" t="s">
        <v>1973</v>
      </c>
      <c r="J1940" s="21" t="s">
        <v>1973</v>
      </c>
    </row>
    <row r="1941" ht="40.5" spans="1:10">
      <c r="A1941" s="19"/>
      <c r="B1941" s="19"/>
      <c r="C1941" s="15" t="s">
        <v>1973</v>
      </c>
      <c r="D1941" s="15" t="s">
        <v>1973</v>
      </c>
      <c r="E1941" s="15" t="s">
        <v>2693</v>
      </c>
      <c r="F1941" s="17" t="s">
        <v>1980</v>
      </c>
      <c r="G1941" s="15" t="s">
        <v>2694</v>
      </c>
      <c r="H1941" s="17" t="s">
        <v>2695</v>
      </c>
      <c r="I1941" s="17" t="s">
        <v>1987</v>
      </c>
      <c r="J1941" s="21" t="s">
        <v>3163</v>
      </c>
    </row>
    <row r="1942" ht="13.5" spans="1:10">
      <c r="A1942" s="19"/>
      <c r="B1942" s="19"/>
      <c r="C1942" s="15" t="s">
        <v>1973</v>
      </c>
      <c r="D1942" s="15" t="s">
        <v>2018</v>
      </c>
      <c r="E1942" s="15" t="s">
        <v>1973</v>
      </c>
      <c r="F1942" s="17" t="s">
        <v>1973</v>
      </c>
      <c r="G1942" s="15" t="s">
        <v>1973</v>
      </c>
      <c r="H1942" s="17" t="s">
        <v>1973</v>
      </c>
      <c r="I1942" s="17" t="s">
        <v>1973</v>
      </c>
      <c r="J1942" s="21" t="s">
        <v>1973</v>
      </c>
    </row>
    <row r="1943" ht="135" spans="1:10">
      <c r="A1943" s="19"/>
      <c r="B1943" s="19"/>
      <c r="C1943" s="15" t="s">
        <v>1973</v>
      </c>
      <c r="D1943" s="15" t="s">
        <v>1973</v>
      </c>
      <c r="E1943" s="15" t="s">
        <v>3164</v>
      </c>
      <c r="F1943" s="17" t="s">
        <v>2020</v>
      </c>
      <c r="G1943" s="15" t="s">
        <v>1992</v>
      </c>
      <c r="H1943" s="17" t="s">
        <v>3165</v>
      </c>
      <c r="I1943" s="17" t="s">
        <v>1983</v>
      </c>
      <c r="J1943" s="21" t="s">
        <v>3166</v>
      </c>
    </row>
    <row r="1944" ht="13.5" spans="1:10">
      <c r="A1944" s="19"/>
      <c r="B1944" s="19"/>
      <c r="C1944" s="15" t="s">
        <v>1989</v>
      </c>
      <c r="D1944" s="15" t="s">
        <v>1973</v>
      </c>
      <c r="E1944" s="15" t="s">
        <v>1973</v>
      </c>
      <c r="F1944" s="17" t="s">
        <v>1973</v>
      </c>
      <c r="G1944" s="15" t="s">
        <v>1973</v>
      </c>
      <c r="H1944" s="17" t="s">
        <v>1973</v>
      </c>
      <c r="I1944" s="17" t="s">
        <v>1973</v>
      </c>
      <c r="J1944" s="21" t="s">
        <v>1973</v>
      </c>
    </row>
    <row r="1945" ht="13.5" spans="1:10">
      <c r="A1945" s="19"/>
      <c r="B1945" s="19"/>
      <c r="C1945" s="15" t="s">
        <v>1973</v>
      </c>
      <c r="D1945" s="15" t="s">
        <v>1990</v>
      </c>
      <c r="E1945" s="15" t="s">
        <v>1973</v>
      </c>
      <c r="F1945" s="17" t="s">
        <v>1973</v>
      </c>
      <c r="G1945" s="15" t="s">
        <v>1973</v>
      </c>
      <c r="H1945" s="17" t="s">
        <v>1973</v>
      </c>
      <c r="I1945" s="17" t="s">
        <v>1973</v>
      </c>
      <c r="J1945" s="21" t="s">
        <v>1973</v>
      </c>
    </row>
    <row r="1946" ht="108" spans="1:10">
      <c r="A1946" s="19"/>
      <c r="B1946" s="19"/>
      <c r="C1946" s="15" t="s">
        <v>1973</v>
      </c>
      <c r="D1946" s="15" t="s">
        <v>1973</v>
      </c>
      <c r="E1946" s="15" t="s">
        <v>2949</v>
      </c>
      <c r="F1946" s="17" t="s">
        <v>1997</v>
      </c>
      <c r="G1946" s="15" t="s">
        <v>2386</v>
      </c>
      <c r="H1946" s="17" t="s">
        <v>1982</v>
      </c>
      <c r="I1946" s="17" t="s">
        <v>1983</v>
      </c>
      <c r="J1946" s="21" t="s">
        <v>2951</v>
      </c>
    </row>
    <row r="1947" ht="13.5" spans="1:10">
      <c r="A1947" s="19"/>
      <c r="B1947" s="19"/>
      <c r="C1947" s="15" t="s">
        <v>2001</v>
      </c>
      <c r="D1947" s="15" t="s">
        <v>1973</v>
      </c>
      <c r="E1947" s="15" t="s">
        <v>1973</v>
      </c>
      <c r="F1947" s="17" t="s">
        <v>1973</v>
      </c>
      <c r="G1947" s="15" t="s">
        <v>1973</v>
      </c>
      <c r="H1947" s="17" t="s">
        <v>1973</v>
      </c>
      <c r="I1947" s="17" t="s">
        <v>1973</v>
      </c>
      <c r="J1947" s="21" t="s">
        <v>1973</v>
      </c>
    </row>
    <row r="1948" ht="13.5" spans="1:10">
      <c r="A1948" s="19"/>
      <c r="B1948" s="19"/>
      <c r="C1948" s="15" t="s">
        <v>1973</v>
      </c>
      <c r="D1948" s="15" t="s">
        <v>2002</v>
      </c>
      <c r="E1948" s="15" t="s">
        <v>1973</v>
      </c>
      <c r="F1948" s="17" t="s">
        <v>1973</v>
      </c>
      <c r="G1948" s="15" t="s">
        <v>1973</v>
      </c>
      <c r="H1948" s="17" t="s">
        <v>1973</v>
      </c>
      <c r="I1948" s="17" t="s">
        <v>1973</v>
      </c>
      <c r="J1948" s="21" t="s">
        <v>1973</v>
      </c>
    </row>
    <row r="1949" ht="81" spans="1:10">
      <c r="A1949" s="19"/>
      <c r="B1949" s="19"/>
      <c r="C1949" s="15" t="s">
        <v>1973</v>
      </c>
      <c r="D1949" s="15" t="s">
        <v>1973</v>
      </c>
      <c r="E1949" s="15" t="s">
        <v>2699</v>
      </c>
      <c r="F1949" s="17" t="s">
        <v>1997</v>
      </c>
      <c r="G1949" s="15" t="s">
        <v>2072</v>
      </c>
      <c r="H1949" s="17" t="s">
        <v>1982</v>
      </c>
      <c r="I1949" s="17" t="s">
        <v>1983</v>
      </c>
      <c r="J1949" s="21" t="s">
        <v>3167</v>
      </c>
    </row>
    <row r="1950" ht="13.5" spans="1:10">
      <c r="A1950" s="15" t="s">
        <v>3392</v>
      </c>
      <c r="B1950" s="19"/>
      <c r="C1950" s="19"/>
      <c r="D1950" s="19"/>
      <c r="E1950" s="19"/>
      <c r="F1950" s="20"/>
      <c r="G1950" s="19"/>
      <c r="H1950" s="20"/>
      <c r="I1950" s="20"/>
      <c r="J1950" s="22"/>
    </row>
    <row r="1951" ht="13.5" spans="1:10">
      <c r="A1951" s="15" t="s">
        <v>3393</v>
      </c>
      <c r="B1951" s="19"/>
      <c r="C1951" s="19"/>
      <c r="D1951" s="19"/>
      <c r="E1951" s="19"/>
      <c r="F1951" s="20"/>
      <c r="G1951" s="19"/>
      <c r="H1951" s="20"/>
      <c r="I1951" s="20"/>
      <c r="J1951" s="22"/>
    </row>
    <row r="1952" ht="409.5" spans="1:10">
      <c r="A1952" s="15" t="s">
        <v>3394</v>
      </c>
      <c r="B1952" s="18" t="s">
        <v>3395</v>
      </c>
      <c r="C1952" s="19"/>
      <c r="D1952" s="19"/>
      <c r="E1952" s="19"/>
      <c r="F1952" s="20"/>
      <c r="G1952" s="19"/>
      <c r="H1952" s="20"/>
      <c r="I1952" s="20"/>
      <c r="J1952" s="22"/>
    </row>
    <row r="1953" ht="13.5" spans="1:10">
      <c r="A1953" s="19"/>
      <c r="B1953" s="19"/>
      <c r="C1953" s="15" t="s">
        <v>1977</v>
      </c>
      <c r="D1953" s="15" t="s">
        <v>1973</v>
      </c>
      <c r="E1953" s="15" t="s">
        <v>1973</v>
      </c>
      <c r="F1953" s="17" t="s">
        <v>1973</v>
      </c>
      <c r="G1953" s="15" t="s">
        <v>1973</v>
      </c>
      <c r="H1953" s="17" t="s">
        <v>1973</v>
      </c>
      <c r="I1953" s="17" t="s">
        <v>1973</v>
      </c>
      <c r="J1953" s="21" t="s">
        <v>1973</v>
      </c>
    </row>
    <row r="1954" ht="13.5" spans="1:10">
      <c r="A1954" s="19"/>
      <c r="B1954" s="19"/>
      <c r="C1954" s="15" t="s">
        <v>1973</v>
      </c>
      <c r="D1954" s="15" t="s">
        <v>1978</v>
      </c>
      <c r="E1954" s="15" t="s">
        <v>1973</v>
      </c>
      <c r="F1954" s="17" t="s">
        <v>1973</v>
      </c>
      <c r="G1954" s="15" t="s">
        <v>1973</v>
      </c>
      <c r="H1954" s="17" t="s">
        <v>1973</v>
      </c>
      <c r="I1954" s="17" t="s">
        <v>1973</v>
      </c>
      <c r="J1954" s="21" t="s">
        <v>1973</v>
      </c>
    </row>
    <row r="1955" ht="67.5" spans="1:10">
      <c r="A1955" s="19"/>
      <c r="B1955" s="19"/>
      <c r="C1955" s="15" t="s">
        <v>1973</v>
      </c>
      <c r="D1955" s="15" t="s">
        <v>1973</v>
      </c>
      <c r="E1955" s="15" t="s">
        <v>2688</v>
      </c>
      <c r="F1955" s="17" t="s">
        <v>1997</v>
      </c>
      <c r="G1955" s="15" t="s">
        <v>2192</v>
      </c>
      <c r="H1955" s="17" t="s">
        <v>2200</v>
      </c>
      <c r="I1955" s="17" t="s">
        <v>1983</v>
      </c>
      <c r="J1955" s="21" t="s">
        <v>3396</v>
      </c>
    </row>
    <row r="1956" ht="67.5" spans="1:10">
      <c r="A1956" s="19"/>
      <c r="B1956" s="19"/>
      <c r="C1956" s="15" t="s">
        <v>1973</v>
      </c>
      <c r="D1956" s="15" t="s">
        <v>1973</v>
      </c>
      <c r="E1956" s="15" t="s">
        <v>3397</v>
      </c>
      <c r="F1956" s="17" t="s">
        <v>1997</v>
      </c>
      <c r="G1956" s="15" t="s">
        <v>2192</v>
      </c>
      <c r="H1956" s="17" t="s">
        <v>2200</v>
      </c>
      <c r="I1956" s="17" t="s">
        <v>1983</v>
      </c>
      <c r="J1956" s="21" t="s">
        <v>3396</v>
      </c>
    </row>
    <row r="1957" ht="13.5" spans="1:10">
      <c r="A1957" s="19"/>
      <c r="B1957" s="19"/>
      <c r="C1957" s="15" t="s">
        <v>1973</v>
      </c>
      <c r="D1957" s="15" t="s">
        <v>1985</v>
      </c>
      <c r="E1957" s="15" t="s">
        <v>1973</v>
      </c>
      <c r="F1957" s="17" t="s">
        <v>1973</v>
      </c>
      <c r="G1957" s="15" t="s">
        <v>1973</v>
      </c>
      <c r="H1957" s="17" t="s">
        <v>1973</v>
      </c>
      <c r="I1957" s="17" t="s">
        <v>1973</v>
      </c>
      <c r="J1957" s="21" t="s">
        <v>1973</v>
      </c>
    </row>
    <row r="1958" ht="67.5" spans="1:10">
      <c r="A1958" s="19"/>
      <c r="B1958" s="19"/>
      <c r="C1958" s="15" t="s">
        <v>1973</v>
      </c>
      <c r="D1958" s="15" t="s">
        <v>1973</v>
      </c>
      <c r="E1958" s="15" t="s">
        <v>3398</v>
      </c>
      <c r="F1958" s="17" t="s">
        <v>1997</v>
      </c>
      <c r="G1958" s="15" t="s">
        <v>2005</v>
      </c>
      <c r="H1958" s="17" t="s">
        <v>1982</v>
      </c>
      <c r="I1958" s="17" t="s">
        <v>1983</v>
      </c>
      <c r="J1958" s="21" t="s">
        <v>3396</v>
      </c>
    </row>
    <row r="1959" ht="13.5" spans="1:10">
      <c r="A1959" s="19"/>
      <c r="B1959" s="19"/>
      <c r="C1959" s="15" t="s">
        <v>1989</v>
      </c>
      <c r="D1959" s="15" t="s">
        <v>1973</v>
      </c>
      <c r="E1959" s="15" t="s">
        <v>1973</v>
      </c>
      <c r="F1959" s="17" t="s">
        <v>1973</v>
      </c>
      <c r="G1959" s="15" t="s">
        <v>1973</v>
      </c>
      <c r="H1959" s="17" t="s">
        <v>1973</v>
      </c>
      <c r="I1959" s="17" t="s">
        <v>1973</v>
      </c>
      <c r="J1959" s="21" t="s">
        <v>1973</v>
      </c>
    </row>
    <row r="1960" ht="13.5" spans="1:10">
      <c r="A1960" s="19"/>
      <c r="B1960" s="19"/>
      <c r="C1960" s="15" t="s">
        <v>1973</v>
      </c>
      <c r="D1960" s="15" t="s">
        <v>2023</v>
      </c>
      <c r="E1960" s="15" t="s">
        <v>1973</v>
      </c>
      <c r="F1960" s="17" t="s">
        <v>1973</v>
      </c>
      <c r="G1960" s="15" t="s">
        <v>1973</v>
      </c>
      <c r="H1960" s="17" t="s">
        <v>1973</v>
      </c>
      <c r="I1960" s="17" t="s">
        <v>1973</v>
      </c>
      <c r="J1960" s="21" t="s">
        <v>1973</v>
      </c>
    </row>
    <row r="1961" ht="67.5" spans="1:10">
      <c r="A1961" s="19"/>
      <c r="B1961" s="19"/>
      <c r="C1961" s="15" t="s">
        <v>1973</v>
      </c>
      <c r="D1961" s="15" t="s">
        <v>1973</v>
      </c>
      <c r="E1961" s="15" t="s">
        <v>3399</v>
      </c>
      <c r="F1961" s="17" t="s">
        <v>1997</v>
      </c>
      <c r="G1961" s="15" t="s">
        <v>2297</v>
      </c>
      <c r="H1961" s="17" t="s">
        <v>1982</v>
      </c>
      <c r="I1961" s="17" t="s">
        <v>1983</v>
      </c>
      <c r="J1961" s="21" t="s">
        <v>3396</v>
      </c>
    </row>
    <row r="1962" ht="13.5" spans="1:10">
      <c r="A1962" s="19"/>
      <c r="B1962" s="19"/>
      <c r="C1962" s="15" t="s">
        <v>2001</v>
      </c>
      <c r="D1962" s="15" t="s">
        <v>1973</v>
      </c>
      <c r="E1962" s="15" t="s">
        <v>1973</v>
      </c>
      <c r="F1962" s="17" t="s">
        <v>1973</v>
      </c>
      <c r="G1962" s="15" t="s">
        <v>1973</v>
      </c>
      <c r="H1962" s="17" t="s">
        <v>1973</v>
      </c>
      <c r="I1962" s="17" t="s">
        <v>1973</v>
      </c>
      <c r="J1962" s="21" t="s">
        <v>1973</v>
      </c>
    </row>
    <row r="1963" ht="13.5" spans="1:10">
      <c r="A1963" s="19"/>
      <c r="B1963" s="19"/>
      <c r="C1963" s="15" t="s">
        <v>1973</v>
      </c>
      <c r="D1963" s="15" t="s">
        <v>2002</v>
      </c>
      <c r="E1963" s="15" t="s">
        <v>1973</v>
      </c>
      <c r="F1963" s="17" t="s">
        <v>1973</v>
      </c>
      <c r="G1963" s="15" t="s">
        <v>1973</v>
      </c>
      <c r="H1963" s="17" t="s">
        <v>1973</v>
      </c>
      <c r="I1963" s="17" t="s">
        <v>1973</v>
      </c>
      <c r="J1963" s="21" t="s">
        <v>1973</v>
      </c>
    </row>
    <row r="1964" ht="67.5" spans="1:10">
      <c r="A1964" s="19"/>
      <c r="B1964" s="19"/>
      <c r="C1964" s="15" t="s">
        <v>1973</v>
      </c>
      <c r="D1964" s="15" t="s">
        <v>1973</v>
      </c>
      <c r="E1964" s="15" t="s">
        <v>2503</v>
      </c>
      <c r="F1964" s="17" t="s">
        <v>1997</v>
      </c>
      <c r="G1964" s="15" t="s">
        <v>2620</v>
      </c>
      <c r="H1964" s="17" t="s">
        <v>1982</v>
      </c>
      <c r="I1964" s="17" t="s">
        <v>1983</v>
      </c>
      <c r="J1964" s="21" t="s">
        <v>3396</v>
      </c>
    </row>
    <row r="1965" ht="13.5" spans="1:10">
      <c r="A1965" s="15" t="s">
        <v>3400</v>
      </c>
      <c r="B1965" s="19"/>
      <c r="C1965" s="19"/>
      <c r="D1965" s="19"/>
      <c r="E1965" s="19"/>
      <c r="F1965" s="20"/>
      <c r="G1965" s="19"/>
      <c r="H1965" s="20"/>
      <c r="I1965" s="20"/>
      <c r="J1965" s="22"/>
    </row>
    <row r="1966" ht="13.5" spans="1:10">
      <c r="A1966" s="15" t="s">
        <v>3401</v>
      </c>
      <c r="B1966" s="19"/>
      <c r="C1966" s="19"/>
      <c r="D1966" s="19"/>
      <c r="E1966" s="19"/>
      <c r="F1966" s="20"/>
      <c r="G1966" s="19"/>
      <c r="H1966" s="20"/>
      <c r="I1966" s="20"/>
      <c r="J1966" s="22"/>
    </row>
    <row r="1967" ht="135" spans="1:10">
      <c r="A1967" s="15" t="s">
        <v>3402</v>
      </c>
      <c r="B1967" s="18" t="s">
        <v>3403</v>
      </c>
      <c r="C1967" s="19"/>
      <c r="D1967" s="19"/>
      <c r="E1967" s="19"/>
      <c r="F1967" s="20"/>
      <c r="G1967" s="19"/>
      <c r="H1967" s="20"/>
      <c r="I1967" s="20"/>
      <c r="J1967" s="22"/>
    </row>
    <row r="1968" ht="13.5" spans="1:10">
      <c r="A1968" s="19"/>
      <c r="B1968" s="19"/>
      <c r="C1968" s="15" t="s">
        <v>1977</v>
      </c>
      <c r="D1968" s="15" t="s">
        <v>1973</v>
      </c>
      <c r="E1968" s="15" t="s">
        <v>1973</v>
      </c>
      <c r="F1968" s="17" t="s">
        <v>1973</v>
      </c>
      <c r="G1968" s="15" t="s">
        <v>1973</v>
      </c>
      <c r="H1968" s="17" t="s">
        <v>1973</v>
      </c>
      <c r="I1968" s="17" t="s">
        <v>1973</v>
      </c>
      <c r="J1968" s="21" t="s">
        <v>1973</v>
      </c>
    </row>
    <row r="1969" ht="13.5" spans="1:10">
      <c r="A1969" s="19"/>
      <c r="B1969" s="19"/>
      <c r="C1969" s="15" t="s">
        <v>1973</v>
      </c>
      <c r="D1969" s="15" t="s">
        <v>1978</v>
      </c>
      <c r="E1969" s="15" t="s">
        <v>1973</v>
      </c>
      <c r="F1969" s="17" t="s">
        <v>1973</v>
      </c>
      <c r="G1969" s="15" t="s">
        <v>1973</v>
      </c>
      <c r="H1969" s="17" t="s">
        <v>1973</v>
      </c>
      <c r="I1969" s="17" t="s">
        <v>1973</v>
      </c>
      <c r="J1969" s="21" t="s">
        <v>1973</v>
      </c>
    </row>
    <row r="1970" ht="27" spans="1:10">
      <c r="A1970" s="19"/>
      <c r="B1970" s="19"/>
      <c r="C1970" s="15" t="s">
        <v>1973</v>
      </c>
      <c r="D1970" s="15" t="s">
        <v>1973</v>
      </c>
      <c r="E1970" s="15" t="s">
        <v>3404</v>
      </c>
      <c r="F1970" s="17" t="s">
        <v>1997</v>
      </c>
      <c r="G1970" s="15" t="s">
        <v>2253</v>
      </c>
      <c r="H1970" s="17" t="s">
        <v>2200</v>
      </c>
      <c r="I1970" s="17" t="s">
        <v>1983</v>
      </c>
      <c r="J1970" s="21" t="s">
        <v>3113</v>
      </c>
    </row>
    <row r="1971" ht="13.5" spans="1:10">
      <c r="A1971" s="19"/>
      <c r="B1971" s="19"/>
      <c r="C1971" s="15" t="s">
        <v>1973</v>
      </c>
      <c r="D1971" s="15" t="s">
        <v>1985</v>
      </c>
      <c r="E1971" s="15" t="s">
        <v>1973</v>
      </c>
      <c r="F1971" s="17" t="s">
        <v>1973</v>
      </c>
      <c r="G1971" s="15" t="s">
        <v>1973</v>
      </c>
      <c r="H1971" s="17" t="s">
        <v>1973</v>
      </c>
      <c r="I1971" s="17" t="s">
        <v>1973</v>
      </c>
      <c r="J1971" s="21" t="s">
        <v>1973</v>
      </c>
    </row>
    <row r="1972" ht="27" spans="1:10">
      <c r="A1972" s="19"/>
      <c r="B1972" s="19"/>
      <c r="C1972" s="15" t="s">
        <v>1973</v>
      </c>
      <c r="D1972" s="15" t="s">
        <v>1973</v>
      </c>
      <c r="E1972" s="15" t="s">
        <v>3114</v>
      </c>
      <c r="F1972" s="17" t="s">
        <v>1980</v>
      </c>
      <c r="G1972" s="15" t="s">
        <v>3405</v>
      </c>
      <c r="H1972" s="17" t="s">
        <v>1999</v>
      </c>
      <c r="I1972" s="17" t="s">
        <v>1987</v>
      </c>
      <c r="J1972" s="21" t="s">
        <v>3406</v>
      </c>
    </row>
    <row r="1973" ht="13.5" spans="1:10">
      <c r="A1973" s="19"/>
      <c r="B1973" s="19"/>
      <c r="C1973" s="15" t="s">
        <v>1973</v>
      </c>
      <c r="D1973" s="15" t="s">
        <v>2013</v>
      </c>
      <c r="E1973" s="15" t="s">
        <v>1973</v>
      </c>
      <c r="F1973" s="17" t="s">
        <v>1973</v>
      </c>
      <c r="G1973" s="15" t="s">
        <v>1973</v>
      </c>
      <c r="H1973" s="17" t="s">
        <v>1973</v>
      </c>
      <c r="I1973" s="17" t="s">
        <v>1973</v>
      </c>
      <c r="J1973" s="21" t="s">
        <v>1973</v>
      </c>
    </row>
    <row r="1974" ht="40.5" spans="1:10">
      <c r="A1974" s="19"/>
      <c r="B1974" s="19"/>
      <c r="C1974" s="15" t="s">
        <v>1973</v>
      </c>
      <c r="D1974" s="15" t="s">
        <v>1973</v>
      </c>
      <c r="E1974" s="15" t="s">
        <v>3116</v>
      </c>
      <c r="F1974" s="17" t="s">
        <v>1980</v>
      </c>
      <c r="G1974" s="15" t="s">
        <v>1981</v>
      </c>
      <c r="H1974" s="17" t="s">
        <v>1982</v>
      </c>
      <c r="I1974" s="17" t="s">
        <v>1987</v>
      </c>
      <c r="J1974" s="21" t="s">
        <v>3407</v>
      </c>
    </row>
    <row r="1975" ht="13.5" spans="1:10">
      <c r="A1975" s="19"/>
      <c r="B1975" s="19"/>
      <c r="C1975" s="15" t="s">
        <v>1973</v>
      </c>
      <c r="D1975" s="15" t="s">
        <v>2018</v>
      </c>
      <c r="E1975" s="15" t="s">
        <v>1973</v>
      </c>
      <c r="F1975" s="17" t="s">
        <v>1973</v>
      </c>
      <c r="G1975" s="15" t="s">
        <v>1973</v>
      </c>
      <c r="H1975" s="17" t="s">
        <v>1973</v>
      </c>
      <c r="I1975" s="17" t="s">
        <v>1973</v>
      </c>
      <c r="J1975" s="21" t="s">
        <v>1973</v>
      </c>
    </row>
    <row r="1976" ht="27" spans="1:10">
      <c r="A1976" s="19"/>
      <c r="B1976" s="19"/>
      <c r="C1976" s="15" t="s">
        <v>1973</v>
      </c>
      <c r="D1976" s="15" t="s">
        <v>1973</v>
      </c>
      <c r="E1976" s="15" t="s">
        <v>3095</v>
      </c>
      <c r="F1976" s="17" t="s">
        <v>2020</v>
      </c>
      <c r="G1976" s="15" t="s">
        <v>2156</v>
      </c>
      <c r="H1976" s="17" t="s">
        <v>1993</v>
      </c>
      <c r="I1976" s="17" t="s">
        <v>1983</v>
      </c>
      <c r="J1976" s="21" t="s">
        <v>3408</v>
      </c>
    </row>
    <row r="1977" ht="13.5" spans="1:10">
      <c r="A1977" s="19"/>
      <c r="B1977" s="19"/>
      <c r="C1977" s="15" t="s">
        <v>1989</v>
      </c>
      <c r="D1977" s="15" t="s">
        <v>1973</v>
      </c>
      <c r="E1977" s="15" t="s">
        <v>1973</v>
      </c>
      <c r="F1977" s="17" t="s">
        <v>1973</v>
      </c>
      <c r="G1977" s="15" t="s">
        <v>1973</v>
      </c>
      <c r="H1977" s="17" t="s">
        <v>1973</v>
      </c>
      <c r="I1977" s="17" t="s">
        <v>1973</v>
      </c>
      <c r="J1977" s="21" t="s">
        <v>1973</v>
      </c>
    </row>
    <row r="1978" ht="13.5" spans="1:10">
      <c r="A1978" s="19"/>
      <c r="B1978" s="19"/>
      <c r="C1978" s="15" t="s">
        <v>1973</v>
      </c>
      <c r="D1978" s="15" t="s">
        <v>2023</v>
      </c>
      <c r="E1978" s="15" t="s">
        <v>1973</v>
      </c>
      <c r="F1978" s="17" t="s">
        <v>1973</v>
      </c>
      <c r="G1978" s="15" t="s">
        <v>1973</v>
      </c>
      <c r="H1978" s="17" t="s">
        <v>1973</v>
      </c>
      <c r="I1978" s="17" t="s">
        <v>1973</v>
      </c>
      <c r="J1978" s="21" t="s">
        <v>1973</v>
      </c>
    </row>
    <row r="1979" ht="108" spans="1:10">
      <c r="A1979" s="19"/>
      <c r="B1979" s="19"/>
      <c r="C1979" s="15" t="s">
        <v>1973</v>
      </c>
      <c r="D1979" s="15" t="s">
        <v>1973</v>
      </c>
      <c r="E1979" s="15" t="s">
        <v>3118</v>
      </c>
      <c r="F1979" s="17" t="s">
        <v>1997</v>
      </c>
      <c r="G1979" s="15" t="s">
        <v>3409</v>
      </c>
      <c r="H1979" s="17" t="s">
        <v>1982</v>
      </c>
      <c r="I1979" s="17" t="s">
        <v>1983</v>
      </c>
      <c r="J1979" s="21" t="s">
        <v>3410</v>
      </c>
    </row>
    <row r="1980" ht="13.5" spans="1:10">
      <c r="A1980" s="19"/>
      <c r="B1980" s="19"/>
      <c r="C1980" s="15" t="s">
        <v>2001</v>
      </c>
      <c r="D1980" s="15" t="s">
        <v>1973</v>
      </c>
      <c r="E1980" s="15" t="s">
        <v>1973</v>
      </c>
      <c r="F1980" s="17" t="s">
        <v>1973</v>
      </c>
      <c r="G1980" s="15" t="s">
        <v>1973</v>
      </c>
      <c r="H1980" s="17" t="s">
        <v>1973</v>
      </c>
      <c r="I1980" s="17" t="s">
        <v>1973</v>
      </c>
      <c r="J1980" s="21" t="s">
        <v>1973</v>
      </c>
    </row>
    <row r="1981" ht="13.5" spans="1:10">
      <c r="A1981" s="19"/>
      <c r="B1981" s="19"/>
      <c r="C1981" s="15" t="s">
        <v>1973</v>
      </c>
      <c r="D1981" s="15" t="s">
        <v>2002</v>
      </c>
      <c r="E1981" s="15" t="s">
        <v>1973</v>
      </c>
      <c r="F1981" s="17" t="s">
        <v>1973</v>
      </c>
      <c r="G1981" s="15" t="s">
        <v>1973</v>
      </c>
      <c r="H1981" s="17" t="s">
        <v>1973</v>
      </c>
      <c r="I1981" s="17" t="s">
        <v>1973</v>
      </c>
      <c r="J1981" s="21" t="s">
        <v>1973</v>
      </c>
    </row>
    <row r="1982" ht="40.5" spans="1:10">
      <c r="A1982" s="19"/>
      <c r="B1982" s="19"/>
      <c r="C1982" s="15" t="s">
        <v>1973</v>
      </c>
      <c r="D1982" s="15" t="s">
        <v>1973</v>
      </c>
      <c r="E1982" s="15" t="s">
        <v>2076</v>
      </c>
      <c r="F1982" s="17" t="s">
        <v>1997</v>
      </c>
      <c r="G1982" s="15" t="s">
        <v>2326</v>
      </c>
      <c r="H1982" s="17" t="s">
        <v>1982</v>
      </c>
      <c r="I1982" s="17" t="s">
        <v>1987</v>
      </c>
      <c r="J1982" s="21" t="s">
        <v>3411</v>
      </c>
    </row>
    <row r="1983" ht="148.5" spans="1:10">
      <c r="A1983" s="15" t="s">
        <v>3412</v>
      </c>
      <c r="B1983" s="18" t="s">
        <v>3413</v>
      </c>
      <c r="C1983" s="19"/>
      <c r="D1983" s="19"/>
      <c r="E1983" s="19"/>
      <c r="F1983" s="20"/>
      <c r="G1983" s="19"/>
      <c r="H1983" s="20"/>
      <c r="I1983" s="20"/>
      <c r="J1983" s="22"/>
    </row>
    <row r="1984" ht="13.5" spans="1:10">
      <c r="A1984" s="19"/>
      <c r="B1984" s="19"/>
      <c r="C1984" s="15" t="s">
        <v>1977</v>
      </c>
      <c r="D1984" s="15" t="s">
        <v>1973</v>
      </c>
      <c r="E1984" s="15" t="s">
        <v>1973</v>
      </c>
      <c r="F1984" s="17" t="s">
        <v>1973</v>
      </c>
      <c r="G1984" s="15" t="s">
        <v>1973</v>
      </c>
      <c r="H1984" s="17" t="s">
        <v>1973</v>
      </c>
      <c r="I1984" s="17" t="s">
        <v>1973</v>
      </c>
      <c r="J1984" s="21" t="s">
        <v>1973</v>
      </c>
    </row>
    <row r="1985" ht="13.5" spans="1:10">
      <c r="A1985" s="19"/>
      <c r="B1985" s="19"/>
      <c r="C1985" s="15" t="s">
        <v>1973</v>
      </c>
      <c r="D1985" s="15" t="s">
        <v>1978</v>
      </c>
      <c r="E1985" s="15" t="s">
        <v>1973</v>
      </c>
      <c r="F1985" s="17" t="s">
        <v>1973</v>
      </c>
      <c r="G1985" s="15" t="s">
        <v>1973</v>
      </c>
      <c r="H1985" s="17" t="s">
        <v>1973</v>
      </c>
      <c r="I1985" s="17" t="s">
        <v>1973</v>
      </c>
      <c r="J1985" s="21" t="s">
        <v>1973</v>
      </c>
    </row>
    <row r="1986" ht="108" spans="1:10">
      <c r="A1986" s="19"/>
      <c r="B1986" s="19"/>
      <c r="C1986" s="15" t="s">
        <v>1973</v>
      </c>
      <c r="D1986" s="15" t="s">
        <v>1973</v>
      </c>
      <c r="E1986" s="15" t="s">
        <v>1979</v>
      </c>
      <c r="F1986" s="17" t="s">
        <v>1980</v>
      </c>
      <c r="G1986" s="15" t="s">
        <v>1981</v>
      </c>
      <c r="H1986" s="17" t="s">
        <v>1982</v>
      </c>
      <c r="I1986" s="17" t="s">
        <v>1987</v>
      </c>
      <c r="J1986" s="21" t="s">
        <v>1984</v>
      </c>
    </row>
    <row r="1987" ht="13.5" spans="1:10">
      <c r="A1987" s="19"/>
      <c r="B1987" s="19"/>
      <c r="C1987" s="15" t="s">
        <v>1973</v>
      </c>
      <c r="D1987" s="15" t="s">
        <v>1985</v>
      </c>
      <c r="E1987" s="15" t="s">
        <v>1973</v>
      </c>
      <c r="F1987" s="17" t="s">
        <v>1973</v>
      </c>
      <c r="G1987" s="15" t="s">
        <v>1973</v>
      </c>
      <c r="H1987" s="17" t="s">
        <v>1973</v>
      </c>
      <c r="I1987" s="17" t="s">
        <v>1973</v>
      </c>
      <c r="J1987" s="21" t="s">
        <v>1973</v>
      </c>
    </row>
    <row r="1988" ht="81" spans="1:10">
      <c r="A1988" s="19"/>
      <c r="B1988" s="19"/>
      <c r="C1988" s="15" t="s">
        <v>1973</v>
      </c>
      <c r="D1988" s="15" t="s">
        <v>1973</v>
      </c>
      <c r="E1988" s="15" t="s">
        <v>1986</v>
      </c>
      <c r="F1988" s="17" t="s">
        <v>1980</v>
      </c>
      <c r="G1988" s="15" t="s">
        <v>1981</v>
      </c>
      <c r="H1988" s="17" t="s">
        <v>1982</v>
      </c>
      <c r="I1988" s="17" t="s">
        <v>1987</v>
      </c>
      <c r="J1988" s="21" t="s">
        <v>1988</v>
      </c>
    </row>
    <row r="1989" ht="13.5" spans="1:10">
      <c r="A1989" s="19"/>
      <c r="B1989" s="19"/>
      <c r="C1989" s="15" t="s">
        <v>1973</v>
      </c>
      <c r="D1989" s="15" t="s">
        <v>2013</v>
      </c>
      <c r="E1989" s="15" t="s">
        <v>1973</v>
      </c>
      <c r="F1989" s="17" t="s">
        <v>1973</v>
      </c>
      <c r="G1989" s="15" t="s">
        <v>1973</v>
      </c>
      <c r="H1989" s="17" t="s">
        <v>1973</v>
      </c>
      <c r="I1989" s="17" t="s">
        <v>1973</v>
      </c>
      <c r="J1989" s="21" t="s">
        <v>1973</v>
      </c>
    </row>
    <row r="1990" ht="81" spans="1:10">
      <c r="A1990" s="19"/>
      <c r="B1990" s="19"/>
      <c r="C1990" s="15" t="s">
        <v>1973</v>
      </c>
      <c r="D1990" s="15" t="s">
        <v>1973</v>
      </c>
      <c r="E1990" s="15" t="s">
        <v>3414</v>
      </c>
      <c r="F1990" s="17" t="s">
        <v>1980</v>
      </c>
      <c r="G1990" s="15" t="s">
        <v>1981</v>
      </c>
      <c r="H1990" s="17" t="s">
        <v>1982</v>
      </c>
      <c r="I1990" s="17" t="s">
        <v>1987</v>
      </c>
      <c r="J1990" s="21" t="s">
        <v>2197</v>
      </c>
    </row>
    <row r="1991" ht="13.5" spans="1:10">
      <c r="A1991" s="19"/>
      <c r="B1991" s="19"/>
      <c r="C1991" s="15" t="s">
        <v>1989</v>
      </c>
      <c r="D1991" s="15" t="s">
        <v>1973</v>
      </c>
      <c r="E1991" s="15" t="s">
        <v>1973</v>
      </c>
      <c r="F1991" s="17" t="s">
        <v>1973</v>
      </c>
      <c r="G1991" s="15" t="s">
        <v>1973</v>
      </c>
      <c r="H1991" s="17" t="s">
        <v>1973</v>
      </c>
      <c r="I1991" s="17" t="s">
        <v>1973</v>
      </c>
      <c r="J1991" s="21" t="s">
        <v>1973</v>
      </c>
    </row>
    <row r="1992" ht="13.5" spans="1:10">
      <c r="A1992" s="19"/>
      <c r="B1992" s="19"/>
      <c r="C1992" s="15" t="s">
        <v>1973</v>
      </c>
      <c r="D1992" s="15" t="s">
        <v>1990</v>
      </c>
      <c r="E1992" s="15" t="s">
        <v>1973</v>
      </c>
      <c r="F1992" s="17" t="s">
        <v>1973</v>
      </c>
      <c r="G1992" s="15" t="s">
        <v>1973</v>
      </c>
      <c r="H1992" s="17" t="s">
        <v>1973</v>
      </c>
      <c r="I1992" s="17" t="s">
        <v>1973</v>
      </c>
      <c r="J1992" s="21" t="s">
        <v>1973</v>
      </c>
    </row>
    <row r="1993" ht="54" spans="1:10">
      <c r="A1993" s="19"/>
      <c r="B1993" s="19"/>
      <c r="C1993" s="15" t="s">
        <v>1973</v>
      </c>
      <c r="D1993" s="15" t="s">
        <v>1973</v>
      </c>
      <c r="E1993" s="15" t="s">
        <v>1991</v>
      </c>
      <c r="F1993" s="17" t="s">
        <v>1980</v>
      </c>
      <c r="G1993" s="15" t="s">
        <v>3415</v>
      </c>
      <c r="H1993" s="17" t="s">
        <v>1993</v>
      </c>
      <c r="I1993" s="17" t="s">
        <v>1983</v>
      </c>
      <c r="J1993" s="21" t="s">
        <v>1994</v>
      </c>
    </row>
    <row r="1994" ht="13.5" spans="1:10">
      <c r="A1994" s="19"/>
      <c r="B1994" s="19"/>
      <c r="C1994" s="15" t="s">
        <v>2001</v>
      </c>
      <c r="D1994" s="15" t="s">
        <v>1973</v>
      </c>
      <c r="E1994" s="15" t="s">
        <v>1973</v>
      </c>
      <c r="F1994" s="17" t="s">
        <v>1973</v>
      </c>
      <c r="G1994" s="15" t="s">
        <v>1973</v>
      </c>
      <c r="H1994" s="17" t="s">
        <v>1973</v>
      </c>
      <c r="I1994" s="17" t="s">
        <v>1973</v>
      </c>
      <c r="J1994" s="21" t="s">
        <v>1973</v>
      </c>
    </row>
    <row r="1995" ht="13.5" spans="1:10">
      <c r="A1995" s="19"/>
      <c r="B1995" s="19"/>
      <c r="C1995" s="15" t="s">
        <v>1973</v>
      </c>
      <c r="D1995" s="15" t="s">
        <v>2002</v>
      </c>
      <c r="E1995" s="15" t="s">
        <v>1973</v>
      </c>
      <c r="F1995" s="17" t="s">
        <v>1973</v>
      </c>
      <c r="G1995" s="15" t="s">
        <v>1973</v>
      </c>
      <c r="H1995" s="17" t="s">
        <v>1973</v>
      </c>
      <c r="I1995" s="17" t="s">
        <v>1973</v>
      </c>
      <c r="J1995" s="21" t="s">
        <v>1973</v>
      </c>
    </row>
    <row r="1996" ht="94.5" spans="1:10">
      <c r="A1996" s="19"/>
      <c r="B1996" s="19"/>
      <c r="C1996" s="15" t="s">
        <v>1973</v>
      </c>
      <c r="D1996" s="15" t="s">
        <v>1973</v>
      </c>
      <c r="E1996" s="15" t="s">
        <v>2003</v>
      </c>
      <c r="F1996" s="17" t="s">
        <v>1997</v>
      </c>
      <c r="G1996" s="15" t="s">
        <v>2005</v>
      </c>
      <c r="H1996" s="17" t="s">
        <v>1982</v>
      </c>
      <c r="I1996" s="17" t="s">
        <v>1983</v>
      </c>
      <c r="J1996" s="21" t="s">
        <v>2006</v>
      </c>
    </row>
    <row r="1997" ht="409.5" spans="1:10">
      <c r="A1997" s="15" t="s">
        <v>3416</v>
      </c>
      <c r="B1997" s="18" t="s">
        <v>3417</v>
      </c>
      <c r="C1997" s="19"/>
      <c r="D1997" s="19"/>
      <c r="E1997" s="19"/>
      <c r="F1997" s="20"/>
      <c r="G1997" s="19"/>
      <c r="H1997" s="20"/>
      <c r="I1997" s="20"/>
      <c r="J1997" s="22"/>
    </row>
    <row r="1998" ht="13.5" spans="1:10">
      <c r="A1998" s="19"/>
      <c r="B1998" s="19"/>
      <c r="C1998" s="15" t="s">
        <v>1977</v>
      </c>
      <c r="D1998" s="15" t="s">
        <v>1973</v>
      </c>
      <c r="E1998" s="15" t="s">
        <v>1973</v>
      </c>
      <c r="F1998" s="17" t="s">
        <v>1973</v>
      </c>
      <c r="G1998" s="15" t="s">
        <v>1973</v>
      </c>
      <c r="H1998" s="17" t="s">
        <v>1973</v>
      </c>
      <c r="I1998" s="17" t="s">
        <v>1973</v>
      </c>
      <c r="J1998" s="21" t="s">
        <v>1973</v>
      </c>
    </row>
    <row r="1999" ht="13.5" spans="1:10">
      <c r="A1999" s="19"/>
      <c r="B1999" s="19"/>
      <c r="C1999" s="15" t="s">
        <v>1973</v>
      </c>
      <c r="D1999" s="15" t="s">
        <v>1978</v>
      </c>
      <c r="E1999" s="15" t="s">
        <v>1973</v>
      </c>
      <c r="F1999" s="17" t="s">
        <v>1973</v>
      </c>
      <c r="G1999" s="15" t="s">
        <v>1973</v>
      </c>
      <c r="H1999" s="17" t="s">
        <v>1973</v>
      </c>
      <c r="I1999" s="17" t="s">
        <v>1973</v>
      </c>
      <c r="J1999" s="21" t="s">
        <v>1973</v>
      </c>
    </row>
    <row r="2000" ht="54" spans="1:10">
      <c r="A2000" s="19"/>
      <c r="B2000" s="19"/>
      <c r="C2000" s="15" t="s">
        <v>1973</v>
      </c>
      <c r="D2000" s="15" t="s">
        <v>1973</v>
      </c>
      <c r="E2000" s="15" t="s">
        <v>3418</v>
      </c>
      <c r="F2000" s="17" t="s">
        <v>1980</v>
      </c>
      <c r="G2000" s="15" t="s">
        <v>2192</v>
      </c>
      <c r="H2000" s="17" t="s">
        <v>2200</v>
      </c>
      <c r="I2000" s="17" t="s">
        <v>1983</v>
      </c>
      <c r="J2000" s="21" t="s">
        <v>3419</v>
      </c>
    </row>
    <row r="2001" ht="54" spans="1:10">
      <c r="A2001" s="19"/>
      <c r="B2001" s="19"/>
      <c r="C2001" s="15" t="s">
        <v>1973</v>
      </c>
      <c r="D2001" s="15" t="s">
        <v>1973</v>
      </c>
      <c r="E2001" s="15" t="s">
        <v>2690</v>
      </c>
      <c r="F2001" s="17" t="s">
        <v>1980</v>
      </c>
      <c r="G2001" s="15" t="s">
        <v>3374</v>
      </c>
      <c r="H2001" s="17" t="s">
        <v>2691</v>
      </c>
      <c r="I2001" s="17" t="s">
        <v>1983</v>
      </c>
      <c r="J2001" s="21" t="s">
        <v>3375</v>
      </c>
    </row>
    <row r="2002" ht="13.5" spans="1:10">
      <c r="A2002" s="19"/>
      <c r="B2002" s="19"/>
      <c r="C2002" s="15" t="s">
        <v>1973</v>
      </c>
      <c r="D2002" s="15" t="s">
        <v>1985</v>
      </c>
      <c r="E2002" s="15" t="s">
        <v>1973</v>
      </c>
      <c r="F2002" s="17" t="s">
        <v>1973</v>
      </c>
      <c r="G2002" s="15" t="s">
        <v>1973</v>
      </c>
      <c r="H2002" s="17" t="s">
        <v>1973</v>
      </c>
      <c r="I2002" s="17" t="s">
        <v>1973</v>
      </c>
      <c r="J2002" s="21" t="s">
        <v>1973</v>
      </c>
    </row>
    <row r="2003" ht="27" spans="1:10">
      <c r="A2003" s="19"/>
      <c r="B2003" s="19"/>
      <c r="C2003" s="15" t="s">
        <v>1973</v>
      </c>
      <c r="D2003" s="15" t="s">
        <v>1973</v>
      </c>
      <c r="E2003" s="15" t="s">
        <v>2693</v>
      </c>
      <c r="F2003" s="17" t="s">
        <v>1980</v>
      </c>
      <c r="G2003" s="15" t="s">
        <v>2694</v>
      </c>
      <c r="H2003" s="17" t="s">
        <v>2695</v>
      </c>
      <c r="I2003" s="17" t="s">
        <v>1987</v>
      </c>
      <c r="J2003" s="21" t="s">
        <v>2696</v>
      </c>
    </row>
    <row r="2004" ht="13.5" spans="1:10">
      <c r="A2004" s="19"/>
      <c r="B2004" s="19"/>
      <c r="C2004" s="15" t="s">
        <v>1973</v>
      </c>
      <c r="D2004" s="15" t="s">
        <v>2018</v>
      </c>
      <c r="E2004" s="15" t="s">
        <v>1973</v>
      </c>
      <c r="F2004" s="17" t="s">
        <v>1973</v>
      </c>
      <c r="G2004" s="15" t="s">
        <v>1973</v>
      </c>
      <c r="H2004" s="17" t="s">
        <v>1973</v>
      </c>
      <c r="I2004" s="17" t="s">
        <v>1973</v>
      </c>
      <c r="J2004" s="21" t="s">
        <v>1973</v>
      </c>
    </row>
    <row r="2005" ht="67.5" spans="1:10">
      <c r="A2005" s="19"/>
      <c r="B2005" s="19"/>
      <c r="C2005" s="15" t="s">
        <v>1973</v>
      </c>
      <c r="D2005" s="15" t="s">
        <v>1973</v>
      </c>
      <c r="E2005" s="15" t="s">
        <v>3420</v>
      </c>
      <c r="F2005" s="17" t="s">
        <v>2020</v>
      </c>
      <c r="G2005" s="15" t="s">
        <v>3421</v>
      </c>
      <c r="H2005" s="17" t="s">
        <v>1982</v>
      </c>
      <c r="I2005" s="17" t="s">
        <v>1983</v>
      </c>
      <c r="J2005" s="21" t="s">
        <v>3422</v>
      </c>
    </row>
    <row r="2006" ht="135" spans="1:10">
      <c r="A2006" s="19"/>
      <c r="B2006" s="19"/>
      <c r="C2006" s="15" t="s">
        <v>1973</v>
      </c>
      <c r="D2006" s="15" t="s">
        <v>1973</v>
      </c>
      <c r="E2006" s="15" t="s">
        <v>3423</v>
      </c>
      <c r="F2006" s="17" t="s">
        <v>2020</v>
      </c>
      <c r="G2006" s="15" t="s">
        <v>1981</v>
      </c>
      <c r="H2006" s="17" t="s">
        <v>3165</v>
      </c>
      <c r="I2006" s="17" t="s">
        <v>1983</v>
      </c>
      <c r="J2006" s="21" t="s">
        <v>3166</v>
      </c>
    </row>
    <row r="2007" ht="13.5" spans="1:10">
      <c r="A2007" s="19"/>
      <c r="B2007" s="19"/>
      <c r="C2007" s="15" t="s">
        <v>1989</v>
      </c>
      <c r="D2007" s="15" t="s">
        <v>1973</v>
      </c>
      <c r="E2007" s="15" t="s">
        <v>1973</v>
      </c>
      <c r="F2007" s="17" t="s">
        <v>1973</v>
      </c>
      <c r="G2007" s="15" t="s">
        <v>1973</v>
      </c>
      <c r="H2007" s="17" t="s">
        <v>1973</v>
      </c>
      <c r="I2007" s="17" t="s">
        <v>1973</v>
      </c>
      <c r="J2007" s="21" t="s">
        <v>1973</v>
      </c>
    </row>
    <row r="2008" ht="13.5" spans="1:10">
      <c r="A2008" s="19"/>
      <c r="B2008" s="19"/>
      <c r="C2008" s="15" t="s">
        <v>1973</v>
      </c>
      <c r="D2008" s="15" t="s">
        <v>1990</v>
      </c>
      <c r="E2008" s="15" t="s">
        <v>1973</v>
      </c>
      <c r="F2008" s="17" t="s">
        <v>1973</v>
      </c>
      <c r="G2008" s="15" t="s">
        <v>1973</v>
      </c>
      <c r="H2008" s="17" t="s">
        <v>1973</v>
      </c>
      <c r="I2008" s="17" t="s">
        <v>1973</v>
      </c>
      <c r="J2008" s="21" t="s">
        <v>1973</v>
      </c>
    </row>
    <row r="2009" ht="54" spans="1:10">
      <c r="A2009" s="19"/>
      <c r="B2009" s="19"/>
      <c r="C2009" s="15" t="s">
        <v>1973</v>
      </c>
      <c r="D2009" s="15" t="s">
        <v>1973</v>
      </c>
      <c r="E2009" s="15" t="s">
        <v>2697</v>
      </c>
      <c r="F2009" s="17" t="s">
        <v>1997</v>
      </c>
      <c r="G2009" s="15" t="s">
        <v>2005</v>
      </c>
      <c r="H2009" s="17" t="s">
        <v>1982</v>
      </c>
      <c r="I2009" s="17" t="s">
        <v>1983</v>
      </c>
      <c r="J2009" s="21" t="s">
        <v>2698</v>
      </c>
    </row>
    <row r="2010" ht="13.5" spans="1:10">
      <c r="A2010" s="19"/>
      <c r="B2010" s="19"/>
      <c r="C2010" s="15" t="s">
        <v>2001</v>
      </c>
      <c r="D2010" s="15" t="s">
        <v>1973</v>
      </c>
      <c r="E2010" s="15" t="s">
        <v>1973</v>
      </c>
      <c r="F2010" s="17" t="s">
        <v>1973</v>
      </c>
      <c r="G2010" s="15" t="s">
        <v>1973</v>
      </c>
      <c r="H2010" s="17" t="s">
        <v>1973</v>
      </c>
      <c r="I2010" s="17" t="s">
        <v>1973</v>
      </c>
      <c r="J2010" s="21" t="s">
        <v>1973</v>
      </c>
    </row>
    <row r="2011" ht="13.5" spans="1:10">
      <c r="A2011" s="19"/>
      <c r="B2011" s="19"/>
      <c r="C2011" s="15" t="s">
        <v>1973</v>
      </c>
      <c r="D2011" s="15" t="s">
        <v>2002</v>
      </c>
      <c r="E2011" s="15" t="s">
        <v>1973</v>
      </c>
      <c r="F2011" s="17" t="s">
        <v>1973</v>
      </c>
      <c r="G2011" s="15" t="s">
        <v>1973</v>
      </c>
      <c r="H2011" s="17" t="s">
        <v>1973</v>
      </c>
      <c r="I2011" s="17" t="s">
        <v>1973</v>
      </c>
      <c r="J2011" s="21" t="s">
        <v>1973</v>
      </c>
    </row>
    <row r="2012" ht="81" spans="1:10">
      <c r="A2012" s="19"/>
      <c r="B2012" s="19"/>
      <c r="C2012" s="15" t="s">
        <v>1973</v>
      </c>
      <c r="D2012" s="15" t="s">
        <v>1973</v>
      </c>
      <c r="E2012" s="15" t="s">
        <v>2699</v>
      </c>
      <c r="F2012" s="17" t="s">
        <v>1980</v>
      </c>
      <c r="G2012" s="15" t="s">
        <v>2326</v>
      </c>
      <c r="H2012" s="17" t="s">
        <v>1982</v>
      </c>
      <c r="I2012" s="17" t="s">
        <v>1987</v>
      </c>
      <c r="J2012" s="21" t="s">
        <v>3167</v>
      </c>
    </row>
    <row r="2013" ht="283.5" spans="1:10">
      <c r="A2013" s="15" t="s">
        <v>3424</v>
      </c>
      <c r="B2013" s="18" t="s">
        <v>3425</v>
      </c>
      <c r="C2013" s="19"/>
      <c r="D2013" s="19"/>
      <c r="E2013" s="19"/>
      <c r="F2013" s="20"/>
      <c r="G2013" s="19"/>
      <c r="H2013" s="20"/>
      <c r="I2013" s="20"/>
      <c r="J2013" s="22"/>
    </row>
    <row r="2014" ht="13.5" spans="1:10">
      <c r="A2014" s="19"/>
      <c r="B2014" s="19"/>
      <c r="C2014" s="15" t="s">
        <v>1977</v>
      </c>
      <c r="D2014" s="15" t="s">
        <v>1973</v>
      </c>
      <c r="E2014" s="15" t="s">
        <v>1973</v>
      </c>
      <c r="F2014" s="17" t="s">
        <v>1973</v>
      </c>
      <c r="G2014" s="15" t="s">
        <v>1973</v>
      </c>
      <c r="H2014" s="17" t="s">
        <v>1973</v>
      </c>
      <c r="I2014" s="17" t="s">
        <v>1973</v>
      </c>
      <c r="J2014" s="21" t="s">
        <v>1973</v>
      </c>
    </row>
    <row r="2015" ht="13.5" spans="1:10">
      <c r="A2015" s="19"/>
      <c r="B2015" s="19"/>
      <c r="C2015" s="15" t="s">
        <v>1973</v>
      </c>
      <c r="D2015" s="15" t="s">
        <v>1978</v>
      </c>
      <c r="E2015" s="15" t="s">
        <v>1973</v>
      </c>
      <c r="F2015" s="17" t="s">
        <v>1973</v>
      </c>
      <c r="G2015" s="15" t="s">
        <v>1973</v>
      </c>
      <c r="H2015" s="17" t="s">
        <v>1973</v>
      </c>
      <c r="I2015" s="17" t="s">
        <v>1973</v>
      </c>
      <c r="J2015" s="21" t="s">
        <v>1973</v>
      </c>
    </row>
    <row r="2016" ht="108" spans="1:10">
      <c r="A2016" s="19"/>
      <c r="B2016" s="19"/>
      <c r="C2016" s="15" t="s">
        <v>1973</v>
      </c>
      <c r="D2016" s="15" t="s">
        <v>1973</v>
      </c>
      <c r="E2016" s="15" t="s">
        <v>3426</v>
      </c>
      <c r="F2016" s="17" t="s">
        <v>1980</v>
      </c>
      <c r="G2016" s="15" t="s">
        <v>3427</v>
      </c>
      <c r="H2016" s="17" t="s">
        <v>3135</v>
      </c>
      <c r="I2016" s="17" t="s">
        <v>1983</v>
      </c>
      <c r="J2016" s="21" t="s">
        <v>3428</v>
      </c>
    </row>
    <row r="2017" ht="13.5" spans="1:10">
      <c r="A2017" s="19"/>
      <c r="B2017" s="19"/>
      <c r="C2017" s="15" t="s">
        <v>1973</v>
      </c>
      <c r="D2017" s="15" t="s">
        <v>1985</v>
      </c>
      <c r="E2017" s="15" t="s">
        <v>1973</v>
      </c>
      <c r="F2017" s="17" t="s">
        <v>1973</v>
      </c>
      <c r="G2017" s="15" t="s">
        <v>1973</v>
      </c>
      <c r="H2017" s="17" t="s">
        <v>1973</v>
      </c>
      <c r="I2017" s="17" t="s">
        <v>1973</v>
      </c>
      <c r="J2017" s="21" t="s">
        <v>1973</v>
      </c>
    </row>
    <row r="2018" ht="40.5" spans="1:10">
      <c r="A2018" s="19"/>
      <c r="B2018" s="19"/>
      <c r="C2018" s="15" t="s">
        <v>1973</v>
      </c>
      <c r="D2018" s="15" t="s">
        <v>1973</v>
      </c>
      <c r="E2018" s="15" t="s">
        <v>3223</v>
      </c>
      <c r="F2018" s="17" t="s">
        <v>1980</v>
      </c>
      <c r="G2018" s="15" t="s">
        <v>2386</v>
      </c>
      <c r="H2018" s="17" t="s">
        <v>1982</v>
      </c>
      <c r="I2018" s="17" t="s">
        <v>1987</v>
      </c>
      <c r="J2018" s="21" t="s">
        <v>3429</v>
      </c>
    </row>
    <row r="2019" ht="13.5" spans="1:10">
      <c r="A2019" s="19"/>
      <c r="B2019" s="19"/>
      <c r="C2019" s="15" t="s">
        <v>1973</v>
      </c>
      <c r="D2019" s="15" t="s">
        <v>2013</v>
      </c>
      <c r="E2019" s="15" t="s">
        <v>1973</v>
      </c>
      <c r="F2019" s="17" t="s">
        <v>1973</v>
      </c>
      <c r="G2019" s="15" t="s">
        <v>1973</v>
      </c>
      <c r="H2019" s="17" t="s">
        <v>1973</v>
      </c>
      <c r="I2019" s="17" t="s">
        <v>1973</v>
      </c>
      <c r="J2019" s="21" t="s">
        <v>1973</v>
      </c>
    </row>
    <row r="2020" ht="94.5" spans="1:10">
      <c r="A2020" s="19"/>
      <c r="B2020" s="19"/>
      <c r="C2020" s="15" t="s">
        <v>1973</v>
      </c>
      <c r="D2020" s="15" t="s">
        <v>1973</v>
      </c>
      <c r="E2020" s="15" t="s">
        <v>3116</v>
      </c>
      <c r="F2020" s="17" t="s">
        <v>1980</v>
      </c>
      <c r="G2020" s="15" t="s">
        <v>1981</v>
      </c>
      <c r="H2020" s="17" t="s">
        <v>1982</v>
      </c>
      <c r="I2020" s="17" t="s">
        <v>1983</v>
      </c>
      <c r="J2020" s="21" t="s">
        <v>3430</v>
      </c>
    </row>
    <row r="2021" ht="13.5" spans="1:10">
      <c r="A2021" s="19"/>
      <c r="B2021" s="19"/>
      <c r="C2021" s="15" t="s">
        <v>1973</v>
      </c>
      <c r="D2021" s="15" t="s">
        <v>2018</v>
      </c>
      <c r="E2021" s="15" t="s">
        <v>1973</v>
      </c>
      <c r="F2021" s="17" t="s">
        <v>1973</v>
      </c>
      <c r="G2021" s="15" t="s">
        <v>1973</v>
      </c>
      <c r="H2021" s="17" t="s">
        <v>1973</v>
      </c>
      <c r="I2021" s="17" t="s">
        <v>1973</v>
      </c>
      <c r="J2021" s="21" t="s">
        <v>1973</v>
      </c>
    </row>
    <row r="2022" ht="121.5" spans="1:10">
      <c r="A2022" s="19"/>
      <c r="B2022" s="19"/>
      <c r="C2022" s="15" t="s">
        <v>1973</v>
      </c>
      <c r="D2022" s="15" t="s">
        <v>1973</v>
      </c>
      <c r="E2022" s="15" t="s">
        <v>3095</v>
      </c>
      <c r="F2022" s="17" t="s">
        <v>1980</v>
      </c>
      <c r="G2022" s="15" t="s">
        <v>3431</v>
      </c>
      <c r="H2022" s="17" t="s">
        <v>1993</v>
      </c>
      <c r="I2022" s="17" t="s">
        <v>1983</v>
      </c>
      <c r="J2022" s="21" t="s">
        <v>3432</v>
      </c>
    </row>
    <row r="2023" ht="13.5" spans="1:10">
      <c r="A2023" s="19"/>
      <c r="B2023" s="19"/>
      <c r="C2023" s="15" t="s">
        <v>1989</v>
      </c>
      <c r="D2023" s="15" t="s">
        <v>1973</v>
      </c>
      <c r="E2023" s="15" t="s">
        <v>1973</v>
      </c>
      <c r="F2023" s="17" t="s">
        <v>1973</v>
      </c>
      <c r="G2023" s="15" t="s">
        <v>1973</v>
      </c>
      <c r="H2023" s="17" t="s">
        <v>1973</v>
      </c>
      <c r="I2023" s="17" t="s">
        <v>1973</v>
      </c>
      <c r="J2023" s="21" t="s">
        <v>1973</v>
      </c>
    </row>
    <row r="2024" ht="13.5" spans="1:10">
      <c r="A2024" s="19"/>
      <c r="B2024" s="19"/>
      <c r="C2024" s="15" t="s">
        <v>1973</v>
      </c>
      <c r="D2024" s="15" t="s">
        <v>2023</v>
      </c>
      <c r="E2024" s="15" t="s">
        <v>1973</v>
      </c>
      <c r="F2024" s="17" t="s">
        <v>1973</v>
      </c>
      <c r="G2024" s="15" t="s">
        <v>1973</v>
      </c>
      <c r="H2024" s="17" t="s">
        <v>1973</v>
      </c>
      <c r="I2024" s="17" t="s">
        <v>1973</v>
      </c>
      <c r="J2024" s="21" t="s">
        <v>1973</v>
      </c>
    </row>
    <row r="2025" ht="229.5" spans="1:10">
      <c r="A2025" s="19"/>
      <c r="B2025" s="19"/>
      <c r="C2025" s="15" t="s">
        <v>1973</v>
      </c>
      <c r="D2025" s="15" t="s">
        <v>1973</v>
      </c>
      <c r="E2025" s="15" t="s">
        <v>3118</v>
      </c>
      <c r="F2025" s="17" t="s">
        <v>1997</v>
      </c>
      <c r="G2025" s="15" t="s">
        <v>2005</v>
      </c>
      <c r="H2025" s="17" t="s">
        <v>1982</v>
      </c>
      <c r="I2025" s="17" t="s">
        <v>1987</v>
      </c>
      <c r="J2025" s="21" t="s">
        <v>3433</v>
      </c>
    </row>
    <row r="2026" ht="13.5" spans="1:10">
      <c r="A2026" s="19"/>
      <c r="B2026" s="19"/>
      <c r="C2026" s="15" t="s">
        <v>2001</v>
      </c>
      <c r="D2026" s="15" t="s">
        <v>1973</v>
      </c>
      <c r="E2026" s="15" t="s">
        <v>1973</v>
      </c>
      <c r="F2026" s="17" t="s">
        <v>1973</v>
      </c>
      <c r="G2026" s="15" t="s">
        <v>1973</v>
      </c>
      <c r="H2026" s="17" t="s">
        <v>1973</v>
      </c>
      <c r="I2026" s="17" t="s">
        <v>1973</v>
      </c>
      <c r="J2026" s="21" t="s">
        <v>1973</v>
      </c>
    </row>
    <row r="2027" ht="13.5" spans="1:10">
      <c r="A2027" s="19"/>
      <c r="B2027" s="19"/>
      <c r="C2027" s="15" t="s">
        <v>1973</v>
      </c>
      <c r="D2027" s="15" t="s">
        <v>2002</v>
      </c>
      <c r="E2027" s="15" t="s">
        <v>1973</v>
      </c>
      <c r="F2027" s="17" t="s">
        <v>1973</v>
      </c>
      <c r="G2027" s="15" t="s">
        <v>1973</v>
      </c>
      <c r="H2027" s="17" t="s">
        <v>1973</v>
      </c>
      <c r="I2027" s="17" t="s">
        <v>1973</v>
      </c>
      <c r="J2027" s="21" t="s">
        <v>1973</v>
      </c>
    </row>
    <row r="2028" ht="40.5" spans="1:10">
      <c r="A2028" s="19"/>
      <c r="B2028" s="19"/>
      <c r="C2028" s="15" t="s">
        <v>1973</v>
      </c>
      <c r="D2028" s="15" t="s">
        <v>1973</v>
      </c>
      <c r="E2028" s="15" t="s">
        <v>2076</v>
      </c>
      <c r="F2028" s="17" t="s">
        <v>1997</v>
      </c>
      <c r="G2028" s="15" t="s">
        <v>2005</v>
      </c>
      <c r="H2028" s="17" t="s">
        <v>1982</v>
      </c>
      <c r="I2028" s="17" t="s">
        <v>1987</v>
      </c>
      <c r="J2028" s="21" t="s">
        <v>3434</v>
      </c>
    </row>
    <row r="2029" ht="135" spans="1:10">
      <c r="A2029" s="15" t="s">
        <v>3435</v>
      </c>
      <c r="B2029" s="18" t="s">
        <v>3436</v>
      </c>
      <c r="C2029" s="19"/>
      <c r="D2029" s="19"/>
      <c r="E2029" s="19"/>
      <c r="F2029" s="20"/>
      <c r="G2029" s="19"/>
      <c r="H2029" s="20"/>
      <c r="I2029" s="20"/>
      <c r="J2029" s="22"/>
    </row>
    <row r="2030" ht="13.5" spans="1:10">
      <c r="A2030" s="19"/>
      <c r="B2030" s="19"/>
      <c r="C2030" s="15" t="s">
        <v>1977</v>
      </c>
      <c r="D2030" s="15" t="s">
        <v>1973</v>
      </c>
      <c r="E2030" s="15" t="s">
        <v>1973</v>
      </c>
      <c r="F2030" s="17" t="s">
        <v>1973</v>
      </c>
      <c r="G2030" s="15" t="s">
        <v>1973</v>
      </c>
      <c r="H2030" s="17" t="s">
        <v>1973</v>
      </c>
      <c r="I2030" s="17" t="s">
        <v>1973</v>
      </c>
      <c r="J2030" s="21" t="s">
        <v>1973</v>
      </c>
    </row>
    <row r="2031" ht="13.5" spans="1:10">
      <c r="A2031" s="19"/>
      <c r="B2031" s="19"/>
      <c r="C2031" s="15" t="s">
        <v>1973</v>
      </c>
      <c r="D2031" s="15" t="s">
        <v>1985</v>
      </c>
      <c r="E2031" s="15" t="s">
        <v>1973</v>
      </c>
      <c r="F2031" s="17" t="s">
        <v>1973</v>
      </c>
      <c r="G2031" s="15" t="s">
        <v>1973</v>
      </c>
      <c r="H2031" s="17" t="s">
        <v>1973</v>
      </c>
      <c r="I2031" s="17" t="s">
        <v>1973</v>
      </c>
      <c r="J2031" s="21" t="s">
        <v>1973</v>
      </c>
    </row>
    <row r="2032" ht="108" spans="1:10">
      <c r="A2032" s="19"/>
      <c r="B2032" s="19"/>
      <c r="C2032" s="15" t="s">
        <v>1973</v>
      </c>
      <c r="D2032" s="15" t="s">
        <v>1973</v>
      </c>
      <c r="E2032" s="15" t="s">
        <v>3054</v>
      </c>
      <c r="F2032" s="17" t="s">
        <v>1980</v>
      </c>
      <c r="G2032" s="15" t="s">
        <v>1998</v>
      </c>
      <c r="H2032" s="17" t="s">
        <v>1982</v>
      </c>
      <c r="I2032" s="17" t="s">
        <v>1987</v>
      </c>
      <c r="J2032" s="21" t="s">
        <v>3055</v>
      </c>
    </row>
    <row r="2033" ht="40.5" spans="1:10">
      <c r="A2033" s="19"/>
      <c r="B2033" s="19"/>
      <c r="C2033" s="15" t="s">
        <v>1973</v>
      </c>
      <c r="D2033" s="15" t="s">
        <v>1973</v>
      </c>
      <c r="E2033" s="15" t="s">
        <v>2930</v>
      </c>
      <c r="F2033" s="17" t="s">
        <v>1980</v>
      </c>
      <c r="G2033" s="15" t="s">
        <v>2072</v>
      </c>
      <c r="H2033" s="17" t="s">
        <v>1982</v>
      </c>
      <c r="I2033" s="17" t="s">
        <v>1987</v>
      </c>
      <c r="J2033" s="21" t="s">
        <v>2931</v>
      </c>
    </row>
    <row r="2034" ht="13.5" spans="1:10">
      <c r="A2034" s="19"/>
      <c r="B2034" s="19"/>
      <c r="C2034" s="15" t="s">
        <v>1989</v>
      </c>
      <c r="D2034" s="15" t="s">
        <v>1973</v>
      </c>
      <c r="E2034" s="15" t="s">
        <v>1973</v>
      </c>
      <c r="F2034" s="17" t="s">
        <v>1973</v>
      </c>
      <c r="G2034" s="15" t="s">
        <v>1973</v>
      </c>
      <c r="H2034" s="17" t="s">
        <v>1973</v>
      </c>
      <c r="I2034" s="17" t="s">
        <v>1973</v>
      </c>
      <c r="J2034" s="21" t="s">
        <v>1973</v>
      </c>
    </row>
    <row r="2035" ht="13.5" spans="1:10">
      <c r="A2035" s="19"/>
      <c r="B2035" s="19"/>
      <c r="C2035" s="15" t="s">
        <v>1973</v>
      </c>
      <c r="D2035" s="15" t="s">
        <v>2023</v>
      </c>
      <c r="E2035" s="15" t="s">
        <v>1973</v>
      </c>
      <c r="F2035" s="17" t="s">
        <v>1973</v>
      </c>
      <c r="G2035" s="15" t="s">
        <v>1973</v>
      </c>
      <c r="H2035" s="17" t="s">
        <v>1973</v>
      </c>
      <c r="I2035" s="17" t="s">
        <v>1973</v>
      </c>
      <c r="J2035" s="21" t="s">
        <v>1973</v>
      </c>
    </row>
    <row r="2036" ht="40.5" spans="1:10">
      <c r="A2036" s="19"/>
      <c r="B2036" s="19"/>
      <c r="C2036" s="15" t="s">
        <v>1973</v>
      </c>
      <c r="D2036" s="15" t="s">
        <v>1973</v>
      </c>
      <c r="E2036" s="15" t="s">
        <v>2934</v>
      </c>
      <c r="F2036" s="17" t="s">
        <v>1997</v>
      </c>
      <c r="G2036" s="15" t="s">
        <v>3437</v>
      </c>
      <c r="H2036" s="17" t="s">
        <v>2580</v>
      </c>
      <c r="I2036" s="17" t="s">
        <v>1983</v>
      </c>
      <c r="J2036" s="21" t="s">
        <v>2935</v>
      </c>
    </row>
    <row r="2037" ht="13.5" spans="1:10">
      <c r="A2037" s="19"/>
      <c r="B2037" s="19"/>
      <c r="C2037" s="15" t="s">
        <v>1973</v>
      </c>
      <c r="D2037" s="15" t="s">
        <v>1995</v>
      </c>
      <c r="E2037" s="15" t="s">
        <v>1973</v>
      </c>
      <c r="F2037" s="17" t="s">
        <v>1973</v>
      </c>
      <c r="G2037" s="15" t="s">
        <v>1973</v>
      </c>
      <c r="H2037" s="17" t="s">
        <v>1973</v>
      </c>
      <c r="I2037" s="17" t="s">
        <v>1973</v>
      </c>
      <c r="J2037" s="21" t="s">
        <v>1973</v>
      </c>
    </row>
    <row r="2038" ht="27" spans="1:10">
      <c r="A2038" s="19"/>
      <c r="B2038" s="19"/>
      <c r="C2038" s="15" t="s">
        <v>1973</v>
      </c>
      <c r="D2038" s="15" t="s">
        <v>1973</v>
      </c>
      <c r="E2038" s="15" t="s">
        <v>2784</v>
      </c>
      <c r="F2038" s="17" t="s">
        <v>1980</v>
      </c>
      <c r="G2038" s="15" t="s">
        <v>2050</v>
      </c>
      <c r="H2038" s="17" t="s">
        <v>1999</v>
      </c>
      <c r="I2038" s="17" t="s">
        <v>1987</v>
      </c>
      <c r="J2038" s="21" t="s">
        <v>2936</v>
      </c>
    </row>
    <row r="2039" ht="13.5" spans="1:10">
      <c r="A2039" s="19"/>
      <c r="B2039" s="19"/>
      <c r="C2039" s="15" t="s">
        <v>2001</v>
      </c>
      <c r="D2039" s="15" t="s">
        <v>1973</v>
      </c>
      <c r="E2039" s="15" t="s">
        <v>1973</v>
      </c>
      <c r="F2039" s="17" t="s">
        <v>1973</v>
      </c>
      <c r="G2039" s="15" t="s">
        <v>1973</v>
      </c>
      <c r="H2039" s="17" t="s">
        <v>1973</v>
      </c>
      <c r="I2039" s="17" t="s">
        <v>1973</v>
      </c>
      <c r="J2039" s="21" t="s">
        <v>1973</v>
      </c>
    </row>
    <row r="2040" ht="13.5" spans="1:10">
      <c r="A2040" s="19"/>
      <c r="B2040" s="19"/>
      <c r="C2040" s="15" t="s">
        <v>1973</v>
      </c>
      <c r="D2040" s="15" t="s">
        <v>2002</v>
      </c>
      <c r="E2040" s="15" t="s">
        <v>1973</v>
      </c>
      <c r="F2040" s="17" t="s">
        <v>1973</v>
      </c>
      <c r="G2040" s="15" t="s">
        <v>1973</v>
      </c>
      <c r="H2040" s="17" t="s">
        <v>1973</v>
      </c>
      <c r="I2040" s="17" t="s">
        <v>1973</v>
      </c>
      <c r="J2040" s="21" t="s">
        <v>1973</v>
      </c>
    </row>
    <row r="2041" ht="108" spans="1:10">
      <c r="A2041" s="19"/>
      <c r="B2041" s="19"/>
      <c r="C2041" s="15" t="s">
        <v>1973</v>
      </c>
      <c r="D2041" s="15" t="s">
        <v>1973</v>
      </c>
      <c r="E2041" s="15" t="s">
        <v>2937</v>
      </c>
      <c r="F2041" s="17" t="s">
        <v>1980</v>
      </c>
      <c r="G2041" s="15" t="s">
        <v>3438</v>
      </c>
      <c r="H2041" s="17" t="s">
        <v>1982</v>
      </c>
      <c r="I2041" s="17" t="s">
        <v>1987</v>
      </c>
      <c r="J2041" s="21" t="s">
        <v>2938</v>
      </c>
    </row>
    <row r="2042" ht="337.5" spans="1:10">
      <c r="A2042" s="15" t="s">
        <v>3439</v>
      </c>
      <c r="B2042" s="18" t="s">
        <v>3440</v>
      </c>
      <c r="C2042" s="19"/>
      <c r="D2042" s="19"/>
      <c r="E2042" s="19"/>
      <c r="F2042" s="20"/>
      <c r="G2042" s="19"/>
      <c r="H2042" s="20"/>
      <c r="I2042" s="20"/>
      <c r="J2042" s="22"/>
    </row>
    <row r="2043" ht="13.5" spans="1:10">
      <c r="A2043" s="19"/>
      <c r="B2043" s="19"/>
      <c r="C2043" s="15" t="s">
        <v>1977</v>
      </c>
      <c r="D2043" s="15" t="s">
        <v>1973</v>
      </c>
      <c r="E2043" s="15" t="s">
        <v>1973</v>
      </c>
      <c r="F2043" s="17" t="s">
        <v>1973</v>
      </c>
      <c r="G2043" s="15" t="s">
        <v>1973</v>
      </c>
      <c r="H2043" s="17" t="s">
        <v>1973</v>
      </c>
      <c r="I2043" s="17" t="s">
        <v>1973</v>
      </c>
      <c r="J2043" s="21" t="s">
        <v>1973</v>
      </c>
    </row>
    <row r="2044" ht="13.5" spans="1:10">
      <c r="A2044" s="19"/>
      <c r="B2044" s="19"/>
      <c r="C2044" s="15" t="s">
        <v>1973</v>
      </c>
      <c r="D2044" s="15" t="s">
        <v>1978</v>
      </c>
      <c r="E2044" s="15" t="s">
        <v>1973</v>
      </c>
      <c r="F2044" s="17" t="s">
        <v>1973</v>
      </c>
      <c r="G2044" s="15" t="s">
        <v>1973</v>
      </c>
      <c r="H2044" s="17" t="s">
        <v>1973</v>
      </c>
      <c r="I2044" s="17" t="s">
        <v>1973</v>
      </c>
      <c r="J2044" s="21" t="s">
        <v>1973</v>
      </c>
    </row>
    <row r="2045" ht="27" spans="1:10">
      <c r="A2045" s="19"/>
      <c r="B2045" s="19"/>
      <c r="C2045" s="15" t="s">
        <v>1973</v>
      </c>
      <c r="D2045" s="15" t="s">
        <v>1973</v>
      </c>
      <c r="E2045" s="15" t="s">
        <v>3441</v>
      </c>
      <c r="F2045" s="17" t="s">
        <v>1980</v>
      </c>
      <c r="G2045" s="15" t="s">
        <v>2050</v>
      </c>
      <c r="H2045" s="17" t="s">
        <v>3442</v>
      </c>
      <c r="I2045" s="17" t="s">
        <v>1983</v>
      </c>
      <c r="J2045" s="21" t="s">
        <v>3443</v>
      </c>
    </row>
    <row r="2046" ht="13.5" spans="1:10">
      <c r="A2046" s="19"/>
      <c r="B2046" s="19"/>
      <c r="C2046" s="15" t="s">
        <v>1973</v>
      </c>
      <c r="D2046" s="15" t="s">
        <v>1985</v>
      </c>
      <c r="E2046" s="15" t="s">
        <v>1973</v>
      </c>
      <c r="F2046" s="17" t="s">
        <v>1973</v>
      </c>
      <c r="G2046" s="15" t="s">
        <v>1973</v>
      </c>
      <c r="H2046" s="17" t="s">
        <v>1973</v>
      </c>
      <c r="I2046" s="17" t="s">
        <v>1973</v>
      </c>
      <c r="J2046" s="21" t="s">
        <v>1973</v>
      </c>
    </row>
    <row r="2047" ht="81" spans="1:10">
      <c r="A2047" s="19"/>
      <c r="B2047" s="19"/>
      <c r="C2047" s="15" t="s">
        <v>1973</v>
      </c>
      <c r="D2047" s="15" t="s">
        <v>1973</v>
      </c>
      <c r="E2047" s="15" t="s">
        <v>2448</v>
      </c>
      <c r="F2047" s="17" t="s">
        <v>1980</v>
      </c>
      <c r="G2047" s="15" t="s">
        <v>1981</v>
      </c>
      <c r="H2047" s="17" t="s">
        <v>1982</v>
      </c>
      <c r="I2047" s="17" t="s">
        <v>1987</v>
      </c>
      <c r="J2047" s="21" t="s">
        <v>3444</v>
      </c>
    </row>
    <row r="2048" ht="13.5" spans="1:10">
      <c r="A2048" s="19"/>
      <c r="B2048" s="19"/>
      <c r="C2048" s="15" t="s">
        <v>1973</v>
      </c>
      <c r="D2048" s="15" t="s">
        <v>2013</v>
      </c>
      <c r="E2048" s="15" t="s">
        <v>1973</v>
      </c>
      <c r="F2048" s="17" t="s">
        <v>1973</v>
      </c>
      <c r="G2048" s="15" t="s">
        <v>1973</v>
      </c>
      <c r="H2048" s="17" t="s">
        <v>1973</v>
      </c>
      <c r="I2048" s="17" t="s">
        <v>1973</v>
      </c>
      <c r="J2048" s="21" t="s">
        <v>1973</v>
      </c>
    </row>
    <row r="2049" ht="27" spans="1:10">
      <c r="A2049" s="19"/>
      <c r="B2049" s="19"/>
      <c r="C2049" s="15" t="s">
        <v>1973</v>
      </c>
      <c r="D2049" s="15" t="s">
        <v>1973</v>
      </c>
      <c r="E2049" s="15" t="s">
        <v>3445</v>
      </c>
      <c r="F2049" s="17" t="s">
        <v>1980</v>
      </c>
      <c r="G2049" s="15" t="s">
        <v>3446</v>
      </c>
      <c r="H2049" s="17" t="s">
        <v>2016</v>
      </c>
      <c r="I2049" s="17" t="s">
        <v>1987</v>
      </c>
      <c r="J2049" s="21" t="s">
        <v>3447</v>
      </c>
    </row>
    <row r="2050" ht="13.5" spans="1:10">
      <c r="A2050" s="19"/>
      <c r="B2050" s="19"/>
      <c r="C2050" s="15" t="s">
        <v>1973</v>
      </c>
      <c r="D2050" s="15" t="s">
        <v>2018</v>
      </c>
      <c r="E2050" s="15" t="s">
        <v>1973</v>
      </c>
      <c r="F2050" s="17" t="s">
        <v>1973</v>
      </c>
      <c r="G2050" s="15" t="s">
        <v>1973</v>
      </c>
      <c r="H2050" s="17" t="s">
        <v>1973</v>
      </c>
      <c r="I2050" s="17" t="s">
        <v>1973</v>
      </c>
      <c r="J2050" s="21" t="s">
        <v>1973</v>
      </c>
    </row>
    <row r="2051" ht="27" spans="1:10">
      <c r="A2051" s="19"/>
      <c r="B2051" s="19"/>
      <c r="C2051" s="15" t="s">
        <v>1973</v>
      </c>
      <c r="D2051" s="15" t="s">
        <v>1973</v>
      </c>
      <c r="E2051" s="15" t="s">
        <v>3448</v>
      </c>
      <c r="F2051" s="17" t="s">
        <v>1980</v>
      </c>
      <c r="G2051" s="15" t="s">
        <v>3449</v>
      </c>
      <c r="H2051" s="17" t="s">
        <v>1993</v>
      </c>
      <c r="I2051" s="17" t="s">
        <v>1987</v>
      </c>
      <c r="J2051" s="21" t="s">
        <v>3450</v>
      </c>
    </row>
    <row r="2052" ht="13.5" spans="1:10">
      <c r="A2052" s="19"/>
      <c r="B2052" s="19"/>
      <c r="C2052" s="15" t="s">
        <v>1989</v>
      </c>
      <c r="D2052" s="15" t="s">
        <v>1973</v>
      </c>
      <c r="E2052" s="15" t="s">
        <v>1973</v>
      </c>
      <c r="F2052" s="17" t="s">
        <v>1973</v>
      </c>
      <c r="G2052" s="15" t="s">
        <v>1973</v>
      </c>
      <c r="H2052" s="17" t="s">
        <v>1973</v>
      </c>
      <c r="I2052" s="17" t="s">
        <v>1973</v>
      </c>
      <c r="J2052" s="21" t="s">
        <v>1973</v>
      </c>
    </row>
    <row r="2053" ht="13.5" spans="1:10">
      <c r="A2053" s="19"/>
      <c r="B2053" s="19"/>
      <c r="C2053" s="15" t="s">
        <v>1973</v>
      </c>
      <c r="D2053" s="15" t="s">
        <v>1990</v>
      </c>
      <c r="E2053" s="15" t="s">
        <v>1973</v>
      </c>
      <c r="F2053" s="17" t="s">
        <v>1973</v>
      </c>
      <c r="G2053" s="15" t="s">
        <v>1973</v>
      </c>
      <c r="H2053" s="17" t="s">
        <v>1973</v>
      </c>
      <c r="I2053" s="17" t="s">
        <v>1973</v>
      </c>
      <c r="J2053" s="21" t="s">
        <v>1973</v>
      </c>
    </row>
    <row r="2054" ht="40.5" spans="1:10">
      <c r="A2054" s="19"/>
      <c r="B2054" s="19"/>
      <c r="C2054" s="15" t="s">
        <v>1973</v>
      </c>
      <c r="D2054" s="15" t="s">
        <v>1973</v>
      </c>
      <c r="E2054" s="15" t="s">
        <v>3451</v>
      </c>
      <c r="F2054" s="17" t="s">
        <v>1997</v>
      </c>
      <c r="G2054" s="15" t="s">
        <v>3452</v>
      </c>
      <c r="H2054" s="17" t="s">
        <v>3453</v>
      </c>
      <c r="I2054" s="17" t="s">
        <v>1983</v>
      </c>
      <c r="J2054" s="21" t="s">
        <v>3454</v>
      </c>
    </row>
    <row r="2055" ht="13.5" spans="1:10">
      <c r="A2055" s="19"/>
      <c r="B2055" s="19"/>
      <c r="C2055" s="15" t="s">
        <v>2001</v>
      </c>
      <c r="D2055" s="15" t="s">
        <v>1973</v>
      </c>
      <c r="E2055" s="15" t="s">
        <v>1973</v>
      </c>
      <c r="F2055" s="17" t="s">
        <v>1973</v>
      </c>
      <c r="G2055" s="15" t="s">
        <v>1973</v>
      </c>
      <c r="H2055" s="17" t="s">
        <v>1973</v>
      </c>
      <c r="I2055" s="17" t="s">
        <v>1973</v>
      </c>
      <c r="J2055" s="21" t="s">
        <v>1973</v>
      </c>
    </row>
    <row r="2056" ht="13.5" spans="1:10">
      <c r="A2056" s="19"/>
      <c r="B2056" s="19"/>
      <c r="C2056" s="15" t="s">
        <v>1973</v>
      </c>
      <c r="D2056" s="15" t="s">
        <v>2002</v>
      </c>
      <c r="E2056" s="15" t="s">
        <v>1973</v>
      </c>
      <c r="F2056" s="17" t="s">
        <v>1973</v>
      </c>
      <c r="G2056" s="15" t="s">
        <v>1973</v>
      </c>
      <c r="H2056" s="17" t="s">
        <v>1973</v>
      </c>
      <c r="I2056" s="17" t="s">
        <v>1973</v>
      </c>
      <c r="J2056" s="21" t="s">
        <v>1973</v>
      </c>
    </row>
    <row r="2057" ht="135" spans="1:10">
      <c r="A2057" s="19"/>
      <c r="B2057" s="19"/>
      <c r="C2057" s="15" t="s">
        <v>1973</v>
      </c>
      <c r="D2057" s="15" t="s">
        <v>1973</v>
      </c>
      <c r="E2057" s="15" t="s">
        <v>2003</v>
      </c>
      <c r="F2057" s="17" t="s">
        <v>1997</v>
      </c>
      <c r="G2057" s="15" t="s">
        <v>2297</v>
      </c>
      <c r="H2057" s="17" t="s">
        <v>1982</v>
      </c>
      <c r="I2057" s="17" t="s">
        <v>1987</v>
      </c>
      <c r="J2057" s="21" t="s">
        <v>3455</v>
      </c>
    </row>
    <row r="2058" ht="162" spans="1:10">
      <c r="A2058" s="15" t="s">
        <v>3456</v>
      </c>
      <c r="B2058" s="18" t="s">
        <v>3457</v>
      </c>
      <c r="C2058" s="19"/>
      <c r="D2058" s="19"/>
      <c r="E2058" s="19"/>
      <c r="F2058" s="20"/>
      <c r="G2058" s="19"/>
      <c r="H2058" s="20"/>
      <c r="I2058" s="20"/>
      <c r="J2058" s="22"/>
    </row>
    <row r="2059" ht="13.5" spans="1:10">
      <c r="A2059" s="19"/>
      <c r="B2059" s="19"/>
      <c r="C2059" s="15" t="s">
        <v>1977</v>
      </c>
      <c r="D2059" s="15" t="s">
        <v>1973</v>
      </c>
      <c r="E2059" s="15" t="s">
        <v>1973</v>
      </c>
      <c r="F2059" s="17" t="s">
        <v>1973</v>
      </c>
      <c r="G2059" s="15" t="s">
        <v>1973</v>
      </c>
      <c r="H2059" s="17" t="s">
        <v>1973</v>
      </c>
      <c r="I2059" s="17" t="s">
        <v>1973</v>
      </c>
      <c r="J2059" s="21" t="s">
        <v>1973</v>
      </c>
    </row>
    <row r="2060" ht="13.5" spans="1:10">
      <c r="A2060" s="19"/>
      <c r="B2060" s="19"/>
      <c r="C2060" s="15" t="s">
        <v>1973</v>
      </c>
      <c r="D2060" s="15" t="s">
        <v>1978</v>
      </c>
      <c r="E2060" s="15" t="s">
        <v>1973</v>
      </c>
      <c r="F2060" s="17" t="s">
        <v>1973</v>
      </c>
      <c r="G2060" s="15" t="s">
        <v>1973</v>
      </c>
      <c r="H2060" s="17" t="s">
        <v>1973</v>
      </c>
      <c r="I2060" s="17" t="s">
        <v>1973</v>
      </c>
      <c r="J2060" s="21" t="s">
        <v>1973</v>
      </c>
    </row>
    <row r="2061" ht="27" spans="1:10">
      <c r="A2061" s="19"/>
      <c r="B2061" s="19"/>
      <c r="C2061" s="15" t="s">
        <v>1973</v>
      </c>
      <c r="D2061" s="15" t="s">
        <v>1973</v>
      </c>
      <c r="E2061" s="15" t="s">
        <v>3458</v>
      </c>
      <c r="F2061" s="17" t="s">
        <v>1997</v>
      </c>
      <c r="G2061" s="15" t="s">
        <v>2156</v>
      </c>
      <c r="H2061" s="17" t="s">
        <v>3459</v>
      </c>
      <c r="I2061" s="17" t="s">
        <v>1983</v>
      </c>
      <c r="J2061" s="21" t="s">
        <v>3460</v>
      </c>
    </row>
    <row r="2062" ht="13.5" spans="1:10">
      <c r="A2062" s="19"/>
      <c r="B2062" s="19"/>
      <c r="C2062" s="15" t="s">
        <v>1973</v>
      </c>
      <c r="D2062" s="15" t="s">
        <v>1985</v>
      </c>
      <c r="E2062" s="15" t="s">
        <v>1973</v>
      </c>
      <c r="F2062" s="17" t="s">
        <v>1973</v>
      </c>
      <c r="G2062" s="15" t="s">
        <v>1973</v>
      </c>
      <c r="H2062" s="17" t="s">
        <v>1973</v>
      </c>
      <c r="I2062" s="17" t="s">
        <v>1973</v>
      </c>
      <c r="J2062" s="21" t="s">
        <v>1973</v>
      </c>
    </row>
    <row r="2063" ht="94.5" spans="1:10">
      <c r="A2063" s="19"/>
      <c r="B2063" s="19"/>
      <c r="C2063" s="15" t="s">
        <v>1973</v>
      </c>
      <c r="D2063" s="15" t="s">
        <v>1973</v>
      </c>
      <c r="E2063" s="15" t="s">
        <v>3461</v>
      </c>
      <c r="F2063" s="17" t="s">
        <v>1980</v>
      </c>
      <c r="G2063" s="15" t="s">
        <v>2332</v>
      </c>
      <c r="H2063" s="17" t="s">
        <v>1982</v>
      </c>
      <c r="I2063" s="17" t="s">
        <v>1987</v>
      </c>
      <c r="J2063" s="21" t="s">
        <v>2948</v>
      </c>
    </row>
    <row r="2064" ht="13.5" spans="1:10">
      <c r="A2064" s="19"/>
      <c r="B2064" s="19"/>
      <c r="C2064" s="15" t="s">
        <v>1973</v>
      </c>
      <c r="D2064" s="15" t="s">
        <v>2018</v>
      </c>
      <c r="E2064" s="15" t="s">
        <v>1973</v>
      </c>
      <c r="F2064" s="17" t="s">
        <v>1973</v>
      </c>
      <c r="G2064" s="15" t="s">
        <v>1973</v>
      </c>
      <c r="H2064" s="17" t="s">
        <v>1973</v>
      </c>
      <c r="I2064" s="17" t="s">
        <v>1973</v>
      </c>
      <c r="J2064" s="21" t="s">
        <v>1973</v>
      </c>
    </row>
    <row r="2065" ht="40.5" spans="1:10">
      <c r="A2065" s="19"/>
      <c r="B2065" s="19"/>
      <c r="C2065" s="15" t="s">
        <v>1973</v>
      </c>
      <c r="D2065" s="15" t="s">
        <v>1973</v>
      </c>
      <c r="E2065" s="15" t="s">
        <v>3462</v>
      </c>
      <c r="F2065" s="17" t="s">
        <v>2020</v>
      </c>
      <c r="G2065" s="15" t="s">
        <v>3463</v>
      </c>
      <c r="H2065" s="17" t="s">
        <v>3084</v>
      </c>
      <c r="I2065" s="17" t="s">
        <v>1983</v>
      </c>
      <c r="J2065" s="21" t="s">
        <v>3464</v>
      </c>
    </row>
    <row r="2066" ht="13.5" spans="1:10">
      <c r="A2066" s="19"/>
      <c r="B2066" s="19"/>
      <c r="C2066" s="15" t="s">
        <v>1989</v>
      </c>
      <c r="D2066" s="15" t="s">
        <v>1973</v>
      </c>
      <c r="E2066" s="15" t="s">
        <v>1973</v>
      </c>
      <c r="F2066" s="17" t="s">
        <v>1973</v>
      </c>
      <c r="G2066" s="15" t="s">
        <v>1973</v>
      </c>
      <c r="H2066" s="17" t="s">
        <v>1973</v>
      </c>
      <c r="I2066" s="17" t="s">
        <v>1973</v>
      </c>
      <c r="J2066" s="21" t="s">
        <v>1973</v>
      </c>
    </row>
    <row r="2067" ht="13.5" spans="1:10">
      <c r="A2067" s="19"/>
      <c r="B2067" s="19"/>
      <c r="C2067" s="15" t="s">
        <v>1973</v>
      </c>
      <c r="D2067" s="15" t="s">
        <v>2023</v>
      </c>
      <c r="E2067" s="15" t="s">
        <v>1973</v>
      </c>
      <c r="F2067" s="17" t="s">
        <v>1973</v>
      </c>
      <c r="G2067" s="15" t="s">
        <v>1973</v>
      </c>
      <c r="H2067" s="17" t="s">
        <v>1973</v>
      </c>
      <c r="I2067" s="17" t="s">
        <v>1973</v>
      </c>
      <c r="J2067" s="21" t="s">
        <v>1973</v>
      </c>
    </row>
    <row r="2068" ht="27" spans="1:10">
      <c r="A2068" s="19"/>
      <c r="B2068" s="19"/>
      <c r="C2068" s="15" t="s">
        <v>1973</v>
      </c>
      <c r="D2068" s="15" t="s">
        <v>1973</v>
      </c>
      <c r="E2068" s="15" t="s">
        <v>2582</v>
      </c>
      <c r="F2068" s="17" t="s">
        <v>1980</v>
      </c>
      <c r="G2068" s="15" t="s">
        <v>2386</v>
      </c>
      <c r="H2068" s="17" t="s">
        <v>2200</v>
      </c>
      <c r="I2068" s="17" t="s">
        <v>1987</v>
      </c>
      <c r="J2068" s="21" t="s">
        <v>3465</v>
      </c>
    </row>
    <row r="2069" ht="13.5" spans="1:10">
      <c r="A2069" s="19"/>
      <c r="B2069" s="19"/>
      <c r="C2069" s="15" t="s">
        <v>2001</v>
      </c>
      <c r="D2069" s="15" t="s">
        <v>1973</v>
      </c>
      <c r="E2069" s="15" t="s">
        <v>1973</v>
      </c>
      <c r="F2069" s="17" t="s">
        <v>1973</v>
      </c>
      <c r="G2069" s="15" t="s">
        <v>1973</v>
      </c>
      <c r="H2069" s="17" t="s">
        <v>1973</v>
      </c>
      <c r="I2069" s="17" t="s">
        <v>1973</v>
      </c>
      <c r="J2069" s="21" t="s">
        <v>1973</v>
      </c>
    </row>
    <row r="2070" ht="13.5" spans="1:10">
      <c r="A2070" s="19"/>
      <c r="B2070" s="19"/>
      <c r="C2070" s="15" t="s">
        <v>1973</v>
      </c>
      <c r="D2070" s="15" t="s">
        <v>2002</v>
      </c>
      <c r="E2070" s="15" t="s">
        <v>1973</v>
      </c>
      <c r="F2070" s="17" t="s">
        <v>1973</v>
      </c>
      <c r="G2070" s="15" t="s">
        <v>1973</v>
      </c>
      <c r="H2070" s="17" t="s">
        <v>1973</v>
      </c>
      <c r="I2070" s="17" t="s">
        <v>1973</v>
      </c>
      <c r="J2070" s="21" t="s">
        <v>1973</v>
      </c>
    </row>
    <row r="2071" ht="121.5" spans="1:10">
      <c r="A2071" s="19"/>
      <c r="B2071" s="19"/>
      <c r="C2071" s="15" t="s">
        <v>1973</v>
      </c>
      <c r="D2071" s="15" t="s">
        <v>1973</v>
      </c>
      <c r="E2071" s="15" t="s">
        <v>2952</v>
      </c>
      <c r="F2071" s="17" t="s">
        <v>1997</v>
      </c>
      <c r="G2071" s="15" t="s">
        <v>2326</v>
      </c>
      <c r="H2071" s="17" t="s">
        <v>1982</v>
      </c>
      <c r="I2071" s="17" t="s">
        <v>1987</v>
      </c>
      <c r="J2071" s="21" t="s">
        <v>3466</v>
      </c>
    </row>
    <row r="2072" ht="121.5" spans="1:10">
      <c r="A2072" s="15" t="s">
        <v>3467</v>
      </c>
      <c r="B2072" s="18" t="s">
        <v>3468</v>
      </c>
      <c r="C2072" s="19"/>
      <c r="D2072" s="19"/>
      <c r="E2072" s="19"/>
      <c r="F2072" s="20"/>
      <c r="G2072" s="19"/>
      <c r="H2072" s="20"/>
      <c r="I2072" s="20"/>
      <c r="J2072" s="22"/>
    </row>
    <row r="2073" ht="13.5" spans="1:10">
      <c r="A2073" s="19"/>
      <c r="B2073" s="19"/>
      <c r="C2073" s="15" t="s">
        <v>1977</v>
      </c>
      <c r="D2073" s="15" t="s">
        <v>1973</v>
      </c>
      <c r="E2073" s="15" t="s">
        <v>1973</v>
      </c>
      <c r="F2073" s="17" t="s">
        <v>1973</v>
      </c>
      <c r="G2073" s="15" t="s">
        <v>1973</v>
      </c>
      <c r="H2073" s="17" t="s">
        <v>1973</v>
      </c>
      <c r="I2073" s="17" t="s">
        <v>1973</v>
      </c>
      <c r="J2073" s="21" t="s">
        <v>1973</v>
      </c>
    </row>
    <row r="2074" ht="13.5" spans="1:10">
      <c r="A2074" s="19"/>
      <c r="B2074" s="19"/>
      <c r="C2074" s="15" t="s">
        <v>1973</v>
      </c>
      <c r="D2074" s="15" t="s">
        <v>1978</v>
      </c>
      <c r="E2074" s="15" t="s">
        <v>1973</v>
      </c>
      <c r="F2074" s="17" t="s">
        <v>1973</v>
      </c>
      <c r="G2074" s="15" t="s">
        <v>1973</v>
      </c>
      <c r="H2074" s="17" t="s">
        <v>1973</v>
      </c>
      <c r="I2074" s="17" t="s">
        <v>1973</v>
      </c>
      <c r="J2074" s="21" t="s">
        <v>1973</v>
      </c>
    </row>
    <row r="2075" ht="27" spans="1:10">
      <c r="A2075" s="19"/>
      <c r="B2075" s="19"/>
      <c r="C2075" s="15" t="s">
        <v>1973</v>
      </c>
      <c r="D2075" s="15" t="s">
        <v>1973</v>
      </c>
      <c r="E2075" s="15" t="s">
        <v>3469</v>
      </c>
      <c r="F2075" s="17" t="s">
        <v>1997</v>
      </c>
      <c r="G2075" s="15" t="s">
        <v>2156</v>
      </c>
      <c r="H2075" s="17" t="s">
        <v>3459</v>
      </c>
      <c r="I2075" s="17" t="s">
        <v>1983</v>
      </c>
      <c r="J2075" s="21" t="s">
        <v>3470</v>
      </c>
    </row>
    <row r="2076" ht="27" spans="1:10">
      <c r="A2076" s="19"/>
      <c r="B2076" s="19"/>
      <c r="C2076" s="15" t="s">
        <v>1973</v>
      </c>
      <c r="D2076" s="15" t="s">
        <v>1973</v>
      </c>
      <c r="E2076" s="15" t="s">
        <v>3458</v>
      </c>
      <c r="F2076" s="17" t="s">
        <v>1997</v>
      </c>
      <c r="G2076" s="15" t="s">
        <v>2156</v>
      </c>
      <c r="H2076" s="17" t="s">
        <v>3459</v>
      </c>
      <c r="I2076" s="17" t="s">
        <v>1983</v>
      </c>
      <c r="J2076" s="21" t="s">
        <v>3460</v>
      </c>
    </row>
    <row r="2077" ht="13.5" spans="1:10">
      <c r="A2077" s="19"/>
      <c r="B2077" s="19"/>
      <c r="C2077" s="15" t="s">
        <v>1973</v>
      </c>
      <c r="D2077" s="15" t="s">
        <v>1985</v>
      </c>
      <c r="E2077" s="15" t="s">
        <v>1973</v>
      </c>
      <c r="F2077" s="17" t="s">
        <v>1973</v>
      </c>
      <c r="G2077" s="15" t="s">
        <v>1973</v>
      </c>
      <c r="H2077" s="17" t="s">
        <v>1973</v>
      </c>
      <c r="I2077" s="17" t="s">
        <v>1973</v>
      </c>
      <c r="J2077" s="21" t="s">
        <v>1973</v>
      </c>
    </row>
    <row r="2078" ht="81" spans="1:10">
      <c r="A2078" s="19"/>
      <c r="B2078" s="19"/>
      <c r="C2078" s="15" t="s">
        <v>1973</v>
      </c>
      <c r="D2078" s="15" t="s">
        <v>1973</v>
      </c>
      <c r="E2078" s="15" t="s">
        <v>3461</v>
      </c>
      <c r="F2078" s="17" t="s">
        <v>1980</v>
      </c>
      <c r="G2078" s="15" t="s">
        <v>1981</v>
      </c>
      <c r="H2078" s="17" t="s">
        <v>1982</v>
      </c>
      <c r="I2078" s="17" t="s">
        <v>1987</v>
      </c>
      <c r="J2078" s="21" t="s">
        <v>3471</v>
      </c>
    </row>
    <row r="2079" ht="13.5" spans="1:10">
      <c r="A2079" s="19"/>
      <c r="B2079" s="19"/>
      <c r="C2079" s="15" t="s">
        <v>1989</v>
      </c>
      <c r="D2079" s="15" t="s">
        <v>1973</v>
      </c>
      <c r="E2079" s="15" t="s">
        <v>1973</v>
      </c>
      <c r="F2079" s="17" t="s">
        <v>1973</v>
      </c>
      <c r="G2079" s="15" t="s">
        <v>1973</v>
      </c>
      <c r="H2079" s="17" t="s">
        <v>1973</v>
      </c>
      <c r="I2079" s="17" t="s">
        <v>1973</v>
      </c>
      <c r="J2079" s="21" t="s">
        <v>1973</v>
      </c>
    </row>
    <row r="2080" ht="13.5" spans="1:10">
      <c r="A2080" s="19"/>
      <c r="B2080" s="19"/>
      <c r="C2080" s="15" t="s">
        <v>1973</v>
      </c>
      <c r="D2080" s="15" t="s">
        <v>2023</v>
      </c>
      <c r="E2080" s="15" t="s">
        <v>1973</v>
      </c>
      <c r="F2080" s="17" t="s">
        <v>1973</v>
      </c>
      <c r="G2080" s="15" t="s">
        <v>1973</v>
      </c>
      <c r="H2080" s="17" t="s">
        <v>1973</v>
      </c>
      <c r="I2080" s="17" t="s">
        <v>1973</v>
      </c>
      <c r="J2080" s="21" t="s">
        <v>1973</v>
      </c>
    </row>
    <row r="2081" ht="27" spans="1:10">
      <c r="A2081" s="19"/>
      <c r="B2081" s="19"/>
      <c r="C2081" s="15" t="s">
        <v>1973</v>
      </c>
      <c r="D2081" s="15" t="s">
        <v>1973</v>
      </c>
      <c r="E2081" s="15" t="s">
        <v>2582</v>
      </c>
      <c r="F2081" s="17" t="s">
        <v>1980</v>
      </c>
      <c r="G2081" s="15" t="s">
        <v>2386</v>
      </c>
      <c r="H2081" s="17" t="s">
        <v>2200</v>
      </c>
      <c r="I2081" s="17" t="s">
        <v>1987</v>
      </c>
      <c r="J2081" s="21" t="s">
        <v>3465</v>
      </c>
    </row>
    <row r="2082" ht="13.5" spans="1:10">
      <c r="A2082" s="19"/>
      <c r="B2082" s="19"/>
      <c r="C2082" s="15" t="s">
        <v>2001</v>
      </c>
      <c r="D2082" s="15" t="s">
        <v>1973</v>
      </c>
      <c r="E2082" s="15" t="s">
        <v>1973</v>
      </c>
      <c r="F2082" s="17" t="s">
        <v>1973</v>
      </c>
      <c r="G2082" s="15" t="s">
        <v>1973</v>
      </c>
      <c r="H2082" s="17" t="s">
        <v>1973</v>
      </c>
      <c r="I2082" s="17" t="s">
        <v>1973</v>
      </c>
      <c r="J2082" s="21" t="s">
        <v>1973</v>
      </c>
    </row>
    <row r="2083" ht="13.5" spans="1:10">
      <c r="A2083" s="19"/>
      <c r="B2083" s="19"/>
      <c r="C2083" s="15" t="s">
        <v>1973</v>
      </c>
      <c r="D2083" s="15" t="s">
        <v>2002</v>
      </c>
      <c r="E2083" s="15" t="s">
        <v>1973</v>
      </c>
      <c r="F2083" s="17" t="s">
        <v>1973</v>
      </c>
      <c r="G2083" s="15" t="s">
        <v>1973</v>
      </c>
      <c r="H2083" s="17" t="s">
        <v>1973</v>
      </c>
      <c r="I2083" s="17" t="s">
        <v>1973</v>
      </c>
      <c r="J2083" s="21" t="s">
        <v>1973</v>
      </c>
    </row>
    <row r="2084" ht="81" spans="1:10">
      <c r="A2084" s="19"/>
      <c r="B2084" s="19"/>
      <c r="C2084" s="15" t="s">
        <v>1973</v>
      </c>
      <c r="D2084" s="15" t="s">
        <v>1973</v>
      </c>
      <c r="E2084" s="15" t="s">
        <v>2952</v>
      </c>
      <c r="F2084" s="17" t="s">
        <v>1980</v>
      </c>
      <c r="G2084" s="15" t="s">
        <v>3438</v>
      </c>
      <c r="H2084" s="17" t="s">
        <v>1982</v>
      </c>
      <c r="I2084" s="17" t="s">
        <v>1987</v>
      </c>
      <c r="J2084" s="21" t="s">
        <v>3472</v>
      </c>
    </row>
    <row r="2085" ht="283.5" spans="1:10">
      <c r="A2085" s="15" t="s">
        <v>3473</v>
      </c>
      <c r="B2085" s="18" t="s">
        <v>3474</v>
      </c>
      <c r="C2085" s="19"/>
      <c r="D2085" s="19"/>
      <c r="E2085" s="19"/>
      <c r="F2085" s="20"/>
      <c r="G2085" s="19"/>
      <c r="H2085" s="20"/>
      <c r="I2085" s="20"/>
      <c r="J2085" s="22"/>
    </row>
    <row r="2086" ht="13.5" spans="1:10">
      <c r="A2086" s="19"/>
      <c r="B2086" s="19"/>
      <c r="C2086" s="15" t="s">
        <v>1977</v>
      </c>
      <c r="D2086" s="15" t="s">
        <v>1973</v>
      </c>
      <c r="E2086" s="15" t="s">
        <v>1973</v>
      </c>
      <c r="F2086" s="17" t="s">
        <v>1973</v>
      </c>
      <c r="G2086" s="15" t="s">
        <v>1973</v>
      </c>
      <c r="H2086" s="17" t="s">
        <v>1973</v>
      </c>
      <c r="I2086" s="17" t="s">
        <v>1973</v>
      </c>
      <c r="J2086" s="21" t="s">
        <v>1973</v>
      </c>
    </row>
    <row r="2087" ht="13.5" spans="1:10">
      <c r="A2087" s="19"/>
      <c r="B2087" s="19"/>
      <c r="C2087" s="15" t="s">
        <v>1973</v>
      </c>
      <c r="D2087" s="15" t="s">
        <v>1978</v>
      </c>
      <c r="E2087" s="15" t="s">
        <v>1973</v>
      </c>
      <c r="F2087" s="17" t="s">
        <v>1973</v>
      </c>
      <c r="G2087" s="15" t="s">
        <v>1973</v>
      </c>
      <c r="H2087" s="17" t="s">
        <v>1973</v>
      </c>
      <c r="I2087" s="17" t="s">
        <v>1973</v>
      </c>
      <c r="J2087" s="21" t="s">
        <v>1973</v>
      </c>
    </row>
    <row r="2088" ht="40.5" spans="1:10">
      <c r="A2088" s="19"/>
      <c r="B2088" s="19"/>
      <c r="C2088" s="15" t="s">
        <v>1973</v>
      </c>
      <c r="D2088" s="15" t="s">
        <v>1973</v>
      </c>
      <c r="E2088" s="15" t="s">
        <v>2703</v>
      </c>
      <c r="F2088" s="17" t="s">
        <v>1980</v>
      </c>
      <c r="G2088" s="15" t="s">
        <v>2152</v>
      </c>
      <c r="H2088" s="17" t="s">
        <v>1993</v>
      </c>
      <c r="I2088" s="17" t="s">
        <v>1983</v>
      </c>
      <c r="J2088" s="21" t="s">
        <v>2704</v>
      </c>
    </row>
    <row r="2089" ht="13.5" spans="1:10">
      <c r="A2089" s="19"/>
      <c r="B2089" s="19"/>
      <c r="C2089" s="15" t="s">
        <v>1973</v>
      </c>
      <c r="D2089" s="15" t="s">
        <v>1985</v>
      </c>
      <c r="E2089" s="15" t="s">
        <v>1973</v>
      </c>
      <c r="F2089" s="17" t="s">
        <v>1973</v>
      </c>
      <c r="G2089" s="15" t="s">
        <v>1973</v>
      </c>
      <c r="H2089" s="17" t="s">
        <v>1973</v>
      </c>
      <c r="I2089" s="17" t="s">
        <v>1973</v>
      </c>
      <c r="J2089" s="21" t="s">
        <v>1973</v>
      </c>
    </row>
    <row r="2090" ht="27" spans="1:10">
      <c r="A2090" s="19"/>
      <c r="B2090" s="19"/>
      <c r="C2090" s="15" t="s">
        <v>1973</v>
      </c>
      <c r="D2090" s="15" t="s">
        <v>1973</v>
      </c>
      <c r="E2090" s="15" t="s">
        <v>3307</v>
      </c>
      <c r="F2090" s="17" t="s">
        <v>1997</v>
      </c>
      <c r="G2090" s="15" t="s">
        <v>2005</v>
      </c>
      <c r="H2090" s="17" t="s">
        <v>1982</v>
      </c>
      <c r="I2090" s="17" t="s">
        <v>1983</v>
      </c>
      <c r="J2090" s="21" t="s">
        <v>3475</v>
      </c>
    </row>
    <row r="2091" ht="40.5" spans="1:10">
      <c r="A2091" s="19"/>
      <c r="B2091" s="19"/>
      <c r="C2091" s="15" t="s">
        <v>1973</v>
      </c>
      <c r="D2091" s="15" t="s">
        <v>1973</v>
      </c>
      <c r="E2091" s="15" t="s">
        <v>2705</v>
      </c>
      <c r="F2091" s="17" t="s">
        <v>1980</v>
      </c>
      <c r="G2091" s="15" t="s">
        <v>2694</v>
      </c>
      <c r="H2091" s="17" t="s">
        <v>2695</v>
      </c>
      <c r="I2091" s="17" t="s">
        <v>1987</v>
      </c>
      <c r="J2091" s="21" t="s">
        <v>2706</v>
      </c>
    </row>
    <row r="2092" ht="13.5" spans="1:10">
      <c r="A2092" s="19"/>
      <c r="B2092" s="19"/>
      <c r="C2092" s="15" t="s">
        <v>1989</v>
      </c>
      <c r="D2092" s="15" t="s">
        <v>1973</v>
      </c>
      <c r="E2092" s="15" t="s">
        <v>1973</v>
      </c>
      <c r="F2092" s="17" t="s">
        <v>1973</v>
      </c>
      <c r="G2092" s="15" t="s">
        <v>1973</v>
      </c>
      <c r="H2092" s="17" t="s">
        <v>1973</v>
      </c>
      <c r="I2092" s="17" t="s">
        <v>1973</v>
      </c>
      <c r="J2092" s="21" t="s">
        <v>1973</v>
      </c>
    </row>
    <row r="2093" ht="13.5" spans="1:10">
      <c r="A2093" s="19"/>
      <c r="B2093" s="19"/>
      <c r="C2093" s="15" t="s">
        <v>1973</v>
      </c>
      <c r="D2093" s="15" t="s">
        <v>1990</v>
      </c>
      <c r="E2093" s="15" t="s">
        <v>1973</v>
      </c>
      <c r="F2093" s="17" t="s">
        <v>1973</v>
      </c>
      <c r="G2093" s="15" t="s">
        <v>1973</v>
      </c>
      <c r="H2093" s="17" t="s">
        <v>1973</v>
      </c>
      <c r="I2093" s="17" t="s">
        <v>1973</v>
      </c>
      <c r="J2093" s="21" t="s">
        <v>1973</v>
      </c>
    </row>
    <row r="2094" ht="54" spans="1:10">
      <c r="A2094" s="19"/>
      <c r="B2094" s="19"/>
      <c r="C2094" s="15" t="s">
        <v>1973</v>
      </c>
      <c r="D2094" s="15" t="s">
        <v>1973</v>
      </c>
      <c r="E2094" s="15" t="s">
        <v>2707</v>
      </c>
      <c r="F2094" s="17" t="s">
        <v>1997</v>
      </c>
      <c r="G2094" s="15" t="s">
        <v>2005</v>
      </c>
      <c r="H2094" s="17" t="s">
        <v>1982</v>
      </c>
      <c r="I2094" s="17" t="s">
        <v>1983</v>
      </c>
      <c r="J2094" s="21" t="s">
        <v>2708</v>
      </c>
    </row>
    <row r="2095" ht="13.5" spans="1:10">
      <c r="A2095" s="19"/>
      <c r="B2095" s="19"/>
      <c r="C2095" s="15" t="s">
        <v>2001</v>
      </c>
      <c r="D2095" s="15" t="s">
        <v>1973</v>
      </c>
      <c r="E2095" s="15" t="s">
        <v>1973</v>
      </c>
      <c r="F2095" s="17" t="s">
        <v>1973</v>
      </c>
      <c r="G2095" s="15" t="s">
        <v>1973</v>
      </c>
      <c r="H2095" s="17" t="s">
        <v>1973</v>
      </c>
      <c r="I2095" s="17" t="s">
        <v>1973</v>
      </c>
      <c r="J2095" s="21" t="s">
        <v>1973</v>
      </c>
    </row>
    <row r="2096" ht="13.5" spans="1:10">
      <c r="A2096" s="19"/>
      <c r="B2096" s="19"/>
      <c r="C2096" s="15" t="s">
        <v>1973</v>
      </c>
      <c r="D2096" s="15" t="s">
        <v>2002</v>
      </c>
      <c r="E2096" s="15" t="s">
        <v>1973</v>
      </c>
      <c r="F2096" s="17" t="s">
        <v>1973</v>
      </c>
      <c r="G2096" s="15" t="s">
        <v>1973</v>
      </c>
      <c r="H2096" s="17" t="s">
        <v>1973</v>
      </c>
      <c r="I2096" s="17" t="s">
        <v>1973</v>
      </c>
      <c r="J2096" s="21" t="s">
        <v>1973</v>
      </c>
    </row>
    <row r="2097" ht="27" spans="1:10">
      <c r="A2097" s="19"/>
      <c r="B2097" s="19"/>
      <c r="C2097" s="15" t="s">
        <v>1973</v>
      </c>
      <c r="D2097" s="15" t="s">
        <v>1973</v>
      </c>
      <c r="E2097" s="15" t="s">
        <v>3476</v>
      </c>
      <c r="F2097" s="17" t="s">
        <v>1997</v>
      </c>
      <c r="G2097" s="15" t="s">
        <v>1981</v>
      </c>
      <c r="H2097" s="17" t="s">
        <v>1982</v>
      </c>
      <c r="I2097" s="17" t="s">
        <v>1983</v>
      </c>
      <c r="J2097" s="21" t="s">
        <v>2710</v>
      </c>
    </row>
    <row r="2098" ht="13.5" spans="1:10">
      <c r="A2098" s="15" t="s">
        <v>3477</v>
      </c>
      <c r="B2098" s="19"/>
      <c r="C2098" s="19"/>
      <c r="D2098" s="19"/>
      <c r="E2098" s="19"/>
      <c r="F2098" s="20"/>
      <c r="G2098" s="19"/>
      <c r="H2098" s="20"/>
      <c r="I2098" s="20"/>
      <c r="J2098" s="22"/>
    </row>
    <row r="2099" ht="13.5" spans="1:10">
      <c r="A2099" s="15" t="s">
        <v>3478</v>
      </c>
      <c r="B2099" s="19"/>
      <c r="C2099" s="19"/>
      <c r="D2099" s="19"/>
      <c r="E2099" s="19"/>
      <c r="F2099" s="20"/>
      <c r="G2099" s="19"/>
      <c r="H2099" s="20"/>
      <c r="I2099" s="20"/>
      <c r="J2099" s="22"/>
    </row>
    <row r="2100" ht="135" spans="1:10">
      <c r="A2100" s="15" t="s">
        <v>3479</v>
      </c>
      <c r="B2100" s="18" t="s">
        <v>3480</v>
      </c>
      <c r="C2100" s="19"/>
      <c r="D2100" s="19"/>
      <c r="E2100" s="19"/>
      <c r="F2100" s="20"/>
      <c r="G2100" s="19"/>
      <c r="H2100" s="20"/>
      <c r="I2100" s="20"/>
      <c r="J2100" s="22"/>
    </row>
    <row r="2101" ht="13.5" spans="1:10">
      <c r="A2101" s="19"/>
      <c r="B2101" s="19"/>
      <c r="C2101" s="15" t="s">
        <v>1977</v>
      </c>
      <c r="D2101" s="15" t="s">
        <v>1973</v>
      </c>
      <c r="E2101" s="15" t="s">
        <v>1973</v>
      </c>
      <c r="F2101" s="17" t="s">
        <v>1973</v>
      </c>
      <c r="G2101" s="15" t="s">
        <v>1973</v>
      </c>
      <c r="H2101" s="17" t="s">
        <v>1973</v>
      </c>
      <c r="I2101" s="17" t="s">
        <v>1973</v>
      </c>
      <c r="J2101" s="21" t="s">
        <v>1973</v>
      </c>
    </row>
    <row r="2102" ht="13.5" spans="1:10">
      <c r="A2102" s="19"/>
      <c r="B2102" s="19"/>
      <c r="C2102" s="15" t="s">
        <v>1973</v>
      </c>
      <c r="D2102" s="15" t="s">
        <v>1978</v>
      </c>
      <c r="E2102" s="15" t="s">
        <v>1973</v>
      </c>
      <c r="F2102" s="17" t="s">
        <v>1973</v>
      </c>
      <c r="G2102" s="15" t="s">
        <v>1973</v>
      </c>
      <c r="H2102" s="17" t="s">
        <v>1973</v>
      </c>
      <c r="I2102" s="17" t="s">
        <v>1973</v>
      </c>
      <c r="J2102" s="21" t="s">
        <v>1973</v>
      </c>
    </row>
    <row r="2103" ht="40.5" spans="1:10">
      <c r="A2103" s="19"/>
      <c r="B2103" s="19"/>
      <c r="C2103" s="15" t="s">
        <v>1973</v>
      </c>
      <c r="D2103" s="15" t="s">
        <v>1973</v>
      </c>
      <c r="E2103" s="15" t="s">
        <v>3134</v>
      </c>
      <c r="F2103" s="17" t="s">
        <v>1997</v>
      </c>
      <c r="G2103" s="15" t="s">
        <v>3481</v>
      </c>
      <c r="H2103" s="17" t="s">
        <v>3029</v>
      </c>
      <c r="I2103" s="17" t="s">
        <v>1983</v>
      </c>
      <c r="J2103" s="21" t="s">
        <v>3482</v>
      </c>
    </row>
    <row r="2104" ht="27" spans="1:10">
      <c r="A2104" s="19"/>
      <c r="B2104" s="19"/>
      <c r="C2104" s="15" t="s">
        <v>1973</v>
      </c>
      <c r="D2104" s="15" t="s">
        <v>1973</v>
      </c>
      <c r="E2104" s="15" t="s">
        <v>3483</v>
      </c>
      <c r="F2104" s="17" t="s">
        <v>1980</v>
      </c>
      <c r="G2104" s="15" t="s">
        <v>3484</v>
      </c>
      <c r="H2104" s="17" t="s">
        <v>2200</v>
      </c>
      <c r="I2104" s="17" t="s">
        <v>1987</v>
      </c>
      <c r="J2104" s="21" t="s">
        <v>3484</v>
      </c>
    </row>
    <row r="2105" ht="13.5" spans="1:10">
      <c r="A2105" s="19"/>
      <c r="B2105" s="19"/>
      <c r="C2105" s="15" t="s">
        <v>1989</v>
      </c>
      <c r="D2105" s="15" t="s">
        <v>1973</v>
      </c>
      <c r="E2105" s="15" t="s">
        <v>1973</v>
      </c>
      <c r="F2105" s="17" t="s">
        <v>1973</v>
      </c>
      <c r="G2105" s="15" t="s">
        <v>1973</v>
      </c>
      <c r="H2105" s="17" t="s">
        <v>1973</v>
      </c>
      <c r="I2105" s="17" t="s">
        <v>1973</v>
      </c>
      <c r="J2105" s="21" t="s">
        <v>1973</v>
      </c>
    </row>
    <row r="2106" ht="13.5" spans="1:10">
      <c r="A2106" s="19"/>
      <c r="B2106" s="19"/>
      <c r="C2106" s="15" t="s">
        <v>1973</v>
      </c>
      <c r="D2106" s="15" t="s">
        <v>2023</v>
      </c>
      <c r="E2106" s="15" t="s">
        <v>1973</v>
      </c>
      <c r="F2106" s="17" t="s">
        <v>1973</v>
      </c>
      <c r="G2106" s="15" t="s">
        <v>1973</v>
      </c>
      <c r="H2106" s="17" t="s">
        <v>1973</v>
      </c>
      <c r="I2106" s="17" t="s">
        <v>1973</v>
      </c>
      <c r="J2106" s="21" t="s">
        <v>1973</v>
      </c>
    </row>
    <row r="2107" ht="229.5" spans="1:10">
      <c r="A2107" s="19"/>
      <c r="B2107" s="19"/>
      <c r="C2107" s="15" t="s">
        <v>1973</v>
      </c>
      <c r="D2107" s="15" t="s">
        <v>1973</v>
      </c>
      <c r="E2107" s="15" t="s">
        <v>3118</v>
      </c>
      <c r="F2107" s="17" t="s">
        <v>1997</v>
      </c>
      <c r="G2107" s="15" t="s">
        <v>2097</v>
      </c>
      <c r="H2107" s="17" t="s">
        <v>1982</v>
      </c>
      <c r="I2107" s="17" t="s">
        <v>1983</v>
      </c>
      <c r="J2107" s="21" t="s">
        <v>3485</v>
      </c>
    </row>
    <row r="2108" ht="27" spans="1:10">
      <c r="A2108" s="19"/>
      <c r="B2108" s="19"/>
      <c r="C2108" s="15" t="s">
        <v>1973</v>
      </c>
      <c r="D2108" s="15" t="s">
        <v>1973</v>
      </c>
      <c r="E2108" s="15" t="s">
        <v>3486</v>
      </c>
      <c r="F2108" s="17" t="s">
        <v>1980</v>
      </c>
      <c r="G2108" s="15" t="s">
        <v>3487</v>
      </c>
      <c r="H2108" s="17" t="s">
        <v>2011</v>
      </c>
      <c r="I2108" s="17" t="s">
        <v>1983</v>
      </c>
      <c r="J2108" s="21" t="s">
        <v>3488</v>
      </c>
    </row>
    <row r="2109" ht="13.5" spans="1:10">
      <c r="A2109" s="19"/>
      <c r="B2109" s="19"/>
      <c r="C2109" s="15" t="s">
        <v>2001</v>
      </c>
      <c r="D2109" s="15" t="s">
        <v>1973</v>
      </c>
      <c r="E2109" s="15" t="s">
        <v>1973</v>
      </c>
      <c r="F2109" s="17" t="s">
        <v>1973</v>
      </c>
      <c r="G2109" s="15" t="s">
        <v>1973</v>
      </c>
      <c r="H2109" s="17" t="s">
        <v>1973</v>
      </c>
      <c r="I2109" s="17" t="s">
        <v>1973</v>
      </c>
      <c r="J2109" s="21" t="s">
        <v>1973</v>
      </c>
    </row>
    <row r="2110" ht="13.5" spans="1:10">
      <c r="A2110" s="19"/>
      <c r="B2110" s="19"/>
      <c r="C2110" s="15" t="s">
        <v>1973</v>
      </c>
      <c r="D2110" s="15" t="s">
        <v>2002</v>
      </c>
      <c r="E2110" s="15" t="s">
        <v>1973</v>
      </c>
      <c r="F2110" s="17" t="s">
        <v>1973</v>
      </c>
      <c r="G2110" s="15" t="s">
        <v>1973</v>
      </c>
      <c r="H2110" s="17" t="s">
        <v>1973</v>
      </c>
      <c r="I2110" s="17" t="s">
        <v>1973</v>
      </c>
      <c r="J2110" s="21" t="s">
        <v>1973</v>
      </c>
    </row>
    <row r="2111" ht="40.5" spans="1:10">
      <c r="A2111" s="19"/>
      <c r="B2111" s="19"/>
      <c r="C2111" s="15" t="s">
        <v>1973</v>
      </c>
      <c r="D2111" s="15" t="s">
        <v>1973</v>
      </c>
      <c r="E2111" s="15" t="s">
        <v>2076</v>
      </c>
      <c r="F2111" s="17" t="s">
        <v>1997</v>
      </c>
      <c r="G2111" s="15" t="s">
        <v>2072</v>
      </c>
      <c r="H2111" s="17" t="s">
        <v>1982</v>
      </c>
      <c r="I2111" s="17" t="s">
        <v>1987</v>
      </c>
      <c r="J2111" s="21" t="s">
        <v>3489</v>
      </c>
    </row>
    <row r="2112" ht="108" spans="1:10">
      <c r="A2112" s="15" t="s">
        <v>3490</v>
      </c>
      <c r="B2112" s="18" t="s">
        <v>3491</v>
      </c>
      <c r="C2112" s="19"/>
      <c r="D2112" s="19"/>
      <c r="E2112" s="19"/>
      <c r="F2112" s="20"/>
      <c r="G2112" s="19"/>
      <c r="H2112" s="20"/>
      <c r="I2112" s="20"/>
      <c r="J2112" s="22"/>
    </row>
    <row r="2113" ht="13.5" spans="1:10">
      <c r="A2113" s="19"/>
      <c r="B2113" s="19"/>
      <c r="C2113" s="15" t="s">
        <v>1977</v>
      </c>
      <c r="D2113" s="15" t="s">
        <v>1973</v>
      </c>
      <c r="E2113" s="15" t="s">
        <v>1973</v>
      </c>
      <c r="F2113" s="17" t="s">
        <v>1973</v>
      </c>
      <c r="G2113" s="15" t="s">
        <v>1973</v>
      </c>
      <c r="H2113" s="17" t="s">
        <v>1973</v>
      </c>
      <c r="I2113" s="17" t="s">
        <v>1973</v>
      </c>
      <c r="J2113" s="21" t="s">
        <v>1973</v>
      </c>
    </row>
    <row r="2114" ht="13.5" spans="1:10">
      <c r="A2114" s="19"/>
      <c r="B2114" s="19"/>
      <c r="C2114" s="15" t="s">
        <v>1973</v>
      </c>
      <c r="D2114" s="15" t="s">
        <v>1978</v>
      </c>
      <c r="E2114" s="15" t="s">
        <v>1973</v>
      </c>
      <c r="F2114" s="17" t="s">
        <v>1973</v>
      </c>
      <c r="G2114" s="15" t="s">
        <v>1973</v>
      </c>
      <c r="H2114" s="17" t="s">
        <v>1973</v>
      </c>
      <c r="I2114" s="17" t="s">
        <v>1973</v>
      </c>
      <c r="J2114" s="21" t="s">
        <v>1973</v>
      </c>
    </row>
    <row r="2115" ht="13.5" spans="1:10">
      <c r="A2115" s="19"/>
      <c r="B2115" s="19"/>
      <c r="C2115" s="15" t="s">
        <v>1973</v>
      </c>
      <c r="D2115" s="15" t="s">
        <v>1973</v>
      </c>
      <c r="E2115" s="15" t="s">
        <v>3492</v>
      </c>
      <c r="F2115" s="17" t="s">
        <v>1997</v>
      </c>
      <c r="G2115" s="15" t="s">
        <v>2640</v>
      </c>
      <c r="H2115" s="17" t="s">
        <v>3453</v>
      </c>
      <c r="I2115" s="17" t="s">
        <v>1983</v>
      </c>
      <c r="J2115" s="21" t="s">
        <v>3492</v>
      </c>
    </row>
    <row r="2116" ht="13.5" spans="1:10">
      <c r="A2116" s="19"/>
      <c r="B2116" s="19"/>
      <c r="C2116" s="15" t="s">
        <v>1973</v>
      </c>
      <c r="D2116" s="15" t="s">
        <v>1985</v>
      </c>
      <c r="E2116" s="15" t="s">
        <v>1973</v>
      </c>
      <c r="F2116" s="17" t="s">
        <v>1973</v>
      </c>
      <c r="G2116" s="15" t="s">
        <v>1973</v>
      </c>
      <c r="H2116" s="17" t="s">
        <v>1973</v>
      </c>
      <c r="I2116" s="17" t="s">
        <v>1973</v>
      </c>
      <c r="J2116" s="21" t="s">
        <v>1973</v>
      </c>
    </row>
    <row r="2117" ht="13.5" spans="1:10">
      <c r="A2117" s="19"/>
      <c r="B2117" s="19"/>
      <c r="C2117" s="15" t="s">
        <v>1973</v>
      </c>
      <c r="D2117" s="15" t="s">
        <v>1973</v>
      </c>
      <c r="E2117" s="15" t="s">
        <v>3493</v>
      </c>
      <c r="F2117" s="17" t="s">
        <v>1980</v>
      </c>
      <c r="G2117" s="15" t="s">
        <v>3494</v>
      </c>
      <c r="H2117" s="17" t="s">
        <v>2200</v>
      </c>
      <c r="I2117" s="17" t="s">
        <v>1987</v>
      </c>
      <c r="J2117" s="21" t="s">
        <v>3494</v>
      </c>
    </row>
    <row r="2118" ht="13.5" spans="1:10">
      <c r="A2118" s="19"/>
      <c r="B2118" s="19"/>
      <c r="C2118" s="15" t="s">
        <v>1989</v>
      </c>
      <c r="D2118" s="15" t="s">
        <v>1973</v>
      </c>
      <c r="E2118" s="15" t="s">
        <v>1973</v>
      </c>
      <c r="F2118" s="17" t="s">
        <v>1973</v>
      </c>
      <c r="G2118" s="15" t="s">
        <v>1973</v>
      </c>
      <c r="H2118" s="17" t="s">
        <v>1973</v>
      </c>
      <c r="I2118" s="17" t="s">
        <v>1973</v>
      </c>
      <c r="J2118" s="21" t="s">
        <v>1973</v>
      </c>
    </row>
    <row r="2119" ht="13.5" spans="1:10">
      <c r="A2119" s="19"/>
      <c r="B2119" s="19"/>
      <c r="C2119" s="15" t="s">
        <v>1973</v>
      </c>
      <c r="D2119" s="15" t="s">
        <v>2023</v>
      </c>
      <c r="E2119" s="15" t="s">
        <v>1973</v>
      </c>
      <c r="F2119" s="17" t="s">
        <v>1973</v>
      </c>
      <c r="G2119" s="15" t="s">
        <v>1973</v>
      </c>
      <c r="H2119" s="17" t="s">
        <v>1973</v>
      </c>
      <c r="I2119" s="17" t="s">
        <v>1973</v>
      </c>
      <c r="J2119" s="21" t="s">
        <v>1973</v>
      </c>
    </row>
    <row r="2120" ht="27" spans="1:10">
      <c r="A2120" s="19"/>
      <c r="B2120" s="19"/>
      <c r="C2120" s="15" t="s">
        <v>1973</v>
      </c>
      <c r="D2120" s="15" t="s">
        <v>1973</v>
      </c>
      <c r="E2120" s="15" t="s">
        <v>3495</v>
      </c>
      <c r="F2120" s="17" t="s">
        <v>1997</v>
      </c>
      <c r="G2120" s="15" t="s">
        <v>2005</v>
      </c>
      <c r="H2120" s="17" t="s">
        <v>1982</v>
      </c>
      <c r="I2120" s="17" t="s">
        <v>1983</v>
      </c>
      <c r="J2120" s="21" t="s">
        <v>3496</v>
      </c>
    </row>
    <row r="2121" ht="67.5" spans="1:10">
      <c r="A2121" s="19"/>
      <c r="B2121" s="19"/>
      <c r="C2121" s="15" t="s">
        <v>1973</v>
      </c>
      <c r="D2121" s="15" t="s">
        <v>1973</v>
      </c>
      <c r="E2121" s="15" t="s">
        <v>3497</v>
      </c>
      <c r="F2121" s="17" t="s">
        <v>1997</v>
      </c>
      <c r="G2121" s="15" t="s">
        <v>2005</v>
      </c>
      <c r="H2121" s="17" t="s">
        <v>1982</v>
      </c>
      <c r="I2121" s="17" t="s">
        <v>1983</v>
      </c>
      <c r="J2121" s="21" t="s">
        <v>3498</v>
      </c>
    </row>
    <row r="2122" ht="13.5" spans="1:10">
      <c r="A2122" s="19"/>
      <c r="B2122" s="19"/>
      <c r="C2122" s="15" t="s">
        <v>2001</v>
      </c>
      <c r="D2122" s="15" t="s">
        <v>1973</v>
      </c>
      <c r="E2122" s="15" t="s">
        <v>1973</v>
      </c>
      <c r="F2122" s="17" t="s">
        <v>1973</v>
      </c>
      <c r="G2122" s="15" t="s">
        <v>1973</v>
      </c>
      <c r="H2122" s="17" t="s">
        <v>1973</v>
      </c>
      <c r="I2122" s="17" t="s">
        <v>1973</v>
      </c>
      <c r="J2122" s="21" t="s">
        <v>1973</v>
      </c>
    </row>
    <row r="2123" ht="13.5" spans="1:10">
      <c r="A2123" s="19"/>
      <c r="B2123" s="19"/>
      <c r="C2123" s="15" t="s">
        <v>1973</v>
      </c>
      <c r="D2123" s="15" t="s">
        <v>2002</v>
      </c>
      <c r="E2123" s="15" t="s">
        <v>1973</v>
      </c>
      <c r="F2123" s="17" t="s">
        <v>1973</v>
      </c>
      <c r="G2123" s="15" t="s">
        <v>1973</v>
      </c>
      <c r="H2123" s="17" t="s">
        <v>1973</v>
      </c>
      <c r="I2123" s="17" t="s">
        <v>1973</v>
      </c>
      <c r="J2123" s="21" t="s">
        <v>1973</v>
      </c>
    </row>
    <row r="2124" ht="27" spans="1:10">
      <c r="A2124" s="19"/>
      <c r="B2124" s="19"/>
      <c r="C2124" s="15" t="s">
        <v>1973</v>
      </c>
      <c r="D2124" s="15" t="s">
        <v>1973</v>
      </c>
      <c r="E2124" s="15" t="s">
        <v>3499</v>
      </c>
      <c r="F2124" s="17" t="s">
        <v>1997</v>
      </c>
      <c r="G2124" s="15" t="s">
        <v>2005</v>
      </c>
      <c r="H2124" s="17" t="s">
        <v>1982</v>
      </c>
      <c r="I2124" s="17" t="s">
        <v>1987</v>
      </c>
      <c r="J2124" s="21" t="s">
        <v>3500</v>
      </c>
    </row>
    <row r="2125" ht="283.5" spans="1:10">
      <c r="A2125" s="15" t="s">
        <v>3501</v>
      </c>
      <c r="B2125" s="18" t="s">
        <v>3502</v>
      </c>
      <c r="C2125" s="19"/>
      <c r="D2125" s="19"/>
      <c r="E2125" s="19"/>
      <c r="F2125" s="20"/>
      <c r="G2125" s="19"/>
      <c r="H2125" s="20"/>
      <c r="I2125" s="20"/>
      <c r="J2125" s="22"/>
    </row>
    <row r="2126" ht="13.5" spans="1:10">
      <c r="A2126" s="19"/>
      <c r="B2126" s="19"/>
      <c r="C2126" s="15" t="s">
        <v>1977</v>
      </c>
      <c r="D2126" s="15" t="s">
        <v>1973</v>
      </c>
      <c r="E2126" s="15" t="s">
        <v>1973</v>
      </c>
      <c r="F2126" s="17" t="s">
        <v>1973</v>
      </c>
      <c r="G2126" s="15" t="s">
        <v>1973</v>
      </c>
      <c r="H2126" s="17" t="s">
        <v>1973</v>
      </c>
      <c r="I2126" s="17" t="s">
        <v>1973</v>
      </c>
      <c r="J2126" s="21" t="s">
        <v>1973</v>
      </c>
    </row>
    <row r="2127" ht="13.5" spans="1:10">
      <c r="A2127" s="19"/>
      <c r="B2127" s="19"/>
      <c r="C2127" s="15" t="s">
        <v>1973</v>
      </c>
      <c r="D2127" s="15" t="s">
        <v>1978</v>
      </c>
      <c r="E2127" s="15" t="s">
        <v>1973</v>
      </c>
      <c r="F2127" s="17" t="s">
        <v>1973</v>
      </c>
      <c r="G2127" s="15" t="s">
        <v>1973</v>
      </c>
      <c r="H2127" s="17" t="s">
        <v>1973</v>
      </c>
      <c r="I2127" s="17" t="s">
        <v>1973</v>
      </c>
      <c r="J2127" s="21" t="s">
        <v>1973</v>
      </c>
    </row>
    <row r="2128" ht="27" spans="1:10">
      <c r="A2128" s="19"/>
      <c r="B2128" s="19"/>
      <c r="C2128" s="15" t="s">
        <v>1973</v>
      </c>
      <c r="D2128" s="15" t="s">
        <v>1973</v>
      </c>
      <c r="E2128" s="15" t="s">
        <v>3503</v>
      </c>
      <c r="F2128" s="17" t="s">
        <v>1997</v>
      </c>
      <c r="G2128" s="15" t="s">
        <v>2156</v>
      </c>
      <c r="H2128" s="17" t="s">
        <v>2011</v>
      </c>
      <c r="I2128" s="17" t="s">
        <v>1983</v>
      </c>
      <c r="J2128" s="21" t="s">
        <v>3504</v>
      </c>
    </row>
    <row r="2129" ht="13.5" spans="1:10">
      <c r="A2129" s="19"/>
      <c r="B2129" s="19"/>
      <c r="C2129" s="15" t="s">
        <v>1973</v>
      </c>
      <c r="D2129" s="15" t="s">
        <v>1985</v>
      </c>
      <c r="E2129" s="15" t="s">
        <v>1973</v>
      </c>
      <c r="F2129" s="17" t="s">
        <v>1973</v>
      </c>
      <c r="G2129" s="15" t="s">
        <v>1973</v>
      </c>
      <c r="H2129" s="17" t="s">
        <v>1973</v>
      </c>
      <c r="I2129" s="17" t="s">
        <v>1973</v>
      </c>
      <c r="J2129" s="21" t="s">
        <v>1973</v>
      </c>
    </row>
    <row r="2130" ht="13.5" spans="1:10">
      <c r="A2130" s="19"/>
      <c r="B2130" s="19"/>
      <c r="C2130" s="15" t="s">
        <v>1973</v>
      </c>
      <c r="D2130" s="15" t="s">
        <v>1973</v>
      </c>
      <c r="E2130" s="15" t="s">
        <v>3505</v>
      </c>
      <c r="F2130" s="17" t="s">
        <v>1980</v>
      </c>
      <c r="G2130" s="15" t="s">
        <v>1981</v>
      </c>
      <c r="H2130" s="17" t="s">
        <v>1982</v>
      </c>
      <c r="I2130" s="17" t="s">
        <v>1983</v>
      </c>
      <c r="J2130" s="21" t="s">
        <v>3505</v>
      </c>
    </row>
    <row r="2131" ht="13.5" spans="1:10">
      <c r="A2131" s="19"/>
      <c r="B2131" s="19"/>
      <c r="C2131" s="15" t="s">
        <v>1973</v>
      </c>
      <c r="D2131" s="15" t="s">
        <v>2013</v>
      </c>
      <c r="E2131" s="15" t="s">
        <v>1973</v>
      </c>
      <c r="F2131" s="17" t="s">
        <v>1973</v>
      </c>
      <c r="G2131" s="15" t="s">
        <v>1973</v>
      </c>
      <c r="H2131" s="17" t="s">
        <v>1973</v>
      </c>
      <c r="I2131" s="17" t="s">
        <v>1973</v>
      </c>
      <c r="J2131" s="21" t="s">
        <v>1973</v>
      </c>
    </row>
    <row r="2132" ht="13.5" spans="1:10">
      <c r="A2132" s="19"/>
      <c r="B2132" s="19"/>
      <c r="C2132" s="15" t="s">
        <v>1973</v>
      </c>
      <c r="D2132" s="15" t="s">
        <v>1973</v>
      </c>
      <c r="E2132" s="15" t="s">
        <v>3506</v>
      </c>
      <c r="F2132" s="17" t="s">
        <v>2020</v>
      </c>
      <c r="G2132" s="15" t="s">
        <v>3507</v>
      </c>
      <c r="H2132" s="17" t="s">
        <v>2016</v>
      </c>
      <c r="I2132" s="17" t="s">
        <v>1983</v>
      </c>
      <c r="J2132" s="21" t="s">
        <v>3506</v>
      </c>
    </row>
    <row r="2133" ht="13.5" spans="1:10">
      <c r="A2133" s="19"/>
      <c r="B2133" s="19"/>
      <c r="C2133" s="15" t="s">
        <v>1973</v>
      </c>
      <c r="D2133" s="15" t="s">
        <v>2018</v>
      </c>
      <c r="E2133" s="15" t="s">
        <v>1973</v>
      </c>
      <c r="F2133" s="17" t="s">
        <v>1973</v>
      </c>
      <c r="G2133" s="15" t="s">
        <v>1973</v>
      </c>
      <c r="H2133" s="17" t="s">
        <v>1973</v>
      </c>
      <c r="I2133" s="17" t="s">
        <v>1973</v>
      </c>
      <c r="J2133" s="21" t="s">
        <v>1973</v>
      </c>
    </row>
    <row r="2134" ht="27" spans="1:10">
      <c r="A2134" s="19"/>
      <c r="B2134" s="19"/>
      <c r="C2134" s="15" t="s">
        <v>1973</v>
      </c>
      <c r="D2134" s="15" t="s">
        <v>1973</v>
      </c>
      <c r="E2134" s="15" t="s">
        <v>3508</v>
      </c>
      <c r="F2134" s="17" t="s">
        <v>1980</v>
      </c>
      <c r="G2134" s="15" t="s">
        <v>3509</v>
      </c>
      <c r="H2134" s="17" t="s">
        <v>1982</v>
      </c>
      <c r="I2134" s="17" t="s">
        <v>1987</v>
      </c>
      <c r="J2134" s="21" t="s">
        <v>3508</v>
      </c>
    </row>
    <row r="2135" ht="13.5" spans="1:10">
      <c r="A2135" s="19"/>
      <c r="B2135" s="19"/>
      <c r="C2135" s="15" t="s">
        <v>1989</v>
      </c>
      <c r="D2135" s="15" t="s">
        <v>1973</v>
      </c>
      <c r="E2135" s="15" t="s">
        <v>1973</v>
      </c>
      <c r="F2135" s="17" t="s">
        <v>1973</v>
      </c>
      <c r="G2135" s="15" t="s">
        <v>1973</v>
      </c>
      <c r="H2135" s="17" t="s">
        <v>1973</v>
      </c>
      <c r="I2135" s="17" t="s">
        <v>1973</v>
      </c>
      <c r="J2135" s="21" t="s">
        <v>1973</v>
      </c>
    </row>
    <row r="2136" ht="13.5" spans="1:10">
      <c r="A2136" s="19"/>
      <c r="B2136" s="19"/>
      <c r="C2136" s="15" t="s">
        <v>1973</v>
      </c>
      <c r="D2136" s="15" t="s">
        <v>1990</v>
      </c>
      <c r="E2136" s="15" t="s">
        <v>1973</v>
      </c>
      <c r="F2136" s="17" t="s">
        <v>1973</v>
      </c>
      <c r="G2136" s="15" t="s">
        <v>1973</v>
      </c>
      <c r="H2136" s="17" t="s">
        <v>1973</v>
      </c>
      <c r="I2136" s="17" t="s">
        <v>1973</v>
      </c>
      <c r="J2136" s="21" t="s">
        <v>1973</v>
      </c>
    </row>
    <row r="2137" ht="27" spans="1:10">
      <c r="A2137" s="19"/>
      <c r="B2137" s="19"/>
      <c r="C2137" s="15" t="s">
        <v>1973</v>
      </c>
      <c r="D2137" s="15" t="s">
        <v>1973</v>
      </c>
      <c r="E2137" s="15" t="s">
        <v>3510</v>
      </c>
      <c r="F2137" s="17" t="s">
        <v>1980</v>
      </c>
      <c r="G2137" s="15" t="s">
        <v>3511</v>
      </c>
      <c r="H2137" s="17" t="s">
        <v>2200</v>
      </c>
      <c r="I2137" s="17" t="s">
        <v>1987</v>
      </c>
      <c r="J2137" s="21" t="s">
        <v>3511</v>
      </c>
    </row>
    <row r="2138" ht="13.5" spans="1:10">
      <c r="A2138" s="19"/>
      <c r="B2138" s="19"/>
      <c r="C2138" s="15" t="s">
        <v>2001</v>
      </c>
      <c r="D2138" s="15" t="s">
        <v>1973</v>
      </c>
      <c r="E2138" s="15" t="s">
        <v>1973</v>
      </c>
      <c r="F2138" s="17" t="s">
        <v>1973</v>
      </c>
      <c r="G2138" s="15" t="s">
        <v>1973</v>
      </c>
      <c r="H2138" s="17" t="s">
        <v>1973</v>
      </c>
      <c r="I2138" s="17" t="s">
        <v>1973</v>
      </c>
      <c r="J2138" s="21" t="s">
        <v>1973</v>
      </c>
    </row>
    <row r="2139" ht="13.5" spans="1:10">
      <c r="A2139" s="19"/>
      <c r="B2139" s="19"/>
      <c r="C2139" s="15" t="s">
        <v>1973</v>
      </c>
      <c r="D2139" s="15" t="s">
        <v>2002</v>
      </c>
      <c r="E2139" s="15" t="s">
        <v>1973</v>
      </c>
      <c r="F2139" s="17" t="s">
        <v>1973</v>
      </c>
      <c r="G2139" s="15" t="s">
        <v>1973</v>
      </c>
      <c r="H2139" s="17" t="s">
        <v>1973</v>
      </c>
      <c r="I2139" s="17" t="s">
        <v>1973</v>
      </c>
      <c r="J2139" s="21" t="s">
        <v>1973</v>
      </c>
    </row>
    <row r="2140" ht="27" spans="1:10">
      <c r="A2140" s="19"/>
      <c r="B2140" s="19"/>
      <c r="C2140" s="15" t="s">
        <v>1973</v>
      </c>
      <c r="D2140" s="15" t="s">
        <v>1973</v>
      </c>
      <c r="E2140" s="15" t="s">
        <v>3512</v>
      </c>
      <c r="F2140" s="17" t="s">
        <v>1997</v>
      </c>
      <c r="G2140" s="15" t="s">
        <v>2072</v>
      </c>
      <c r="H2140" s="17" t="s">
        <v>1982</v>
      </c>
      <c r="I2140" s="17" t="s">
        <v>1983</v>
      </c>
      <c r="J2140" s="21" t="s">
        <v>3513</v>
      </c>
    </row>
    <row r="2141" ht="148.5" spans="1:10">
      <c r="A2141" s="15" t="s">
        <v>3514</v>
      </c>
      <c r="B2141" s="18" t="s">
        <v>3515</v>
      </c>
      <c r="C2141" s="19"/>
      <c r="D2141" s="19"/>
      <c r="E2141" s="19"/>
      <c r="F2141" s="20"/>
      <c r="G2141" s="19"/>
      <c r="H2141" s="20"/>
      <c r="I2141" s="20"/>
      <c r="J2141" s="22"/>
    </row>
    <row r="2142" ht="13.5" spans="1:10">
      <c r="A2142" s="19"/>
      <c r="B2142" s="19"/>
      <c r="C2142" s="15" t="s">
        <v>1977</v>
      </c>
      <c r="D2142" s="15" t="s">
        <v>1973</v>
      </c>
      <c r="E2142" s="15" t="s">
        <v>1973</v>
      </c>
      <c r="F2142" s="17" t="s">
        <v>1973</v>
      </c>
      <c r="G2142" s="15" t="s">
        <v>1973</v>
      </c>
      <c r="H2142" s="17" t="s">
        <v>1973</v>
      </c>
      <c r="I2142" s="17" t="s">
        <v>1973</v>
      </c>
      <c r="J2142" s="21" t="s">
        <v>1973</v>
      </c>
    </row>
    <row r="2143" ht="13.5" spans="1:10">
      <c r="A2143" s="19"/>
      <c r="B2143" s="19"/>
      <c r="C2143" s="15" t="s">
        <v>1973</v>
      </c>
      <c r="D2143" s="15" t="s">
        <v>1978</v>
      </c>
      <c r="E2143" s="15" t="s">
        <v>1973</v>
      </c>
      <c r="F2143" s="17" t="s">
        <v>1973</v>
      </c>
      <c r="G2143" s="15" t="s">
        <v>1973</v>
      </c>
      <c r="H2143" s="17" t="s">
        <v>1973</v>
      </c>
      <c r="I2143" s="17" t="s">
        <v>1973</v>
      </c>
      <c r="J2143" s="21" t="s">
        <v>1973</v>
      </c>
    </row>
    <row r="2144" ht="27" spans="1:10">
      <c r="A2144" s="19"/>
      <c r="B2144" s="19"/>
      <c r="C2144" s="15" t="s">
        <v>1973</v>
      </c>
      <c r="D2144" s="15" t="s">
        <v>1973</v>
      </c>
      <c r="E2144" s="15" t="s">
        <v>3516</v>
      </c>
      <c r="F2144" s="17" t="s">
        <v>1980</v>
      </c>
      <c r="G2144" s="15" t="s">
        <v>2156</v>
      </c>
      <c r="H2144" s="17" t="s">
        <v>2011</v>
      </c>
      <c r="I2144" s="17" t="s">
        <v>1983</v>
      </c>
      <c r="J2144" s="21" t="s">
        <v>3517</v>
      </c>
    </row>
    <row r="2145" ht="27" spans="1:10">
      <c r="A2145" s="19"/>
      <c r="B2145" s="19"/>
      <c r="C2145" s="15" t="s">
        <v>1973</v>
      </c>
      <c r="D2145" s="15" t="s">
        <v>1973</v>
      </c>
      <c r="E2145" s="15" t="s">
        <v>3518</v>
      </c>
      <c r="F2145" s="17" t="s">
        <v>1980</v>
      </c>
      <c r="G2145" s="15" t="s">
        <v>1981</v>
      </c>
      <c r="H2145" s="17" t="s">
        <v>1982</v>
      </c>
      <c r="I2145" s="17" t="s">
        <v>1983</v>
      </c>
      <c r="J2145" s="21" t="s">
        <v>3518</v>
      </c>
    </row>
    <row r="2146" ht="13.5" spans="1:10">
      <c r="A2146" s="19"/>
      <c r="B2146" s="19"/>
      <c r="C2146" s="15" t="s">
        <v>1973</v>
      </c>
      <c r="D2146" s="15" t="s">
        <v>1985</v>
      </c>
      <c r="E2146" s="15" t="s">
        <v>1973</v>
      </c>
      <c r="F2146" s="17" t="s">
        <v>1973</v>
      </c>
      <c r="G2146" s="15" t="s">
        <v>1973</v>
      </c>
      <c r="H2146" s="17" t="s">
        <v>1973</v>
      </c>
      <c r="I2146" s="17" t="s">
        <v>1973</v>
      </c>
      <c r="J2146" s="21" t="s">
        <v>1973</v>
      </c>
    </row>
    <row r="2147" ht="27" spans="1:10">
      <c r="A2147" s="19"/>
      <c r="B2147" s="19"/>
      <c r="C2147" s="15" t="s">
        <v>1973</v>
      </c>
      <c r="D2147" s="15" t="s">
        <v>1973</v>
      </c>
      <c r="E2147" s="15" t="s">
        <v>3519</v>
      </c>
      <c r="F2147" s="17" t="s">
        <v>1997</v>
      </c>
      <c r="G2147" s="15" t="s">
        <v>2072</v>
      </c>
      <c r="H2147" s="17" t="s">
        <v>1982</v>
      </c>
      <c r="I2147" s="17" t="s">
        <v>1983</v>
      </c>
      <c r="J2147" s="21" t="s">
        <v>3519</v>
      </c>
    </row>
    <row r="2148" ht="13.5" spans="1:10">
      <c r="A2148" s="19"/>
      <c r="B2148" s="19"/>
      <c r="C2148" s="15" t="s">
        <v>1989</v>
      </c>
      <c r="D2148" s="15" t="s">
        <v>1973</v>
      </c>
      <c r="E2148" s="15" t="s">
        <v>1973</v>
      </c>
      <c r="F2148" s="17" t="s">
        <v>1973</v>
      </c>
      <c r="G2148" s="15" t="s">
        <v>1973</v>
      </c>
      <c r="H2148" s="17" t="s">
        <v>1973</v>
      </c>
      <c r="I2148" s="17" t="s">
        <v>1973</v>
      </c>
      <c r="J2148" s="21" t="s">
        <v>1973</v>
      </c>
    </row>
    <row r="2149" ht="13.5" spans="1:10">
      <c r="A2149" s="19"/>
      <c r="B2149" s="19"/>
      <c r="C2149" s="15" t="s">
        <v>1973</v>
      </c>
      <c r="D2149" s="15" t="s">
        <v>2023</v>
      </c>
      <c r="E2149" s="15" t="s">
        <v>1973</v>
      </c>
      <c r="F2149" s="17" t="s">
        <v>1973</v>
      </c>
      <c r="G2149" s="15" t="s">
        <v>1973</v>
      </c>
      <c r="H2149" s="17" t="s">
        <v>1973</v>
      </c>
      <c r="I2149" s="17" t="s">
        <v>1973</v>
      </c>
      <c r="J2149" s="21" t="s">
        <v>1973</v>
      </c>
    </row>
    <row r="2150" ht="27" spans="1:10">
      <c r="A2150" s="19"/>
      <c r="B2150" s="19"/>
      <c r="C2150" s="15" t="s">
        <v>1973</v>
      </c>
      <c r="D2150" s="15" t="s">
        <v>1973</v>
      </c>
      <c r="E2150" s="15" t="s">
        <v>3520</v>
      </c>
      <c r="F2150" s="17" t="s">
        <v>1997</v>
      </c>
      <c r="G2150" s="15" t="s">
        <v>2072</v>
      </c>
      <c r="H2150" s="17" t="s">
        <v>1982</v>
      </c>
      <c r="I2150" s="17" t="s">
        <v>1987</v>
      </c>
      <c r="J2150" s="21" t="s">
        <v>3521</v>
      </c>
    </row>
    <row r="2151" ht="13.5" spans="1:10">
      <c r="A2151" s="19"/>
      <c r="B2151" s="19"/>
      <c r="C2151" s="15" t="s">
        <v>2001</v>
      </c>
      <c r="D2151" s="15" t="s">
        <v>1973</v>
      </c>
      <c r="E2151" s="15" t="s">
        <v>1973</v>
      </c>
      <c r="F2151" s="17" t="s">
        <v>1973</v>
      </c>
      <c r="G2151" s="15" t="s">
        <v>1973</v>
      </c>
      <c r="H2151" s="17" t="s">
        <v>1973</v>
      </c>
      <c r="I2151" s="17" t="s">
        <v>1973</v>
      </c>
      <c r="J2151" s="21" t="s">
        <v>1973</v>
      </c>
    </row>
    <row r="2152" ht="13.5" spans="1:10">
      <c r="A2152" s="19"/>
      <c r="B2152" s="19"/>
      <c r="C2152" s="15" t="s">
        <v>1973</v>
      </c>
      <c r="D2152" s="15" t="s">
        <v>2002</v>
      </c>
      <c r="E2152" s="15" t="s">
        <v>1973</v>
      </c>
      <c r="F2152" s="17" t="s">
        <v>1973</v>
      </c>
      <c r="G2152" s="15" t="s">
        <v>1973</v>
      </c>
      <c r="H2152" s="17" t="s">
        <v>1973</v>
      </c>
      <c r="I2152" s="17" t="s">
        <v>1973</v>
      </c>
      <c r="J2152" s="21" t="s">
        <v>1973</v>
      </c>
    </row>
    <row r="2153" ht="40.5" spans="1:10">
      <c r="A2153" s="19"/>
      <c r="B2153" s="19"/>
      <c r="C2153" s="15" t="s">
        <v>1973</v>
      </c>
      <c r="D2153" s="15" t="s">
        <v>1973</v>
      </c>
      <c r="E2153" s="15" t="s">
        <v>3522</v>
      </c>
      <c r="F2153" s="17" t="s">
        <v>1997</v>
      </c>
      <c r="G2153" s="15" t="s">
        <v>2072</v>
      </c>
      <c r="H2153" s="17" t="s">
        <v>1982</v>
      </c>
      <c r="I2153" s="17" t="s">
        <v>1983</v>
      </c>
      <c r="J2153" s="21" t="s">
        <v>3523</v>
      </c>
    </row>
    <row r="2154" ht="27" spans="1:10">
      <c r="A2154" s="15" t="s">
        <v>3524</v>
      </c>
      <c r="B2154" s="18" t="s">
        <v>3525</v>
      </c>
      <c r="C2154" s="19"/>
      <c r="D2154" s="19"/>
      <c r="E2154" s="19"/>
      <c r="F2154" s="20"/>
      <c r="G2154" s="19"/>
      <c r="H2154" s="20"/>
      <c r="I2154" s="20"/>
      <c r="J2154" s="22"/>
    </row>
    <row r="2155" ht="13.5" spans="1:10">
      <c r="A2155" s="19"/>
      <c r="B2155" s="19"/>
      <c r="C2155" s="15" t="s">
        <v>1977</v>
      </c>
      <c r="D2155" s="15" t="s">
        <v>1973</v>
      </c>
      <c r="E2155" s="15" t="s">
        <v>1973</v>
      </c>
      <c r="F2155" s="17" t="s">
        <v>1973</v>
      </c>
      <c r="G2155" s="15" t="s">
        <v>1973</v>
      </c>
      <c r="H2155" s="17" t="s">
        <v>1973</v>
      </c>
      <c r="I2155" s="17" t="s">
        <v>1973</v>
      </c>
      <c r="J2155" s="21" t="s">
        <v>1973</v>
      </c>
    </row>
    <row r="2156" ht="13.5" spans="1:10">
      <c r="A2156" s="19"/>
      <c r="B2156" s="19"/>
      <c r="C2156" s="15" t="s">
        <v>1973</v>
      </c>
      <c r="D2156" s="15" t="s">
        <v>1978</v>
      </c>
      <c r="E2156" s="15" t="s">
        <v>1973</v>
      </c>
      <c r="F2156" s="17" t="s">
        <v>1973</v>
      </c>
      <c r="G2156" s="15" t="s">
        <v>1973</v>
      </c>
      <c r="H2156" s="17" t="s">
        <v>1973</v>
      </c>
      <c r="I2156" s="17" t="s">
        <v>1973</v>
      </c>
      <c r="J2156" s="21" t="s">
        <v>1973</v>
      </c>
    </row>
    <row r="2157" ht="27" spans="1:10">
      <c r="A2157" s="19"/>
      <c r="B2157" s="19"/>
      <c r="C2157" s="15" t="s">
        <v>1973</v>
      </c>
      <c r="D2157" s="15" t="s">
        <v>1973</v>
      </c>
      <c r="E2157" s="15" t="s">
        <v>3526</v>
      </c>
      <c r="F2157" s="17" t="s">
        <v>1997</v>
      </c>
      <c r="G2157" s="15" t="s">
        <v>2171</v>
      </c>
      <c r="H2157" s="17" t="s">
        <v>2200</v>
      </c>
      <c r="I2157" s="17" t="s">
        <v>1983</v>
      </c>
      <c r="J2157" s="21" t="s">
        <v>3526</v>
      </c>
    </row>
    <row r="2158" ht="27" spans="1:10">
      <c r="A2158" s="19"/>
      <c r="B2158" s="19"/>
      <c r="C2158" s="15" t="s">
        <v>1973</v>
      </c>
      <c r="D2158" s="15" t="s">
        <v>1973</v>
      </c>
      <c r="E2158" s="15" t="s">
        <v>3527</v>
      </c>
      <c r="F2158" s="17" t="s">
        <v>1997</v>
      </c>
      <c r="G2158" s="15" t="s">
        <v>2640</v>
      </c>
      <c r="H2158" s="17" t="s">
        <v>3029</v>
      </c>
      <c r="I2158" s="17" t="s">
        <v>1983</v>
      </c>
      <c r="J2158" s="21" t="s">
        <v>3527</v>
      </c>
    </row>
    <row r="2159" ht="13.5" spans="1:10">
      <c r="A2159" s="19"/>
      <c r="B2159" s="19"/>
      <c r="C2159" s="15" t="s">
        <v>1989</v>
      </c>
      <c r="D2159" s="15" t="s">
        <v>1973</v>
      </c>
      <c r="E2159" s="15" t="s">
        <v>1973</v>
      </c>
      <c r="F2159" s="17" t="s">
        <v>1973</v>
      </c>
      <c r="G2159" s="15" t="s">
        <v>1973</v>
      </c>
      <c r="H2159" s="17" t="s">
        <v>1973</v>
      </c>
      <c r="I2159" s="17" t="s">
        <v>1973</v>
      </c>
      <c r="J2159" s="21" t="s">
        <v>1973</v>
      </c>
    </row>
    <row r="2160" ht="13.5" spans="1:10">
      <c r="A2160" s="19"/>
      <c r="B2160" s="19"/>
      <c r="C2160" s="15" t="s">
        <v>1973</v>
      </c>
      <c r="D2160" s="15" t="s">
        <v>2023</v>
      </c>
      <c r="E2160" s="15" t="s">
        <v>1973</v>
      </c>
      <c r="F2160" s="17" t="s">
        <v>1973</v>
      </c>
      <c r="G2160" s="15" t="s">
        <v>1973</v>
      </c>
      <c r="H2160" s="17" t="s">
        <v>1973</v>
      </c>
      <c r="I2160" s="17" t="s">
        <v>1973</v>
      </c>
      <c r="J2160" s="21" t="s">
        <v>1973</v>
      </c>
    </row>
    <row r="2161" ht="27" spans="1:10">
      <c r="A2161" s="19"/>
      <c r="B2161" s="19"/>
      <c r="C2161" s="15" t="s">
        <v>1973</v>
      </c>
      <c r="D2161" s="15" t="s">
        <v>1973</v>
      </c>
      <c r="E2161" s="15" t="s">
        <v>3528</v>
      </c>
      <c r="F2161" s="17" t="s">
        <v>1997</v>
      </c>
      <c r="G2161" s="15" t="s">
        <v>2660</v>
      </c>
      <c r="H2161" s="17" t="s">
        <v>2153</v>
      </c>
      <c r="I2161" s="17" t="s">
        <v>1983</v>
      </c>
      <c r="J2161" s="21" t="s">
        <v>3528</v>
      </c>
    </row>
    <row r="2162" ht="13.5" spans="1:10">
      <c r="A2162" s="19"/>
      <c r="B2162" s="19"/>
      <c r="C2162" s="15" t="s">
        <v>2001</v>
      </c>
      <c r="D2162" s="15" t="s">
        <v>1973</v>
      </c>
      <c r="E2162" s="15" t="s">
        <v>1973</v>
      </c>
      <c r="F2162" s="17" t="s">
        <v>1973</v>
      </c>
      <c r="G2162" s="15" t="s">
        <v>1973</v>
      </c>
      <c r="H2162" s="17" t="s">
        <v>1973</v>
      </c>
      <c r="I2162" s="17" t="s">
        <v>1973</v>
      </c>
      <c r="J2162" s="21" t="s">
        <v>1973</v>
      </c>
    </row>
    <row r="2163" ht="13.5" spans="1:10">
      <c r="A2163" s="19"/>
      <c r="B2163" s="19"/>
      <c r="C2163" s="15" t="s">
        <v>1973</v>
      </c>
      <c r="D2163" s="15" t="s">
        <v>2002</v>
      </c>
      <c r="E2163" s="15" t="s">
        <v>1973</v>
      </c>
      <c r="F2163" s="17" t="s">
        <v>1973</v>
      </c>
      <c r="G2163" s="15" t="s">
        <v>1973</v>
      </c>
      <c r="H2163" s="17" t="s">
        <v>1973</v>
      </c>
      <c r="I2163" s="17" t="s">
        <v>1973</v>
      </c>
      <c r="J2163" s="21" t="s">
        <v>1973</v>
      </c>
    </row>
    <row r="2164" ht="13.5" spans="1:10">
      <c r="A2164" s="19"/>
      <c r="B2164" s="19"/>
      <c r="C2164" s="15" t="s">
        <v>1973</v>
      </c>
      <c r="D2164" s="15" t="s">
        <v>1973</v>
      </c>
      <c r="E2164" s="15" t="s">
        <v>3529</v>
      </c>
      <c r="F2164" s="17" t="s">
        <v>1997</v>
      </c>
      <c r="G2164" s="15" t="s">
        <v>2005</v>
      </c>
      <c r="H2164" s="17" t="s">
        <v>1982</v>
      </c>
      <c r="I2164" s="17" t="s">
        <v>1983</v>
      </c>
      <c r="J2164" s="21" t="s">
        <v>3530</v>
      </c>
    </row>
    <row r="2165" ht="13.5" spans="1:10">
      <c r="A2165" s="19"/>
      <c r="B2165" s="19"/>
      <c r="C2165" s="15" t="s">
        <v>1973</v>
      </c>
      <c r="D2165" s="15" t="s">
        <v>1973</v>
      </c>
      <c r="E2165" s="15" t="s">
        <v>3531</v>
      </c>
      <c r="F2165" s="17" t="s">
        <v>1997</v>
      </c>
      <c r="G2165" s="15" t="s">
        <v>2072</v>
      </c>
      <c r="H2165" s="17" t="s">
        <v>1982</v>
      </c>
      <c r="I2165" s="17" t="s">
        <v>1983</v>
      </c>
      <c r="J2165" s="21" t="s">
        <v>3532</v>
      </c>
    </row>
    <row r="2166" ht="13.5" spans="1:10">
      <c r="A2166" s="15" t="s">
        <v>3533</v>
      </c>
      <c r="B2166" s="19"/>
      <c r="C2166" s="19"/>
      <c r="D2166" s="19"/>
      <c r="E2166" s="19"/>
      <c r="F2166" s="20"/>
      <c r="G2166" s="19"/>
      <c r="H2166" s="20"/>
      <c r="I2166" s="20"/>
      <c r="J2166" s="22"/>
    </row>
    <row r="2167" ht="13.5" spans="1:10">
      <c r="A2167" s="15" t="s">
        <v>3534</v>
      </c>
      <c r="B2167" s="19"/>
      <c r="C2167" s="19"/>
      <c r="D2167" s="19"/>
      <c r="E2167" s="19"/>
      <c r="F2167" s="20"/>
      <c r="G2167" s="19"/>
      <c r="H2167" s="20"/>
      <c r="I2167" s="20"/>
      <c r="J2167" s="22"/>
    </row>
    <row r="2168" ht="216" spans="1:10">
      <c r="A2168" s="15" t="s">
        <v>3535</v>
      </c>
      <c r="B2168" s="18" t="s">
        <v>3536</v>
      </c>
      <c r="C2168" s="19"/>
      <c r="D2168" s="19"/>
      <c r="E2168" s="19"/>
      <c r="F2168" s="20"/>
      <c r="G2168" s="19"/>
      <c r="H2168" s="20"/>
      <c r="I2168" s="20"/>
      <c r="J2168" s="22"/>
    </row>
    <row r="2169" ht="13.5" spans="1:10">
      <c r="A2169" s="19"/>
      <c r="B2169" s="19"/>
      <c r="C2169" s="15" t="s">
        <v>1977</v>
      </c>
      <c r="D2169" s="15" t="s">
        <v>1973</v>
      </c>
      <c r="E2169" s="15" t="s">
        <v>1973</v>
      </c>
      <c r="F2169" s="17" t="s">
        <v>1973</v>
      </c>
      <c r="G2169" s="15" t="s">
        <v>1973</v>
      </c>
      <c r="H2169" s="17" t="s">
        <v>1973</v>
      </c>
      <c r="I2169" s="17" t="s">
        <v>1973</v>
      </c>
      <c r="J2169" s="21" t="s">
        <v>1973</v>
      </c>
    </row>
    <row r="2170" ht="13.5" spans="1:10">
      <c r="A2170" s="19"/>
      <c r="B2170" s="19"/>
      <c r="C2170" s="15" t="s">
        <v>1973</v>
      </c>
      <c r="D2170" s="15" t="s">
        <v>1978</v>
      </c>
      <c r="E2170" s="15" t="s">
        <v>1973</v>
      </c>
      <c r="F2170" s="17" t="s">
        <v>1973</v>
      </c>
      <c r="G2170" s="15" t="s">
        <v>1973</v>
      </c>
      <c r="H2170" s="17" t="s">
        <v>1973</v>
      </c>
      <c r="I2170" s="17" t="s">
        <v>1973</v>
      </c>
      <c r="J2170" s="21" t="s">
        <v>1973</v>
      </c>
    </row>
    <row r="2171" ht="27" spans="1:10">
      <c r="A2171" s="19"/>
      <c r="B2171" s="19"/>
      <c r="C2171" s="15" t="s">
        <v>1973</v>
      </c>
      <c r="D2171" s="15" t="s">
        <v>1973</v>
      </c>
      <c r="E2171" s="15" t="s">
        <v>3112</v>
      </c>
      <c r="F2171" s="17" t="s">
        <v>1997</v>
      </c>
      <c r="G2171" s="15" t="s">
        <v>2177</v>
      </c>
      <c r="H2171" s="17" t="s">
        <v>2200</v>
      </c>
      <c r="I2171" s="17" t="s">
        <v>1983</v>
      </c>
      <c r="J2171" s="21" t="s">
        <v>3113</v>
      </c>
    </row>
    <row r="2172" ht="13.5" spans="1:10">
      <c r="A2172" s="19"/>
      <c r="B2172" s="19"/>
      <c r="C2172" s="15" t="s">
        <v>1973</v>
      </c>
      <c r="D2172" s="15" t="s">
        <v>1985</v>
      </c>
      <c r="E2172" s="15" t="s">
        <v>1973</v>
      </c>
      <c r="F2172" s="17" t="s">
        <v>1973</v>
      </c>
      <c r="G2172" s="15" t="s">
        <v>1973</v>
      </c>
      <c r="H2172" s="17" t="s">
        <v>1973</v>
      </c>
      <c r="I2172" s="17" t="s">
        <v>1973</v>
      </c>
      <c r="J2172" s="21" t="s">
        <v>1973</v>
      </c>
    </row>
    <row r="2173" ht="54" spans="1:10">
      <c r="A2173" s="19"/>
      <c r="B2173" s="19"/>
      <c r="C2173" s="15" t="s">
        <v>1973</v>
      </c>
      <c r="D2173" s="15" t="s">
        <v>1973</v>
      </c>
      <c r="E2173" s="15" t="s">
        <v>3114</v>
      </c>
      <c r="F2173" s="17" t="s">
        <v>2020</v>
      </c>
      <c r="G2173" s="15" t="s">
        <v>2005</v>
      </c>
      <c r="H2173" s="17" t="s">
        <v>2691</v>
      </c>
      <c r="I2173" s="17" t="s">
        <v>1983</v>
      </c>
      <c r="J2173" s="21" t="s">
        <v>3115</v>
      </c>
    </row>
    <row r="2174" ht="13.5" spans="1:10">
      <c r="A2174" s="19"/>
      <c r="B2174" s="19"/>
      <c r="C2174" s="15" t="s">
        <v>1973</v>
      </c>
      <c r="D2174" s="15" t="s">
        <v>2013</v>
      </c>
      <c r="E2174" s="15" t="s">
        <v>1973</v>
      </c>
      <c r="F2174" s="17" t="s">
        <v>1973</v>
      </c>
      <c r="G2174" s="15" t="s">
        <v>1973</v>
      </c>
      <c r="H2174" s="17" t="s">
        <v>1973</v>
      </c>
      <c r="I2174" s="17" t="s">
        <v>1973</v>
      </c>
      <c r="J2174" s="21" t="s">
        <v>1973</v>
      </c>
    </row>
    <row r="2175" ht="54" spans="1:10">
      <c r="A2175" s="19"/>
      <c r="B2175" s="19"/>
      <c r="C2175" s="15" t="s">
        <v>1973</v>
      </c>
      <c r="D2175" s="15" t="s">
        <v>1973</v>
      </c>
      <c r="E2175" s="15" t="s">
        <v>3116</v>
      </c>
      <c r="F2175" s="17" t="s">
        <v>1997</v>
      </c>
      <c r="G2175" s="15" t="s">
        <v>2005</v>
      </c>
      <c r="H2175" s="17" t="s">
        <v>1982</v>
      </c>
      <c r="I2175" s="17" t="s">
        <v>1983</v>
      </c>
      <c r="J2175" s="21" t="s">
        <v>3117</v>
      </c>
    </row>
    <row r="2176" ht="13.5" spans="1:10">
      <c r="A2176" s="19"/>
      <c r="B2176" s="19"/>
      <c r="C2176" s="15" t="s">
        <v>1989</v>
      </c>
      <c r="D2176" s="15" t="s">
        <v>1973</v>
      </c>
      <c r="E2176" s="15" t="s">
        <v>1973</v>
      </c>
      <c r="F2176" s="17" t="s">
        <v>1973</v>
      </c>
      <c r="G2176" s="15" t="s">
        <v>1973</v>
      </c>
      <c r="H2176" s="17" t="s">
        <v>1973</v>
      </c>
      <c r="I2176" s="17" t="s">
        <v>1973</v>
      </c>
      <c r="J2176" s="21" t="s">
        <v>1973</v>
      </c>
    </row>
    <row r="2177" ht="13.5" spans="1:10">
      <c r="A2177" s="19"/>
      <c r="B2177" s="19"/>
      <c r="C2177" s="15" t="s">
        <v>1973</v>
      </c>
      <c r="D2177" s="15" t="s">
        <v>2023</v>
      </c>
      <c r="E2177" s="15" t="s">
        <v>1973</v>
      </c>
      <c r="F2177" s="17" t="s">
        <v>1973</v>
      </c>
      <c r="G2177" s="15" t="s">
        <v>1973</v>
      </c>
      <c r="H2177" s="17" t="s">
        <v>1973</v>
      </c>
      <c r="I2177" s="17" t="s">
        <v>1973</v>
      </c>
      <c r="J2177" s="21" t="s">
        <v>1973</v>
      </c>
    </row>
    <row r="2178" ht="216" spans="1:10">
      <c r="A2178" s="19"/>
      <c r="B2178" s="19"/>
      <c r="C2178" s="15" t="s">
        <v>1973</v>
      </c>
      <c r="D2178" s="15" t="s">
        <v>1973</v>
      </c>
      <c r="E2178" s="15" t="s">
        <v>3118</v>
      </c>
      <c r="F2178" s="17" t="s">
        <v>1997</v>
      </c>
      <c r="G2178" s="15" t="s">
        <v>2072</v>
      </c>
      <c r="H2178" s="17" t="s">
        <v>1982</v>
      </c>
      <c r="I2178" s="17" t="s">
        <v>1983</v>
      </c>
      <c r="J2178" s="21" t="s">
        <v>3119</v>
      </c>
    </row>
    <row r="2179" ht="27" spans="1:10">
      <c r="A2179" s="19"/>
      <c r="B2179" s="19"/>
      <c r="C2179" s="15" t="s">
        <v>1973</v>
      </c>
      <c r="D2179" s="15" t="s">
        <v>1973</v>
      </c>
      <c r="E2179" s="15" t="s">
        <v>3141</v>
      </c>
      <c r="F2179" s="17" t="s">
        <v>1997</v>
      </c>
      <c r="G2179" s="15" t="s">
        <v>3102</v>
      </c>
      <c r="H2179" s="17" t="s">
        <v>3143</v>
      </c>
      <c r="I2179" s="17" t="s">
        <v>1983</v>
      </c>
      <c r="J2179" s="21" t="s">
        <v>3144</v>
      </c>
    </row>
    <row r="2180" ht="13.5" spans="1:10">
      <c r="A2180" s="19"/>
      <c r="B2180" s="19"/>
      <c r="C2180" s="15" t="s">
        <v>2001</v>
      </c>
      <c r="D2180" s="15" t="s">
        <v>1973</v>
      </c>
      <c r="E2180" s="15" t="s">
        <v>1973</v>
      </c>
      <c r="F2180" s="17" t="s">
        <v>1973</v>
      </c>
      <c r="G2180" s="15" t="s">
        <v>1973</v>
      </c>
      <c r="H2180" s="17" t="s">
        <v>1973</v>
      </c>
      <c r="I2180" s="17" t="s">
        <v>1973</v>
      </c>
      <c r="J2180" s="21" t="s">
        <v>1973</v>
      </c>
    </row>
    <row r="2181" ht="13.5" spans="1:10">
      <c r="A2181" s="19"/>
      <c r="B2181" s="19"/>
      <c r="C2181" s="15" t="s">
        <v>1973</v>
      </c>
      <c r="D2181" s="15" t="s">
        <v>2002</v>
      </c>
      <c r="E2181" s="15" t="s">
        <v>1973</v>
      </c>
      <c r="F2181" s="17" t="s">
        <v>1973</v>
      </c>
      <c r="G2181" s="15" t="s">
        <v>1973</v>
      </c>
      <c r="H2181" s="17" t="s">
        <v>1973</v>
      </c>
      <c r="I2181" s="17" t="s">
        <v>1973</v>
      </c>
      <c r="J2181" s="21" t="s">
        <v>1973</v>
      </c>
    </row>
    <row r="2182" ht="40.5" spans="1:10">
      <c r="A2182" s="19"/>
      <c r="B2182" s="19"/>
      <c r="C2182" s="15" t="s">
        <v>1973</v>
      </c>
      <c r="D2182" s="15" t="s">
        <v>1973</v>
      </c>
      <c r="E2182" s="15" t="s">
        <v>2076</v>
      </c>
      <c r="F2182" s="17" t="s">
        <v>1997</v>
      </c>
      <c r="G2182" s="15" t="s">
        <v>2005</v>
      </c>
      <c r="H2182" s="17" t="s">
        <v>1982</v>
      </c>
      <c r="I2182" s="17" t="s">
        <v>1983</v>
      </c>
      <c r="J2182" s="21" t="s">
        <v>3120</v>
      </c>
    </row>
    <row r="2183" ht="216" spans="1:10">
      <c r="A2183" s="15" t="s">
        <v>3537</v>
      </c>
      <c r="B2183" s="18" t="s">
        <v>3538</v>
      </c>
      <c r="C2183" s="19"/>
      <c r="D2183" s="19"/>
      <c r="E2183" s="19"/>
      <c r="F2183" s="20"/>
      <c r="G2183" s="19"/>
      <c r="H2183" s="20"/>
      <c r="I2183" s="20"/>
      <c r="J2183" s="22"/>
    </row>
    <row r="2184" ht="13.5" spans="1:10">
      <c r="A2184" s="19"/>
      <c r="B2184" s="19"/>
      <c r="C2184" s="15" t="s">
        <v>1977</v>
      </c>
      <c r="D2184" s="15" t="s">
        <v>1973</v>
      </c>
      <c r="E2184" s="15" t="s">
        <v>1973</v>
      </c>
      <c r="F2184" s="17" t="s">
        <v>1973</v>
      </c>
      <c r="G2184" s="15" t="s">
        <v>1973</v>
      </c>
      <c r="H2184" s="17" t="s">
        <v>1973</v>
      </c>
      <c r="I2184" s="17" t="s">
        <v>1973</v>
      </c>
      <c r="J2184" s="21" t="s">
        <v>1973</v>
      </c>
    </row>
    <row r="2185" ht="13.5" spans="1:10">
      <c r="A2185" s="19"/>
      <c r="B2185" s="19"/>
      <c r="C2185" s="15" t="s">
        <v>1973</v>
      </c>
      <c r="D2185" s="15" t="s">
        <v>1978</v>
      </c>
      <c r="E2185" s="15" t="s">
        <v>1973</v>
      </c>
      <c r="F2185" s="17" t="s">
        <v>1973</v>
      </c>
      <c r="G2185" s="15" t="s">
        <v>1973</v>
      </c>
      <c r="H2185" s="17" t="s">
        <v>1973</v>
      </c>
      <c r="I2185" s="17" t="s">
        <v>1973</v>
      </c>
      <c r="J2185" s="21" t="s">
        <v>1973</v>
      </c>
    </row>
    <row r="2186" ht="108" spans="1:10">
      <c r="A2186" s="19"/>
      <c r="B2186" s="19"/>
      <c r="C2186" s="15" t="s">
        <v>1973</v>
      </c>
      <c r="D2186" s="15" t="s">
        <v>1973</v>
      </c>
      <c r="E2186" s="15" t="s">
        <v>1979</v>
      </c>
      <c r="F2186" s="17" t="s">
        <v>1980</v>
      </c>
      <c r="G2186" s="15" t="s">
        <v>1981</v>
      </c>
      <c r="H2186" s="17" t="s">
        <v>1982</v>
      </c>
      <c r="I2186" s="17" t="s">
        <v>1983</v>
      </c>
      <c r="J2186" s="21" t="s">
        <v>1984</v>
      </c>
    </row>
    <row r="2187" ht="13.5" spans="1:10">
      <c r="A2187" s="19"/>
      <c r="B2187" s="19"/>
      <c r="C2187" s="15" t="s">
        <v>1973</v>
      </c>
      <c r="D2187" s="15" t="s">
        <v>1985</v>
      </c>
      <c r="E2187" s="15" t="s">
        <v>1973</v>
      </c>
      <c r="F2187" s="17" t="s">
        <v>1973</v>
      </c>
      <c r="G2187" s="15" t="s">
        <v>1973</v>
      </c>
      <c r="H2187" s="17" t="s">
        <v>1973</v>
      </c>
      <c r="I2187" s="17" t="s">
        <v>1973</v>
      </c>
      <c r="J2187" s="21" t="s">
        <v>1973</v>
      </c>
    </row>
    <row r="2188" ht="81" spans="1:10">
      <c r="A2188" s="19"/>
      <c r="B2188" s="19"/>
      <c r="C2188" s="15" t="s">
        <v>1973</v>
      </c>
      <c r="D2188" s="15" t="s">
        <v>1973</v>
      </c>
      <c r="E2188" s="15" t="s">
        <v>1986</v>
      </c>
      <c r="F2188" s="17" t="s">
        <v>1997</v>
      </c>
      <c r="G2188" s="15" t="s">
        <v>1981</v>
      </c>
      <c r="H2188" s="17" t="s">
        <v>1982</v>
      </c>
      <c r="I2188" s="17" t="s">
        <v>1983</v>
      </c>
      <c r="J2188" s="21" t="s">
        <v>1988</v>
      </c>
    </row>
    <row r="2189" ht="81" spans="1:10">
      <c r="A2189" s="19"/>
      <c r="B2189" s="19"/>
      <c r="C2189" s="15" t="s">
        <v>1973</v>
      </c>
      <c r="D2189" s="15" t="s">
        <v>1973</v>
      </c>
      <c r="E2189" s="15" t="s">
        <v>2194</v>
      </c>
      <c r="F2189" s="17" t="s">
        <v>1997</v>
      </c>
      <c r="G2189" s="15" t="s">
        <v>3031</v>
      </c>
      <c r="H2189" s="17" t="s">
        <v>1982</v>
      </c>
      <c r="I2189" s="17" t="s">
        <v>1983</v>
      </c>
      <c r="J2189" s="21" t="s">
        <v>2195</v>
      </c>
    </row>
    <row r="2190" ht="13.5" spans="1:10">
      <c r="A2190" s="19"/>
      <c r="B2190" s="19"/>
      <c r="C2190" s="15" t="s">
        <v>1973</v>
      </c>
      <c r="D2190" s="15" t="s">
        <v>2013</v>
      </c>
      <c r="E2190" s="15" t="s">
        <v>1973</v>
      </c>
      <c r="F2190" s="17" t="s">
        <v>1973</v>
      </c>
      <c r="G2190" s="15" t="s">
        <v>1973</v>
      </c>
      <c r="H2190" s="17" t="s">
        <v>1973</v>
      </c>
      <c r="I2190" s="17" t="s">
        <v>1973</v>
      </c>
      <c r="J2190" s="21" t="s">
        <v>1973</v>
      </c>
    </row>
    <row r="2191" ht="81" spans="1:10">
      <c r="A2191" s="19"/>
      <c r="B2191" s="19"/>
      <c r="C2191" s="15" t="s">
        <v>1973</v>
      </c>
      <c r="D2191" s="15" t="s">
        <v>1973</v>
      </c>
      <c r="E2191" s="15" t="s">
        <v>3414</v>
      </c>
      <c r="F2191" s="17" t="s">
        <v>1980</v>
      </c>
      <c r="G2191" s="15" t="s">
        <v>2072</v>
      </c>
      <c r="H2191" s="17" t="s">
        <v>1982</v>
      </c>
      <c r="I2191" s="17" t="s">
        <v>1983</v>
      </c>
      <c r="J2191" s="21" t="s">
        <v>2197</v>
      </c>
    </row>
    <row r="2192" ht="13.5" spans="1:10">
      <c r="A2192" s="19"/>
      <c r="B2192" s="19"/>
      <c r="C2192" s="15" t="s">
        <v>1989</v>
      </c>
      <c r="D2192" s="15" t="s">
        <v>1973</v>
      </c>
      <c r="E2192" s="15" t="s">
        <v>1973</v>
      </c>
      <c r="F2192" s="17" t="s">
        <v>1973</v>
      </c>
      <c r="G2192" s="15" t="s">
        <v>1973</v>
      </c>
      <c r="H2192" s="17" t="s">
        <v>1973</v>
      </c>
      <c r="I2192" s="17" t="s">
        <v>1973</v>
      </c>
      <c r="J2192" s="21" t="s">
        <v>1973</v>
      </c>
    </row>
    <row r="2193" ht="13.5" spans="1:10">
      <c r="A2193" s="19"/>
      <c r="B2193" s="19"/>
      <c r="C2193" s="15" t="s">
        <v>1973</v>
      </c>
      <c r="D2193" s="15" t="s">
        <v>1990</v>
      </c>
      <c r="E2193" s="15" t="s">
        <v>1973</v>
      </c>
      <c r="F2193" s="17" t="s">
        <v>1973</v>
      </c>
      <c r="G2193" s="15" t="s">
        <v>1973</v>
      </c>
      <c r="H2193" s="17" t="s">
        <v>1973</v>
      </c>
      <c r="I2193" s="17" t="s">
        <v>1973</v>
      </c>
      <c r="J2193" s="21" t="s">
        <v>1973</v>
      </c>
    </row>
    <row r="2194" ht="54" spans="1:10">
      <c r="A2194" s="19"/>
      <c r="B2194" s="19"/>
      <c r="C2194" s="15" t="s">
        <v>1973</v>
      </c>
      <c r="D2194" s="15" t="s">
        <v>1973</v>
      </c>
      <c r="E2194" s="15" t="s">
        <v>1991</v>
      </c>
      <c r="F2194" s="17" t="s">
        <v>1980</v>
      </c>
      <c r="G2194" s="15" t="s">
        <v>1981</v>
      </c>
      <c r="H2194" s="17" t="s">
        <v>1993</v>
      </c>
      <c r="I2194" s="17" t="s">
        <v>1983</v>
      </c>
      <c r="J2194" s="21" t="s">
        <v>1994</v>
      </c>
    </row>
    <row r="2195" ht="13.5" spans="1:10">
      <c r="A2195" s="19"/>
      <c r="B2195" s="19"/>
      <c r="C2195" s="15" t="s">
        <v>2001</v>
      </c>
      <c r="D2195" s="15" t="s">
        <v>1973</v>
      </c>
      <c r="E2195" s="15" t="s">
        <v>1973</v>
      </c>
      <c r="F2195" s="17" t="s">
        <v>1973</v>
      </c>
      <c r="G2195" s="15" t="s">
        <v>1973</v>
      </c>
      <c r="H2195" s="17" t="s">
        <v>1973</v>
      </c>
      <c r="I2195" s="17" t="s">
        <v>1973</v>
      </c>
      <c r="J2195" s="21" t="s">
        <v>1973</v>
      </c>
    </row>
    <row r="2196" ht="13.5" spans="1:10">
      <c r="A2196" s="19"/>
      <c r="B2196" s="19"/>
      <c r="C2196" s="15" t="s">
        <v>1973</v>
      </c>
      <c r="D2196" s="15" t="s">
        <v>2002</v>
      </c>
      <c r="E2196" s="15" t="s">
        <v>1973</v>
      </c>
      <c r="F2196" s="17" t="s">
        <v>1973</v>
      </c>
      <c r="G2196" s="15" t="s">
        <v>1973</v>
      </c>
      <c r="H2196" s="17" t="s">
        <v>1973</v>
      </c>
      <c r="I2196" s="17" t="s">
        <v>1973</v>
      </c>
      <c r="J2196" s="21" t="s">
        <v>1973</v>
      </c>
    </row>
    <row r="2197" ht="94.5" spans="1:10">
      <c r="A2197" s="19"/>
      <c r="B2197" s="19"/>
      <c r="C2197" s="15" t="s">
        <v>1973</v>
      </c>
      <c r="D2197" s="15" t="s">
        <v>1973</v>
      </c>
      <c r="E2197" s="15" t="s">
        <v>2003</v>
      </c>
      <c r="F2197" s="17" t="s">
        <v>1997</v>
      </c>
      <c r="G2197" s="15" t="s">
        <v>3063</v>
      </c>
      <c r="H2197" s="17" t="s">
        <v>1982</v>
      </c>
      <c r="I2197" s="17" t="s">
        <v>1983</v>
      </c>
      <c r="J2197" s="21" t="s">
        <v>2006</v>
      </c>
    </row>
    <row r="2198" ht="216" spans="1:10">
      <c r="A2198" s="15" t="s">
        <v>3539</v>
      </c>
      <c r="B2198" s="18" t="s">
        <v>3536</v>
      </c>
      <c r="C2198" s="19"/>
      <c r="D2198" s="19"/>
      <c r="E2198" s="19"/>
      <c r="F2198" s="20"/>
      <c r="G2198" s="19"/>
      <c r="H2198" s="20"/>
      <c r="I2198" s="20"/>
      <c r="J2198" s="22"/>
    </row>
    <row r="2199" ht="13.5" spans="1:10">
      <c r="A2199" s="19"/>
      <c r="B2199" s="19"/>
      <c r="C2199" s="15" t="s">
        <v>1977</v>
      </c>
      <c r="D2199" s="15" t="s">
        <v>1973</v>
      </c>
      <c r="E2199" s="15" t="s">
        <v>1973</v>
      </c>
      <c r="F2199" s="17" t="s">
        <v>1973</v>
      </c>
      <c r="G2199" s="15" t="s">
        <v>1973</v>
      </c>
      <c r="H2199" s="17" t="s">
        <v>1973</v>
      </c>
      <c r="I2199" s="17" t="s">
        <v>1973</v>
      </c>
      <c r="J2199" s="21" t="s">
        <v>1973</v>
      </c>
    </row>
    <row r="2200" ht="13.5" spans="1:10">
      <c r="A2200" s="19"/>
      <c r="B2200" s="19"/>
      <c r="C2200" s="15" t="s">
        <v>1973</v>
      </c>
      <c r="D2200" s="15" t="s">
        <v>1978</v>
      </c>
      <c r="E2200" s="15" t="s">
        <v>1973</v>
      </c>
      <c r="F2200" s="17" t="s">
        <v>1973</v>
      </c>
      <c r="G2200" s="15" t="s">
        <v>1973</v>
      </c>
      <c r="H2200" s="17" t="s">
        <v>1973</v>
      </c>
      <c r="I2200" s="17" t="s">
        <v>1973</v>
      </c>
      <c r="J2200" s="21" t="s">
        <v>1973</v>
      </c>
    </row>
    <row r="2201" ht="67.5" spans="1:10">
      <c r="A2201" s="19"/>
      <c r="B2201" s="19"/>
      <c r="C2201" s="15" t="s">
        <v>1973</v>
      </c>
      <c r="D2201" s="15" t="s">
        <v>1973</v>
      </c>
      <c r="E2201" s="15" t="s">
        <v>2995</v>
      </c>
      <c r="F2201" s="17" t="s">
        <v>1980</v>
      </c>
      <c r="G2201" s="15" t="s">
        <v>3540</v>
      </c>
      <c r="H2201" s="17" t="s">
        <v>2996</v>
      </c>
      <c r="I2201" s="17" t="s">
        <v>1983</v>
      </c>
      <c r="J2201" s="21" t="s">
        <v>2997</v>
      </c>
    </row>
    <row r="2202" ht="13.5" spans="1:10">
      <c r="A2202" s="19"/>
      <c r="B2202" s="19"/>
      <c r="C2202" s="15" t="s">
        <v>1973</v>
      </c>
      <c r="D2202" s="15" t="s">
        <v>1985</v>
      </c>
      <c r="E2202" s="15" t="s">
        <v>1973</v>
      </c>
      <c r="F2202" s="17" t="s">
        <v>1973</v>
      </c>
      <c r="G2202" s="15" t="s">
        <v>1973</v>
      </c>
      <c r="H2202" s="17" t="s">
        <v>1973</v>
      </c>
      <c r="I2202" s="17" t="s">
        <v>1973</v>
      </c>
      <c r="J2202" s="21" t="s">
        <v>1973</v>
      </c>
    </row>
    <row r="2203" ht="108" spans="1:10">
      <c r="A2203" s="19"/>
      <c r="B2203" s="19"/>
      <c r="C2203" s="15" t="s">
        <v>1973</v>
      </c>
      <c r="D2203" s="15" t="s">
        <v>1973</v>
      </c>
      <c r="E2203" s="15" t="s">
        <v>3287</v>
      </c>
      <c r="F2203" s="17" t="s">
        <v>1980</v>
      </c>
      <c r="G2203" s="15" t="s">
        <v>1981</v>
      </c>
      <c r="H2203" s="17" t="s">
        <v>1982</v>
      </c>
      <c r="I2203" s="17" t="s">
        <v>1983</v>
      </c>
      <c r="J2203" s="21" t="s">
        <v>3541</v>
      </c>
    </row>
    <row r="2204" ht="13.5" spans="1:10">
      <c r="A2204" s="19"/>
      <c r="B2204" s="19"/>
      <c r="C2204" s="15" t="s">
        <v>1973</v>
      </c>
      <c r="D2204" s="15" t="s">
        <v>2013</v>
      </c>
      <c r="E2204" s="15" t="s">
        <v>1973</v>
      </c>
      <c r="F2204" s="17" t="s">
        <v>1973</v>
      </c>
      <c r="G2204" s="15" t="s">
        <v>1973</v>
      </c>
      <c r="H2204" s="17" t="s">
        <v>1973</v>
      </c>
      <c r="I2204" s="17" t="s">
        <v>1973</v>
      </c>
      <c r="J2204" s="21" t="s">
        <v>1973</v>
      </c>
    </row>
    <row r="2205" ht="81" spans="1:10">
      <c r="A2205" s="19"/>
      <c r="B2205" s="19"/>
      <c r="C2205" s="15" t="s">
        <v>1973</v>
      </c>
      <c r="D2205" s="15" t="s">
        <v>1973</v>
      </c>
      <c r="E2205" s="15" t="s">
        <v>2973</v>
      </c>
      <c r="F2205" s="17" t="s">
        <v>1980</v>
      </c>
      <c r="G2205" s="15" t="s">
        <v>1981</v>
      </c>
      <c r="H2205" s="17" t="s">
        <v>1982</v>
      </c>
      <c r="I2205" s="17" t="s">
        <v>1983</v>
      </c>
      <c r="J2205" s="21" t="s">
        <v>2999</v>
      </c>
    </row>
    <row r="2206" ht="13.5" spans="1:10">
      <c r="A2206" s="19"/>
      <c r="B2206" s="19"/>
      <c r="C2206" s="15" t="s">
        <v>1989</v>
      </c>
      <c r="D2206" s="15" t="s">
        <v>1973</v>
      </c>
      <c r="E2206" s="15" t="s">
        <v>1973</v>
      </c>
      <c r="F2206" s="17" t="s">
        <v>1973</v>
      </c>
      <c r="G2206" s="15" t="s">
        <v>1973</v>
      </c>
      <c r="H2206" s="17" t="s">
        <v>1973</v>
      </c>
      <c r="I2206" s="17" t="s">
        <v>1973</v>
      </c>
      <c r="J2206" s="21" t="s">
        <v>1973</v>
      </c>
    </row>
    <row r="2207" ht="13.5" spans="1:10">
      <c r="A2207" s="19"/>
      <c r="B2207" s="19"/>
      <c r="C2207" s="15" t="s">
        <v>1973</v>
      </c>
      <c r="D2207" s="15" t="s">
        <v>2023</v>
      </c>
      <c r="E2207" s="15" t="s">
        <v>1973</v>
      </c>
      <c r="F2207" s="17" t="s">
        <v>1973</v>
      </c>
      <c r="G2207" s="15" t="s">
        <v>1973</v>
      </c>
      <c r="H2207" s="17" t="s">
        <v>1973</v>
      </c>
      <c r="I2207" s="17" t="s">
        <v>1973</v>
      </c>
      <c r="J2207" s="21" t="s">
        <v>1973</v>
      </c>
    </row>
    <row r="2208" ht="40.5" spans="1:10">
      <c r="A2208" s="19"/>
      <c r="B2208" s="19"/>
      <c r="C2208" s="15" t="s">
        <v>1973</v>
      </c>
      <c r="D2208" s="15" t="s">
        <v>1973</v>
      </c>
      <c r="E2208" s="15" t="s">
        <v>3542</v>
      </c>
      <c r="F2208" s="17" t="s">
        <v>1980</v>
      </c>
      <c r="G2208" s="15" t="s">
        <v>1981</v>
      </c>
      <c r="H2208" s="17" t="s">
        <v>1982</v>
      </c>
      <c r="I2208" s="17" t="s">
        <v>1983</v>
      </c>
      <c r="J2208" s="21" t="s">
        <v>3543</v>
      </c>
    </row>
    <row r="2209" ht="13.5" spans="1:10">
      <c r="A2209" s="19"/>
      <c r="B2209" s="19"/>
      <c r="C2209" s="15" t="s">
        <v>2001</v>
      </c>
      <c r="D2209" s="15" t="s">
        <v>1973</v>
      </c>
      <c r="E2209" s="15" t="s">
        <v>1973</v>
      </c>
      <c r="F2209" s="17" t="s">
        <v>1973</v>
      </c>
      <c r="G2209" s="15" t="s">
        <v>1973</v>
      </c>
      <c r="H2209" s="17" t="s">
        <v>1973</v>
      </c>
      <c r="I2209" s="17" t="s">
        <v>1973</v>
      </c>
      <c r="J2209" s="21" t="s">
        <v>1973</v>
      </c>
    </row>
    <row r="2210" ht="13.5" spans="1:10">
      <c r="A2210" s="19"/>
      <c r="B2210" s="19"/>
      <c r="C2210" s="15" t="s">
        <v>1973</v>
      </c>
      <c r="D2210" s="15" t="s">
        <v>2002</v>
      </c>
      <c r="E2210" s="15" t="s">
        <v>1973</v>
      </c>
      <c r="F2210" s="17" t="s">
        <v>1973</v>
      </c>
      <c r="G2210" s="15" t="s">
        <v>1973</v>
      </c>
      <c r="H2210" s="17" t="s">
        <v>1973</v>
      </c>
      <c r="I2210" s="17" t="s">
        <v>1973</v>
      </c>
      <c r="J2210" s="21" t="s">
        <v>1973</v>
      </c>
    </row>
    <row r="2211" ht="40.5" spans="1:10">
      <c r="A2211" s="19"/>
      <c r="B2211" s="19"/>
      <c r="C2211" s="15" t="s">
        <v>1973</v>
      </c>
      <c r="D2211" s="15" t="s">
        <v>1973</v>
      </c>
      <c r="E2211" s="15" t="s">
        <v>2061</v>
      </c>
      <c r="F2211" s="17" t="s">
        <v>1997</v>
      </c>
      <c r="G2211" s="15" t="s">
        <v>1981</v>
      </c>
      <c r="H2211" s="17" t="s">
        <v>1982</v>
      </c>
      <c r="I2211" s="17" t="s">
        <v>1983</v>
      </c>
      <c r="J2211" s="21" t="s">
        <v>3002</v>
      </c>
    </row>
    <row r="2212" ht="13.5" spans="1:10">
      <c r="A2212" s="15" t="s">
        <v>3544</v>
      </c>
      <c r="B2212" s="19"/>
      <c r="C2212" s="19"/>
      <c r="D2212" s="19"/>
      <c r="E2212" s="19"/>
      <c r="F2212" s="20"/>
      <c r="G2212" s="19"/>
      <c r="H2212" s="20"/>
      <c r="I2212" s="20"/>
      <c r="J2212" s="22"/>
    </row>
    <row r="2213" ht="13.5" spans="1:10">
      <c r="A2213" s="15" t="s">
        <v>3545</v>
      </c>
      <c r="B2213" s="19"/>
      <c r="C2213" s="19"/>
      <c r="D2213" s="19"/>
      <c r="E2213" s="19"/>
      <c r="F2213" s="20"/>
      <c r="G2213" s="19"/>
      <c r="H2213" s="20"/>
      <c r="I2213" s="20"/>
      <c r="J2213" s="22"/>
    </row>
    <row r="2214" ht="81" spans="1:10">
      <c r="A2214" s="15" t="s">
        <v>3546</v>
      </c>
      <c r="B2214" s="18" t="s">
        <v>3547</v>
      </c>
      <c r="C2214" s="19"/>
      <c r="D2214" s="19"/>
      <c r="E2214" s="19"/>
      <c r="F2214" s="20"/>
      <c r="G2214" s="19"/>
      <c r="H2214" s="20"/>
      <c r="I2214" s="20"/>
      <c r="J2214" s="22"/>
    </row>
    <row r="2215" ht="13.5" spans="1:10">
      <c r="A2215" s="19"/>
      <c r="B2215" s="19"/>
      <c r="C2215" s="15" t="s">
        <v>1977</v>
      </c>
      <c r="D2215" s="15" t="s">
        <v>1973</v>
      </c>
      <c r="E2215" s="15" t="s">
        <v>1973</v>
      </c>
      <c r="F2215" s="17" t="s">
        <v>1973</v>
      </c>
      <c r="G2215" s="15" t="s">
        <v>1973</v>
      </c>
      <c r="H2215" s="17" t="s">
        <v>1973</v>
      </c>
      <c r="I2215" s="17" t="s">
        <v>1973</v>
      </c>
      <c r="J2215" s="21" t="s">
        <v>1973</v>
      </c>
    </row>
    <row r="2216" ht="13.5" spans="1:10">
      <c r="A2216" s="19"/>
      <c r="B2216" s="19"/>
      <c r="C2216" s="15" t="s">
        <v>1973</v>
      </c>
      <c r="D2216" s="15" t="s">
        <v>1985</v>
      </c>
      <c r="E2216" s="15" t="s">
        <v>1973</v>
      </c>
      <c r="F2216" s="17" t="s">
        <v>1973</v>
      </c>
      <c r="G2216" s="15" t="s">
        <v>1973</v>
      </c>
      <c r="H2216" s="17" t="s">
        <v>1973</v>
      </c>
      <c r="I2216" s="17" t="s">
        <v>1973</v>
      </c>
      <c r="J2216" s="21" t="s">
        <v>1973</v>
      </c>
    </row>
    <row r="2217" ht="81" spans="1:10">
      <c r="A2217" s="19"/>
      <c r="B2217" s="19"/>
      <c r="C2217" s="15" t="s">
        <v>1973</v>
      </c>
      <c r="D2217" s="15" t="s">
        <v>1973</v>
      </c>
      <c r="E2217" s="15" t="s">
        <v>3548</v>
      </c>
      <c r="F2217" s="17" t="s">
        <v>1997</v>
      </c>
      <c r="G2217" s="15" t="s">
        <v>2161</v>
      </c>
      <c r="H2217" s="17" t="s">
        <v>1982</v>
      </c>
      <c r="I2217" s="17" t="s">
        <v>1983</v>
      </c>
      <c r="J2217" s="21" t="s">
        <v>3548</v>
      </c>
    </row>
    <row r="2218" ht="13.5" spans="1:10">
      <c r="A2218" s="19"/>
      <c r="B2218" s="19"/>
      <c r="C2218" s="15" t="s">
        <v>1973</v>
      </c>
      <c r="D2218" s="15" t="s">
        <v>2018</v>
      </c>
      <c r="E2218" s="15" t="s">
        <v>1973</v>
      </c>
      <c r="F2218" s="17" t="s">
        <v>1973</v>
      </c>
      <c r="G2218" s="15" t="s">
        <v>1973</v>
      </c>
      <c r="H2218" s="17" t="s">
        <v>1973</v>
      </c>
      <c r="I2218" s="17" t="s">
        <v>1973</v>
      </c>
      <c r="J2218" s="21" t="s">
        <v>1973</v>
      </c>
    </row>
    <row r="2219" ht="81" spans="1:10">
      <c r="A2219" s="19"/>
      <c r="B2219" s="19"/>
      <c r="C2219" s="15" t="s">
        <v>1973</v>
      </c>
      <c r="D2219" s="15" t="s">
        <v>1973</v>
      </c>
      <c r="E2219" s="15" t="s">
        <v>3549</v>
      </c>
      <c r="F2219" s="17" t="s">
        <v>2020</v>
      </c>
      <c r="G2219" s="15" t="s">
        <v>2241</v>
      </c>
      <c r="H2219" s="17" t="s">
        <v>2081</v>
      </c>
      <c r="I2219" s="17" t="s">
        <v>1983</v>
      </c>
      <c r="J2219" s="21" t="s">
        <v>3549</v>
      </c>
    </row>
    <row r="2220" ht="13.5" spans="1:10">
      <c r="A2220" s="19"/>
      <c r="B2220" s="19"/>
      <c r="C2220" s="15" t="s">
        <v>1989</v>
      </c>
      <c r="D2220" s="15" t="s">
        <v>1973</v>
      </c>
      <c r="E2220" s="15" t="s">
        <v>1973</v>
      </c>
      <c r="F2220" s="17" t="s">
        <v>1973</v>
      </c>
      <c r="G2220" s="15" t="s">
        <v>1973</v>
      </c>
      <c r="H2220" s="17" t="s">
        <v>1973</v>
      </c>
      <c r="I2220" s="17" t="s">
        <v>1973</v>
      </c>
      <c r="J2220" s="21" t="s">
        <v>1973</v>
      </c>
    </row>
    <row r="2221" ht="13.5" spans="1:10">
      <c r="A2221" s="19"/>
      <c r="B2221" s="19"/>
      <c r="C2221" s="15" t="s">
        <v>1973</v>
      </c>
      <c r="D2221" s="15" t="s">
        <v>1990</v>
      </c>
      <c r="E2221" s="15" t="s">
        <v>1973</v>
      </c>
      <c r="F2221" s="17" t="s">
        <v>1973</v>
      </c>
      <c r="G2221" s="15" t="s">
        <v>1973</v>
      </c>
      <c r="H2221" s="17" t="s">
        <v>1973</v>
      </c>
      <c r="I2221" s="17" t="s">
        <v>1973</v>
      </c>
      <c r="J2221" s="21" t="s">
        <v>1973</v>
      </c>
    </row>
    <row r="2222" ht="54" spans="1:10">
      <c r="A2222" s="19"/>
      <c r="B2222" s="19"/>
      <c r="C2222" s="15" t="s">
        <v>1973</v>
      </c>
      <c r="D2222" s="15" t="s">
        <v>1973</v>
      </c>
      <c r="E2222" s="15" t="s">
        <v>3550</v>
      </c>
      <c r="F2222" s="17" t="s">
        <v>1997</v>
      </c>
      <c r="G2222" s="15" t="s">
        <v>2161</v>
      </c>
      <c r="H2222" s="17" t="s">
        <v>1982</v>
      </c>
      <c r="I2222" s="17" t="s">
        <v>1983</v>
      </c>
      <c r="J2222" s="21" t="s">
        <v>3550</v>
      </c>
    </row>
    <row r="2223" ht="13.5" spans="1:10">
      <c r="A2223" s="19"/>
      <c r="B2223" s="19"/>
      <c r="C2223" s="15" t="s">
        <v>1973</v>
      </c>
      <c r="D2223" s="15" t="s">
        <v>2023</v>
      </c>
      <c r="E2223" s="15" t="s">
        <v>1973</v>
      </c>
      <c r="F2223" s="17" t="s">
        <v>1973</v>
      </c>
      <c r="G2223" s="15" t="s">
        <v>1973</v>
      </c>
      <c r="H2223" s="17" t="s">
        <v>1973</v>
      </c>
      <c r="I2223" s="17" t="s">
        <v>1973</v>
      </c>
      <c r="J2223" s="21" t="s">
        <v>1973</v>
      </c>
    </row>
    <row r="2224" ht="40.5" spans="1:10">
      <c r="A2224" s="19"/>
      <c r="B2224" s="19"/>
      <c r="C2224" s="15" t="s">
        <v>1973</v>
      </c>
      <c r="D2224" s="15" t="s">
        <v>1973</v>
      </c>
      <c r="E2224" s="15" t="s">
        <v>3551</v>
      </c>
      <c r="F2224" s="17" t="s">
        <v>1997</v>
      </c>
      <c r="G2224" s="15" t="s">
        <v>2241</v>
      </c>
      <c r="H2224" s="17" t="s">
        <v>1982</v>
      </c>
      <c r="I2224" s="17" t="s">
        <v>1983</v>
      </c>
      <c r="J2224" s="21" t="s">
        <v>3551</v>
      </c>
    </row>
    <row r="2225" ht="13.5" spans="1:10">
      <c r="A2225" s="19"/>
      <c r="B2225" s="19"/>
      <c r="C2225" s="15" t="s">
        <v>2001</v>
      </c>
      <c r="D2225" s="15" t="s">
        <v>1973</v>
      </c>
      <c r="E2225" s="15" t="s">
        <v>1973</v>
      </c>
      <c r="F2225" s="17" t="s">
        <v>1973</v>
      </c>
      <c r="G2225" s="15" t="s">
        <v>1973</v>
      </c>
      <c r="H2225" s="17" t="s">
        <v>1973</v>
      </c>
      <c r="I2225" s="17" t="s">
        <v>1973</v>
      </c>
      <c r="J2225" s="21" t="s">
        <v>1973</v>
      </c>
    </row>
    <row r="2226" ht="13.5" spans="1:10">
      <c r="A2226" s="19"/>
      <c r="B2226" s="19"/>
      <c r="C2226" s="15" t="s">
        <v>1973</v>
      </c>
      <c r="D2226" s="15" t="s">
        <v>2002</v>
      </c>
      <c r="E2226" s="15" t="s">
        <v>1973</v>
      </c>
      <c r="F2226" s="17" t="s">
        <v>1973</v>
      </c>
      <c r="G2226" s="15" t="s">
        <v>1973</v>
      </c>
      <c r="H2226" s="17" t="s">
        <v>1973</v>
      </c>
      <c r="I2226" s="17" t="s">
        <v>1973</v>
      </c>
      <c r="J2226" s="21" t="s">
        <v>1973</v>
      </c>
    </row>
    <row r="2227" ht="40.5" spans="1:10">
      <c r="A2227" s="19"/>
      <c r="B2227" s="19"/>
      <c r="C2227" s="15" t="s">
        <v>1973</v>
      </c>
      <c r="D2227" s="15" t="s">
        <v>1973</v>
      </c>
      <c r="E2227" s="15" t="s">
        <v>3552</v>
      </c>
      <c r="F2227" s="17" t="s">
        <v>1997</v>
      </c>
      <c r="G2227" s="15" t="s">
        <v>2177</v>
      </c>
      <c r="H2227" s="17" t="s">
        <v>1982</v>
      </c>
      <c r="I2227" s="17" t="s">
        <v>1983</v>
      </c>
      <c r="J2227" s="21" t="s">
        <v>3552</v>
      </c>
    </row>
    <row r="2228" ht="13.5" spans="1:10">
      <c r="A2228" s="15" t="s">
        <v>3553</v>
      </c>
      <c r="B2228" s="19"/>
      <c r="C2228" s="19"/>
      <c r="D2228" s="19"/>
      <c r="E2228" s="19"/>
      <c r="F2228" s="20"/>
      <c r="G2228" s="19"/>
      <c r="H2228" s="20"/>
      <c r="I2228" s="20"/>
      <c r="J2228" s="22"/>
    </row>
    <row r="2229" ht="135" spans="1:10">
      <c r="A2229" s="15" t="s">
        <v>3554</v>
      </c>
      <c r="B2229" s="18" t="s">
        <v>3555</v>
      </c>
      <c r="C2229" s="19"/>
      <c r="D2229" s="19"/>
      <c r="E2229" s="19"/>
      <c r="F2229" s="20"/>
      <c r="G2229" s="19"/>
      <c r="H2229" s="20"/>
      <c r="I2229" s="20"/>
      <c r="J2229" s="22"/>
    </row>
    <row r="2230" ht="13.5" spans="1:10">
      <c r="A2230" s="19"/>
      <c r="B2230" s="19"/>
      <c r="C2230" s="15" t="s">
        <v>1977</v>
      </c>
      <c r="D2230" s="15" t="s">
        <v>1973</v>
      </c>
      <c r="E2230" s="15" t="s">
        <v>1973</v>
      </c>
      <c r="F2230" s="17" t="s">
        <v>1973</v>
      </c>
      <c r="G2230" s="15" t="s">
        <v>1973</v>
      </c>
      <c r="H2230" s="17" t="s">
        <v>1973</v>
      </c>
      <c r="I2230" s="17" t="s">
        <v>1973</v>
      </c>
      <c r="J2230" s="21" t="s">
        <v>1973</v>
      </c>
    </row>
    <row r="2231" ht="13.5" spans="1:10">
      <c r="A2231" s="19"/>
      <c r="B2231" s="19"/>
      <c r="C2231" s="15" t="s">
        <v>1973</v>
      </c>
      <c r="D2231" s="15" t="s">
        <v>1985</v>
      </c>
      <c r="E2231" s="15" t="s">
        <v>1973</v>
      </c>
      <c r="F2231" s="17" t="s">
        <v>1973</v>
      </c>
      <c r="G2231" s="15" t="s">
        <v>1973</v>
      </c>
      <c r="H2231" s="17" t="s">
        <v>1973</v>
      </c>
      <c r="I2231" s="17" t="s">
        <v>1973</v>
      </c>
      <c r="J2231" s="21" t="s">
        <v>1973</v>
      </c>
    </row>
    <row r="2232" ht="40.5" spans="1:10">
      <c r="A2232" s="19"/>
      <c r="B2232" s="19"/>
      <c r="C2232" s="15" t="s">
        <v>1973</v>
      </c>
      <c r="D2232" s="15" t="s">
        <v>1973</v>
      </c>
      <c r="E2232" s="15" t="s">
        <v>3556</v>
      </c>
      <c r="F2232" s="17" t="s">
        <v>1997</v>
      </c>
      <c r="G2232" s="15" t="s">
        <v>3557</v>
      </c>
      <c r="H2232" s="17" t="s">
        <v>2200</v>
      </c>
      <c r="I2232" s="17" t="s">
        <v>1983</v>
      </c>
      <c r="J2232" s="21" t="s">
        <v>3556</v>
      </c>
    </row>
    <row r="2233" ht="13.5" spans="1:10">
      <c r="A2233" s="19"/>
      <c r="B2233" s="19"/>
      <c r="C2233" s="15" t="s">
        <v>1973</v>
      </c>
      <c r="D2233" s="15" t="s">
        <v>2018</v>
      </c>
      <c r="E2233" s="15" t="s">
        <v>1973</v>
      </c>
      <c r="F2233" s="17" t="s">
        <v>1973</v>
      </c>
      <c r="G2233" s="15" t="s">
        <v>1973</v>
      </c>
      <c r="H2233" s="17" t="s">
        <v>1973</v>
      </c>
      <c r="I2233" s="17" t="s">
        <v>1973</v>
      </c>
      <c r="J2233" s="21" t="s">
        <v>1973</v>
      </c>
    </row>
    <row r="2234" ht="40.5" spans="1:10">
      <c r="A2234" s="19"/>
      <c r="B2234" s="19"/>
      <c r="C2234" s="15" t="s">
        <v>1973</v>
      </c>
      <c r="D2234" s="15" t="s">
        <v>1973</v>
      </c>
      <c r="E2234" s="15" t="s">
        <v>3558</v>
      </c>
      <c r="F2234" s="17" t="s">
        <v>1997</v>
      </c>
      <c r="G2234" s="15" t="s">
        <v>2332</v>
      </c>
      <c r="H2234" s="17" t="s">
        <v>1982</v>
      </c>
      <c r="I2234" s="17" t="s">
        <v>1983</v>
      </c>
      <c r="J2234" s="21" t="s">
        <v>3559</v>
      </c>
    </row>
    <row r="2235" ht="13.5" spans="1:10">
      <c r="A2235" s="19"/>
      <c r="B2235" s="19"/>
      <c r="C2235" s="15" t="s">
        <v>1989</v>
      </c>
      <c r="D2235" s="15" t="s">
        <v>1973</v>
      </c>
      <c r="E2235" s="15" t="s">
        <v>1973</v>
      </c>
      <c r="F2235" s="17" t="s">
        <v>1973</v>
      </c>
      <c r="G2235" s="15" t="s">
        <v>1973</v>
      </c>
      <c r="H2235" s="17" t="s">
        <v>1973</v>
      </c>
      <c r="I2235" s="17" t="s">
        <v>1973</v>
      </c>
      <c r="J2235" s="21" t="s">
        <v>1973</v>
      </c>
    </row>
    <row r="2236" ht="13.5" spans="1:10">
      <c r="A2236" s="19"/>
      <c r="B2236" s="19"/>
      <c r="C2236" s="15" t="s">
        <v>1973</v>
      </c>
      <c r="D2236" s="15" t="s">
        <v>1990</v>
      </c>
      <c r="E2236" s="15" t="s">
        <v>1973</v>
      </c>
      <c r="F2236" s="17" t="s">
        <v>1973</v>
      </c>
      <c r="G2236" s="15" t="s">
        <v>1973</v>
      </c>
      <c r="H2236" s="17" t="s">
        <v>1973</v>
      </c>
      <c r="I2236" s="17" t="s">
        <v>1973</v>
      </c>
      <c r="J2236" s="21" t="s">
        <v>1973</v>
      </c>
    </row>
    <row r="2237" ht="27" spans="1:10">
      <c r="A2237" s="19"/>
      <c r="B2237" s="19"/>
      <c r="C2237" s="15" t="s">
        <v>1973</v>
      </c>
      <c r="D2237" s="15" t="s">
        <v>1973</v>
      </c>
      <c r="E2237" s="15" t="s">
        <v>3560</v>
      </c>
      <c r="F2237" s="17" t="s">
        <v>2020</v>
      </c>
      <c r="G2237" s="15" t="s">
        <v>2241</v>
      </c>
      <c r="H2237" s="17" t="s">
        <v>1993</v>
      </c>
      <c r="I2237" s="17" t="s">
        <v>1983</v>
      </c>
      <c r="J2237" s="21" t="s">
        <v>3560</v>
      </c>
    </row>
    <row r="2238" ht="13.5" spans="1:10">
      <c r="A2238" s="19"/>
      <c r="B2238" s="19"/>
      <c r="C2238" s="15" t="s">
        <v>1973</v>
      </c>
      <c r="D2238" s="15" t="s">
        <v>2023</v>
      </c>
      <c r="E2238" s="15" t="s">
        <v>1973</v>
      </c>
      <c r="F2238" s="17" t="s">
        <v>1973</v>
      </c>
      <c r="G2238" s="15" t="s">
        <v>1973</v>
      </c>
      <c r="H2238" s="17" t="s">
        <v>1973</v>
      </c>
      <c r="I2238" s="17" t="s">
        <v>1973</v>
      </c>
      <c r="J2238" s="21" t="s">
        <v>1973</v>
      </c>
    </row>
    <row r="2239" ht="67.5" spans="1:10">
      <c r="A2239" s="19"/>
      <c r="B2239" s="19"/>
      <c r="C2239" s="15" t="s">
        <v>1973</v>
      </c>
      <c r="D2239" s="15" t="s">
        <v>1973</v>
      </c>
      <c r="E2239" s="15" t="s">
        <v>3561</v>
      </c>
      <c r="F2239" s="17" t="s">
        <v>1997</v>
      </c>
      <c r="G2239" s="15" t="s">
        <v>2297</v>
      </c>
      <c r="H2239" s="17" t="s">
        <v>1982</v>
      </c>
      <c r="I2239" s="17" t="s">
        <v>1983</v>
      </c>
      <c r="J2239" s="21" t="s">
        <v>3561</v>
      </c>
    </row>
    <row r="2240" ht="13.5" spans="1:10">
      <c r="A2240" s="19"/>
      <c r="B2240" s="19"/>
      <c r="C2240" s="15" t="s">
        <v>2001</v>
      </c>
      <c r="D2240" s="15" t="s">
        <v>1973</v>
      </c>
      <c r="E2240" s="15" t="s">
        <v>1973</v>
      </c>
      <c r="F2240" s="17" t="s">
        <v>1973</v>
      </c>
      <c r="G2240" s="15" t="s">
        <v>1973</v>
      </c>
      <c r="H2240" s="17" t="s">
        <v>1973</v>
      </c>
      <c r="I2240" s="17" t="s">
        <v>1973</v>
      </c>
      <c r="J2240" s="21" t="s">
        <v>1973</v>
      </c>
    </row>
    <row r="2241" ht="13.5" spans="1:10">
      <c r="A2241" s="19"/>
      <c r="B2241" s="19"/>
      <c r="C2241" s="15" t="s">
        <v>1973</v>
      </c>
      <c r="D2241" s="15" t="s">
        <v>2002</v>
      </c>
      <c r="E2241" s="15" t="s">
        <v>1973</v>
      </c>
      <c r="F2241" s="17" t="s">
        <v>1973</v>
      </c>
      <c r="G2241" s="15" t="s">
        <v>1973</v>
      </c>
      <c r="H2241" s="17" t="s">
        <v>1973</v>
      </c>
      <c r="I2241" s="17" t="s">
        <v>1973</v>
      </c>
      <c r="J2241" s="21" t="s">
        <v>1973</v>
      </c>
    </row>
    <row r="2242" ht="67.5" spans="1:10">
      <c r="A2242" s="19"/>
      <c r="B2242" s="19"/>
      <c r="C2242" s="15" t="s">
        <v>1973</v>
      </c>
      <c r="D2242" s="15" t="s">
        <v>1973</v>
      </c>
      <c r="E2242" s="15" t="s">
        <v>3562</v>
      </c>
      <c r="F2242" s="17" t="s">
        <v>1997</v>
      </c>
      <c r="G2242" s="15" t="s">
        <v>2297</v>
      </c>
      <c r="H2242" s="17" t="s">
        <v>1982</v>
      </c>
      <c r="I2242" s="17" t="s">
        <v>1983</v>
      </c>
      <c r="J2242" s="21" t="s">
        <v>3562</v>
      </c>
    </row>
    <row r="2243" ht="13.5" spans="1:10">
      <c r="A2243" s="15" t="s">
        <v>3563</v>
      </c>
      <c r="B2243" s="19"/>
      <c r="C2243" s="19"/>
      <c r="D2243" s="19"/>
      <c r="E2243" s="19"/>
      <c r="F2243" s="20"/>
      <c r="G2243" s="19"/>
      <c r="H2243" s="20"/>
      <c r="I2243" s="20"/>
      <c r="J2243" s="22"/>
    </row>
    <row r="2244" ht="13.5" spans="1:10">
      <c r="A2244" s="15" t="s">
        <v>3564</v>
      </c>
      <c r="B2244" s="19"/>
      <c r="C2244" s="19"/>
      <c r="D2244" s="19"/>
      <c r="E2244" s="19"/>
      <c r="F2244" s="20"/>
      <c r="G2244" s="19"/>
      <c r="H2244" s="20"/>
      <c r="I2244" s="20"/>
      <c r="J2244" s="22"/>
    </row>
    <row r="2245" ht="13.5" spans="1:10">
      <c r="A2245" s="15" t="s">
        <v>3565</v>
      </c>
      <c r="B2245" s="19"/>
      <c r="C2245" s="19"/>
      <c r="D2245" s="19"/>
      <c r="E2245" s="19"/>
      <c r="F2245" s="20"/>
      <c r="G2245" s="19"/>
      <c r="H2245" s="20"/>
      <c r="I2245" s="20"/>
      <c r="J2245" s="22"/>
    </row>
    <row r="2246" ht="216" spans="1:10">
      <c r="A2246" s="15" t="s">
        <v>3566</v>
      </c>
      <c r="B2246" s="18" t="s">
        <v>3567</v>
      </c>
      <c r="C2246" s="19"/>
      <c r="D2246" s="19"/>
      <c r="E2246" s="19"/>
      <c r="F2246" s="20"/>
      <c r="G2246" s="19"/>
      <c r="H2246" s="20"/>
      <c r="I2246" s="20"/>
      <c r="J2246" s="22"/>
    </row>
    <row r="2247" ht="13.5" spans="1:10">
      <c r="A2247" s="19"/>
      <c r="B2247" s="19"/>
      <c r="C2247" s="15" t="s">
        <v>1977</v>
      </c>
      <c r="D2247" s="15" t="s">
        <v>1973</v>
      </c>
      <c r="E2247" s="15" t="s">
        <v>1973</v>
      </c>
      <c r="F2247" s="17" t="s">
        <v>1973</v>
      </c>
      <c r="G2247" s="15" t="s">
        <v>1973</v>
      </c>
      <c r="H2247" s="17" t="s">
        <v>1973</v>
      </c>
      <c r="I2247" s="17" t="s">
        <v>1973</v>
      </c>
      <c r="J2247" s="21" t="s">
        <v>1973</v>
      </c>
    </row>
    <row r="2248" ht="13.5" spans="1:10">
      <c r="A2248" s="19"/>
      <c r="B2248" s="19"/>
      <c r="C2248" s="15" t="s">
        <v>1973</v>
      </c>
      <c r="D2248" s="15" t="s">
        <v>1978</v>
      </c>
      <c r="E2248" s="15" t="s">
        <v>1973</v>
      </c>
      <c r="F2248" s="17" t="s">
        <v>1973</v>
      </c>
      <c r="G2248" s="15" t="s">
        <v>1973</v>
      </c>
      <c r="H2248" s="17" t="s">
        <v>1973</v>
      </c>
      <c r="I2248" s="17" t="s">
        <v>1973</v>
      </c>
      <c r="J2248" s="21" t="s">
        <v>1973</v>
      </c>
    </row>
    <row r="2249" ht="27" spans="1:10">
      <c r="A2249" s="19"/>
      <c r="B2249" s="19"/>
      <c r="C2249" s="15" t="s">
        <v>1973</v>
      </c>
      <c r="D2249" s="15" t="s">
        <v>1973</v>
      </c>
      <c r="E2249" s="15" t="s">
        <v>3568</v>
      </c>
      <c r="F2249" s="17" t="s">
        <v>1980</v>
      </c>
      <c r="G2249" s="15" t="s">
        <v>2781</v>
      </c>
      <c r="H2249" s="17" t="s">
        <v>2153</v>
      </c>
      <c r="I2249" s="17" t="s">
        <v>1983</v>
      </c>
      <c r="J2249" s="21" t="s">
        <v>3569</v>
      </c>
    </row>
    <row r="2250" ht="13.5" spans="1:10">
      <c r="A2250" s="19"/>
      <c r="B2250" s="19"/>
      <c r="C2250" s="15" t="s">
        <v>1973</v>
      </c>
      <c r="D2250" s="15" t="s">
        <v>1985</v>
      </c>
      <c r="E2250" s="15" t="s">
        <v>1973</v>
      </c>
      <c r="F2250" s="17" t="s">
        <v>1973</v>
      </c>
      <c r="G2250" s="15" t="s">
        <v>1973</v>
      </c>
      <c r="H2250" s="17" t="s">
        <v>1973</v>
      </c>
      <c r="I2250" s="17" t="s">
        <v>1973</v>
      </c>
      <c r="J2250" s="21" t="s">
        <v>1973</v>
      </c>
    </row>
    <row r="2251" ht="108" spans="1:10">
      <c r="A2251" s="19"/>
      <c r="B2251" s="19"/>
      <c r="C2251" s="15" t="s">
        <v>1973</v>
      </c>
      <c r="D2251" s="15" t="s">
        <v>1973</v>
      </c>
      <c r="E2251" s="15" t="s">
        <v>3570</v>
      </c>
      <c r="F2251" s="17" t="s">
        <v>1980</v>
      </c>
      <c r="G2251" s="15" t="s">
        <v>1981</v>
      </c>
      <c r="H2251" s="17" t="s">
        <v>1982</v>
      </c>
      <c r="I2251" s="17" t="s">
        <v>1983</v>
      </c>
      <c r="J2251" s="21" t="s">
        <v>3541</v>
      </c>
    </row>
    <row r="2252" ht="13.5" spans="1:10">
      <c r="A2252" s="19"/>
      <c r="B2252" s="19"/>
      <c r="C2252" s="15" t="s">
        <v>1973</v>
      </c>
      <c r="D2252" s="15" t="s">
        <v>2013</v>
      </c>
      <c r="E2252" s="15" t="s">
        <v>1973</v>
      </c>
      <c r="F2252" s="17" t="s">
        <v>1973</v>
      </c>
      <c r="G2252" s="15" t="s">
        <v>1973</v>
      </c>
      <c r="H2252" s="17" t="s">
        <v>1973</v>
      </c>
      <c r="I2252" s="17" t="s">
        <v>1973</v>
      </c>
      <c r="J2252" s="21" t="s">
        <v>1973</v>
      </c>
    </row>
    <row r="2253" ht="81" spans="1:10">
      <c r="A2253" s="19"/>
      <c r="B2253" s="19"/>
      <c r="C2253" s="15" t="s">
        <v>1973</v>
      </c>
      <c r="D2253" s="15" t="s">
        <v>1973</v>
      </c>
      <c r="E2253" s="15" t="s">
        <v>3571</v>
      </c>
      <c r="F2253" s="17" t="s">
        <v>1980</v>
      </c>
      <c r="G2253" s="15" t="s">
        <v>1981</v>
      </c>
      <c r="H2253" s="17" t="s">
        <v>1982</v>
      </c>
      <c r="I2253" s="17" t="s">
        <v>1983</v>
      </c>
      <c r="J2253" s="21" t="s">
        <v>2999</v>
      </c>
    </row>
    <row r="2254" ht="13.5" spans="1:10">
      <c r="A2254" s="19"/>
      <c r="B2254" s="19"/>
      <c r="C2254" s="15" t="s">
        <v>1989</v>
      </c>
      <c r="D2254" s="15" t="s">
        <v>1973</v>
      </c>
      <c r="E2254" s="15" t="s">
        <v>1973</v>
      </c>
      <c r="F2254" s="17" t="s">
        <v>1973</v>
      </c>
      <c r="G2254" s="15" t="s">
        <v>1973</v>
      </c>
      <c r="H2254" s="17" t="s">
        <v>1973</v>
      </c>
      <c r="I2254" s="17" t="s">
        <v>1973</v>
      </c>
      <c r="J2254" s="21" t="s">
        <v>1973</v>
      </c>
    </row>
    <row r="2255" ht="13.5" spans="1:10">
      <c r="A2255" s="19"/>
      <c r="B2255" s="19"/>
      <c r="C2255" s="15" t="s">
        <v>1973</v>
      </c>
      <c r="D2255" s="15" t="s">
        <v>2023</v>
      </c>
      <c r="E2255" s="15" t="s">
        <v>1973</v>
      </c>
      <c r="F2255" s="17" t="s">
        <v>1973</v>
      </c>
      <c r="G2255" s="15" t="s">
        <v>1973</v>
      </c>
      <c r="H2255" s="17" t="s">
        <v>1973</v>
      </c>
      <c r="I2255" s="17" t="s">
        <v>1973</v>
      </c>
      <c r="J2255" s="21" t="s">
        <v>1973</v>
      </c>
    </row>
    <row r="2256" ht="27" spans="1:10">
      <c r="A2256" s="19"/>
      <c r="B2256" s="19"/>
      <c r="C2256" s="15" t="s">
        <v>1973</v>
      </c>
      <c r="D2256" s="15" t="s">
        <v>1973</v>
      </c>
      <c r="E2256" s="15" t="s">
        <v>3572</v>
      </c>
      <c r="F2256" s="17" t="s">
        <v>1980</v>
      </c>
      <c r="G2256" s="15" t="s">
        <v>3573</v>
      </c>
      <c r="H2256" s="17" t="s">
        <v>1973</v>
      </c>
      <c r="I2256" s="17" t="s">
        <v>1987</v>
      </c>
      <c r="J2256" s="21" t="s">
        <v>3574</v>
      </c>
    </row>
    <row r="2257" ht="13.5" spans="1:10">
      <c r="A2257" s="19"/>
      <c r="B2257" s="19"/>
      <c r="C2257" s="15" t="s">
        <v>2001</v>
      </c>
      <c r="D2257" s="15" t="s">
        <v>1973</v>
      </c>
      <c r="E2257" s="15" t="s">
        <v>1973</v>
      </c>
      <c r="F2257" s="17" t="s">
        <v>1973</v>
      </c>
      <c r="G2257" s="15" t="s">
        <v>1973</v>
      </c>
      <c r="H2257" s="17" t="s">
        <v>1973</v>
      </c>
      <c r="I2257" s="17" t="s">
        <v>1973</v>
      </c>
      <c r="J2257" s="21" t="s">
        <v>1973</v>
      </c>
    </row>
    <row r="2258" ht="13.5" spans="1:10">
      <c r="A2258" s="19"/>
      <c r="B2258" s="19"/>
      <c r="C2258" s="15" t="s">
        <v>1973</v>
      </c>
      <c r="D2258" s="15" t="s">
        <v>2002</v>
      </c>
      <c r="E2258" s="15" t="s">
        <v>1973</v>
      </c>
      <c r="F2258" s="17" t="s">
        <v>1973</v>
      </c>
      <c r="G2258" s="15" t="s">
        <v>1973</v>
      </c>
      <c r="H2258" s="17" t="s">
        <v>1973</v>
      </c>
      <c r="I2258" s="17" t="s">
        <v>1973</v>
      </c>
      <c r="J2258" s="21" t="s">
        <v>1973</v>
      </c>
    </row>
    <row r="2259" ht="40.5" spans="1:10">
      <c r="A2259" s="19"/>
      <c r="B2259" s="19"/>
      <c r="C2259" s="15" t="s">
        <v>1973</v>
      </c>
      <c r="D2259" s="15" t="s">
        <v>1973</v>
      </c>
      <c r="E2259" s="15" t="s">
        <v>2061</v>
      </c>
      <c r="F2259" s="17" t="s">
        <v>1980</v>
      </c>
      <c r="G2259" s="15" t="s">
        <v>1981</v>
      </c>
      <c r="H2259" s="17" t="s">
        <v>1982</v>
      </c>
      <c r="I2259" s="17" t="s">
        <v>1983</v>
      </c>
      <c r="J2259" s="21" t="s">
        <v>3002</v>
      </c>
    </row>
    <row r="2260" ht="216" spans="1:10">
      <c r="A2260" s="15" t="s">
        <v>3575</v>
      </c>
      <c r="B2260" s="18" t="s">
        <v>3576</v>
      </c>
      <c r="C2260" s="19"/>
      <c r="D2260" s="19"/>
      <c r="E2260" s="19"/>
      <c r="F2260" s="20"/>
      <c r="G2260" s="19"/>
      <c r="H2260" s="20"/>
      <c r="I2260" s="20"/>
      <c r="J2260" s="22"/>
    </row>
    <row r="2261" ht="13.5" spans="1:10">
      <c r="A2261" s="19"/>
      <c r="B2261" s="19"/>
      <c r="C2261" s="15" t="s">
        <v>1977</v>
      </c>
      <c r="D2261" s="15" t="s">
        <v>1973</v>
      </c>
      <c r="E2261" s="15" t="s">
        <v>1973</v>
      </c>
      <c r="F2261" s="17" t="s">
        <v>1973</v>
      </c>
      <c r="G2261" s="15" t="s">
        <v>1973</v>
      </c>
      <c r="H2261" s="17" t="s">
        <v>1973</v>
      </c>
      <c r="I2261" s="17" t="s">
        <v>1973</v>
      </c>
      <c r="J2261" s="21" t="s">
        <v>1973</v>
      </c>
    </row>
    <row r="2262" ht="13.5" spans="1:10">
      <c r="A2262" s="19"/>
      <c r="B2262" s="19"/>
      <c r="C2262" s="15" t="s">
        <v>1973</v>
      </c>
      <c r="D2262" s="15" t="s">
        <v>1978</v>
      </c>
      <c r="E2262" s="15" t="s">
        <v>1973</v>
      </c>
      <c r="F2262" s="17" t="s">
        <v>1973</v>
      </c>
      <c r="G2262" s="15" t="s">
        <v>1973</v>
      </c>
      <c r="H2262" s="17" t="s">
        <v>1973</v>
      </c>
      <c r="I2262" s="17" t="s">
        <v>1973</v>
      </c>
      <c r="J2262" s="21" t="s">
        <v>1973</v>
      </c>
    </row>
    <row r="2263" ht="13.5" spans="1:10">
      <c r="A2263" s="19"/>
      <c r="B2263" s="19"/>
      <c r="C2263" s="15" t="s">
        <v>1973</v>
      </c>
      <c r="D2263" s="15" t="s">
        <v>1973</v>
      </c>
      <c r="E2263" s="15" t="s">
        <v>3577</v>
      </c>
      <c r="F2263" s="17" t="s">
        <v>1980</v>
      </c>
      <c r="G2263" s="15" t="s">
        <v>2253</v>
      </c>
      <c r="H2263" s="17" t="s">
        <v>1999</v>
      </c>
      <c r="I2263" s="17" t="s">
        <v>1983</v>
      </c>
      <c r="J2263" s="21" t="s">
        <v>3578</v>
      </c>
    </row>
    <row r="2264" ht="13.5" spans="1:10">
      <c r="A2264" s="19"/>
      <c r="B2264" s="19"/>
      <c r="C2264" s="15" t="s">
        <v>1973</v>
      </c>
      <c r="D2264" s="15" t="s">
        <v>1973</v>
      </c>
      <c r="E2264" s="15" t="s">
        <v>3579</v>
      </c>
      <c r="F2264" s="17" t="s">
        <v>1980</v>
      </c>
      <c r="G2264" s="15" t="s">
        <v>2253</v>
      </c>
      <c r="H2264" s="17" t="s">
        <v>2011</v>
      </c>
      <c r="I2264" s="17" t="s">
        <v>1983</v>
      </c>
      <c r="J2264" s="21" t="s">
        <v>3580</v>
      </c>
    </row>
    <row r="2265" ht="13.5" spans="1:10">
      <c r="A2265" s="19"/>
      <c r="B2265" s="19"/>
      <c r="C2265" s="15" t="s">
        <v>1989</v>
      </c>
      <c r="D2265" s="15" t="s">
        <v>1973</v>
      </c>
      <c r="E2265" s="15" t="s">
        <v>1973</v>
      </c>
      <c r="F2265" s="17" t="s">
        <v>1973</v>
      </c>
      <c r="G2265" s="15" t="s">
        <v>1973</v>
      </c>
      <c r="H2265" s="17" t="s">
        <v>1973</v>
      </c>
      <c r="I2265" s="17" t="s">
        <v>1973</v>
      </c>
      <c r="J2265" s="21" t="s">
        <v>1973</v>
      </c>
    </row>
    <row r="2266" ht="13.5" spans="1:10">
      <c r="A2266" s="19"/>
      <c r="B2266" s="19"/>
      <c r="C2266" s="15" t="s">
        <v>1973</v>
      </c>
      <c r="D2266" s="15" t="s">
        <v>2023</v>
      </c>
      <c r="E2266" s="15" t="s">
        <v>1973</v>
      </c>
      <c r="F2266" s="17" t="s">
        <v>1973</v>
      </c>
      <c r="G2266" s="15" t="s">
        <v>1973</v>
      </c>
      <c r="H2266" s="17" t="s">
        <v>1973</v>
      </c>
      <c r="I2266" s="17" t="s">
        <v>1973</v>
      </c>
      <c r="J2266" s="21" t="s">
        <v>1973</v>
      </c>
    </row>
    <row r="2267" ht="27" spans="1:10">
      <c r="A2267" s="19"/>
      <c r="B2267" s="19"/>
      <c r="C2267" s="15" t="s">
        <v>1973</v>
      </c>
      <c r="D2267" s="15" t="s">
        <v>1973</v>
      </c>
      <c r="E2267" s="15" t="s">
        <v>3581</v>
      </c>
      <c r="F2267" s="17" t="s">
        <v>1980</v>
      </c>
      <c r="G2267" s="15" t="s">
        <v>3573</v>
      </c>
      <c r="H2267" s="17" t="s">
        <v>1973</v>
      </c>
      <c r="I2267" s="17" t="s">
        <v>1987</v>
      </c>
      <c r="J2267" s="21" t="s">
        <v>3582</v>
      </c>
    </row>
    <row r="2268" ht="13.5" spans="1:10">
      <c r="A2268" s="19"/>
      <c r="B2268" s="19"/>
      <c r="C2268" s="15" t="s">
        <v>2001</v>
      </c>
      <c r="D2268" s="15" t="s">
        <v>1973</v>
      </c>
      <c r="E2268" s="15" t="s">
        <v>1973</v>
      </c>
      <c r="F2268" s="17" t="s">
        <v>1973</v>
      </c>
      <c r="G2268" s="15" t="s">
        <v>1973</v>
      </c>
      <c r="H2268" s="17" t="s">
        <v>1973</v>
      </c>
      <c r="I2268" s="17" t="s">
        <v>1973</v>
      </c>
      <c r="J2268" s="21" t="s">
        <v>1973</v>
      </c>
    </row>
    <row r="2269" ht="13.5" spans="1:10">
      <c r="A2269" s="19"/>
      <c r="B2269" s="19"/>
      <c r="C2269" s="15" t="s">
        <v>1973</v>
      </c>
      <c r="D2269" s="15" t="s">
        <v>2002</v>
      </c>
      <c r="E2269" s="15" t="s">
        <v>1973</v>
      </c>
      <c r="F2269" s="17" t="s">
        <v>1973</v>
      </c>
      <c r="G2269" s="15" t="s">
        <v>1973</v>
      </c>
      <c r="H2269" s="17" t="s">
        <v>1973</v>
      </c>
      <c r="I2269" s="17" t="s">
        <v>1973</v>
      </c>
      <c r="J2269" s="21" t="s">
        <v>1973</v>
      </c>
    </row>
    <row r="2270" ht="13.5" spans="1:10">
      <c r="A2270" s="19"/>
      <c r="B2270" s="19"/>
      <c r="C2270" s="15" t="s">
        <v>1973</v>
      </c>
      <c r="D2270" s="15" t="s">
        <v>1973</v>
      </c>
      <c r="E2270" s="15" t="s">
        <v>3583</v>
      </c>
      <c r="F2270" s="17" t="s">
        <v>1997</v>
      </c>
      <c r="G2270" s="15" t="s">
        <v>2005</v>
      </c>
      <c r="H2270" s="17" t="s">
        <v>1982</v>
      </c>
      <c r="I2270" s="17" t="s">
        <v>1983</v>
      </c>
      <c r="J2270" s="21" t="s">
        <v>3584</v>
      </c>
    </row>
    <row r="2271" ht="13.5" spans="1:10">
      <c r="A2271" s="19"/>
      <c r="B2271" s="19"/>
      <c r="C2271" s="15" t="s">
        <v>1973</v>
      </c>
      <c r="D2271" s="15" t="s">
        <v>1973</v>
      </c>
      <c r="E2271" s="15" t="s">
        <v>3585</v>
      </c>
      <c r="F2271" s="17" t="s">
        <v>1997</v>
      </c>
      <c r="G2271" s="15" t="s">
        <v>2005</v>
      </c>
      <c r="H2271" s="17" t="s">
        <v>1982</v>
      </c>
      <c r="I2271" s="17" t="s">
        <v>1983</v>
      </c>
      <c r="J2271" s="21" t="s">
        <v>3584</v>
      </c>
    </row>
    <row r="2272" ht="162" spans="1:10">
      <c r="A2272" s="15" t="s">
        <v>3586</v>
      </c>
      <c r="B2272" s="18" t="s">
        <v>3587</v>
      </c>
      <c r="C2272" s="19"/>
      <c r="D2272" s="19"/>
      <c r="E2272" s="19"/>
      <c r="F2272" s="20"/>
      <c r="G2272" s="19"/>
      <c r="H2272" s="20"/>
      <c r="I2272" s="20"/>
      <c r="J2272" s="22"/>
    </row>
    <row r="2273" ht="13.5" spans="1:10">
      <c r="A2273" s="19"/>
      <c r="B2273" s="19"/>
      <c r="C2273" s="15" t="s">
        <v>1977</v>
      </c>
      <c r="D2273" s="15" t="s">
        <v>1973</v>
      </c>
      <c r="E2273" s="15" t="s">
        <v>1973</v>
      </c>
      <c r="F2273" s="17" t="s">
        <v>1973</v>
      </c>
      <c r="G2273" s="15" t="s">
        <v>1973</v>
      </c>
      <c r="H2273" s="17" t="s">
        <v>1973</v>
      </c>
      <c r="I2273" s="17" t="s">
        <v>1973</v>
      </c>
      <c r="J2273" s="21" t="s">
        <v>1973</v>
      </c>
    </row>
    <row r="2274" ht="13.5" spans="1:10">
      <c r="A2274" s="19"/>
      <c r="B2274" s="19"/>
      <c r="C2274" s="15" t="s">
        <v>1973</v>
      </c>
      <c r="D2274" s="15" t="s">
        <v>1978</v>
      </c>
      <c r="E2274" s="15" t="s">
        <v>1973</v>
      </c>
      <c r="F2274" s="17" t="s">
        <v>1973</v>
      </c>
      <c r="G2274" s="15" t="s">
        <v>1973</v>
      </c>
      <c r="H2274" s="17" t="s">
        <v>1973</v>
      </c>
      <c r="I2274" s="17" t="s">
        <v>1973</v>
      </c>
      <c r="J2274" s="21" t="s">
        <v>1973</v>
      </c>
    </row>
    <row r="2275" ht="67.5" spans="1:10">
      <c r="A2275" s="19"/>
      <c r="B2275" s="19"/>
      <c r="C2275" s="15" t="s">
        <v>1973</v>
      </c>
      <c r="D2275" s="15" t="s">
        <v>1973</v>
      </c>
      <c r="E2275" s="15" t="s">
        <v>3588</v>
      </c>
      <c r="F2275" s="17" t="s">
        <v>1980</v>
      </c>
      <c r="G2275" s="15" t="s">
        <v>2039</v>
      </c>
      <c r="H2275" s="17" t="s">
        <v>2153</v>
      </c>
      <c r="I2275" s="17" t="s">
        <v>1983</v>
      </c>
      <c r="J2275" s="21" t="s">
        <v>3589</v>
      </c>
    </row>
    <row r="2276" ht="67.5" spans="1:10">
      <c r="A2276" s="19"/>
      <c r="B2276" s="19"/>
      <c r="C2276" s="15" t="s">
        <v>1973</v>
      </c>
      <c r="D2276" s="15" t="s">
        <v>1973</v>
      </c>
      <c r="E2276" s="15" t="s">
        <v>3590</v>
      </c>
      <c r="F2276" s="17" t="s">
        <v>1980</v>
      </c>
      <c r="G2276" s="15" t="s">
        <v>3591</v>
      </c>
      <c r="H2276" s="17" t="s">
        <v>2153</v>
      </c>
      <c r="I2276" s="17" t="s">
        <v>1983</v>
      </c>
      <c r="J2276" s="21" t="s">
        <v>3589</v>
      </c>
    </row>
    <row r="2277" ht="67.5" spans="1:10">
      <c r="A2277" s="19"/>
      <c r="B2277" s="19"/>
      <c r="C2277" s="15" t="s">
        <v>1973</v>
      </c>
      <c r="D2277" s="15" t="s">
        <v>1973</v>
      </c>
      <c r="E2277" s="15" t="s">
        <v>3592</v>
      </c>
      <c r="F2277" s="17" t="s">
        <v>1980</v>
      </c>
      <c r="G2277" s="15" t="s">
        <v>2177</v>
      </c>
      <c r="H2277" s="17" t="s">
        <v>2153</v>
      </c>
      <c r="I2277" s="17" t="s">
        <v>1983</v>
      </c>
      <c r="J2277" s="21" t="s">
        <v>3589</v>
      </c>
    </row>
    <row r="2278" ht="13.5" spans="1:10">
      <c r="A2278" s="19"/>
      <c r="B2278" s="19"/>
      <c r="C2278" s="15" t="s">
        <v>1989</v>
      </c>
      <c r="D2278" s="15" t="s">
        <v>1973</v>
      </c>
      <c r="E2278" s="15" t="s">
        <v>1973</v>
      </c>
      <c r="F2278" s="17" t="s">
        <v>1973</v>
      </c>
      <c r="G2278" s="15" t="s">
        <v>1973</v>
      </c>
      <c r="H2278" s="17" t="s">
        <v>1973</v>
      </c>
      <c r="I2278" s="17" t="s">
        <v>1973</v>
      </c>
      <c r="J2278" s="21" t="s">
        <v>1973</v>
      </c>
    </row>
    <row r="2279" ht="13.5" spans="1:10">
      <c r="A2279" s="19"/>
      <c r="B2279" s="19"/>
      <c r="C2279" s="15" t="s">
        <v>1973</v>
      </c>
      <c r="D2279" s="15" t="s">
        <v>2023</v>
      </c>
      <c r="E2279" s="15" t="s">
        <v>1973</v>
      </c>
      <c r="F2279" s="17" t="s">
        <v>1973</v>
      </c>
      <c r="G2279" s="15" t="s">
        <v>1973</v>
      </c>
      <c r="H2279" s="17" t="s">
        <v>1973</v>
      </c>
      <c r="I2279" s="17" t="s">
        <v>1973</v>
      </c>
      <c r="J2279" s="21" t="s">
        <v>1973</v>
      </c>
    </row>
    <row r="2280" ht="67.5" spans="1:10">
      <c r="A2280" s="19"/>
      <c r="B2280" s="19"/>
      <c r="C2280" s="15" t="s">
        <v>1973</v>
      </c>
      <c r="D2280" s="15" t="s">
        <v>1973</v>
      </c>
      <c r="E2280" s="15" t="s">
        <v>3593</v>
      </c>
      <c r="F2280" s="17" t="s">
        <v>1980</v>
      </c>
      <c r="G2280" s="15" t="s">
        <v>3573</v>
      </c>
      <c r="H2280" s="17" t="s">
        <v>1973</v>
      </c>
      <c r="I2280" s="17" t="s">
        <v>1987</v>
      </c>
      <c r="J2280" s="21" t="s">
        <v>3589</v>
      </c>
    </row>
    <row r="2281" ht="67.5" spans="1:10">
      <c r="A2281" s="19"/>
      <c r="B2281" s="19"/>
      <c r="C2281" s="15" t="s">
        <v>1973</v>
      </c>
      <c r="D2281" s="15" t="s">
        <v>1973</v>
      </c>
      <c r="E2281" s="15" t="s">
        <v>3594</v>
      </c>
      <c r="F2281" s="17" t="s">
        <v>1980</v>
      </c>
      <c r="G2281" s="15" t="s">
        <v>3573</v>
      </c>
      <c r="H2281" s="17" t="s">
        <v>1973</v>
      </c>
      <c r="I2281" s="17" t="s">
        <v>1987</v>
      </c>
      <c r="J2281" s="21" t="s">
        <v>3589</v>
      </c>
    </row>
    <row r="2282" ht="67.5" spans="1:10">
      <c r="A2282" s="19"/>
      <c r="B2282" s="19"/>
      <c r="C2282" s="15" t="s">
        <v>1973</v>
      </c>
      <c r="D2282" s="15" t="s">
        <v>1973</v>
      </c>
      <c r="E2282" s="15" t="s">
        <v>3595</v>
      </c>
      <c r="F2282" s="17" t="s">
        <v>1980</v>
      </c>
      <c r="G2282" s="15" t="s">
        <v>3573</v>
      </c>
      <c r="H2282" s="17" t="s">
        <v>1973</v>
      </c>
      <c r="I2282" s="17" t="s">
        <v>1987</v>
      </c>
      <c r="J2282" s="21" t="s">
        <v>3589</v>
      </c>
    </row>
    <row r="2283" ht="13.5" spans="1:10">
      <c r="A2283" s="19"/>
      <c r="B2283" s="19"/>
      <c r="C2283" s="15" t="s">
        <v>2001</v>
      </c>
      <c r="D2283" s="15" t="s">
        <v>1973</v>
      </c>
      <c r="E2283" s="15" t="s">
        <v>1973</v>
      </c>
      <c r="F2283" s="17" t="s">
        <v>1973</v>
      </c>
      <c r="G2283" s="15" t="s">
        <v>1973</v>
      </c>
      <c r="H2283" s="17" t="s">
        <v>1973</v>
      </c>
      <c r="I2283" s="17" t="s">
        <v>1973</v>
      </c>
      <c r="J2283" s="21" t="s">
        <v>1973</v>
      </c>
    </row>
    <row r="2284" ht="13.5" spans="1:10">
      <c r="A2284" s="19"/>
      <c r="B2284" s="19"/>
      <c r="C2284" s="15" t="s">
        <v>1973</v>
      </c>
      <c r="D2284" s="15" t="s">
        <v>2002</v>
      </c>
      <c r="E2284" s="15" t="s">
        <v>1973</v>
      </c>
      <c r="F2284" s="17" t="s">
        <v>1973</v>
      </c>
      <c r="G2284" s="15" t="s">
        <v>1973</v>
      </c>
      <c r="H2284" s="17" t="s">
        <v>1973</v>
      </c>
      <c r="I2284" s="17" t="s">
        <v>1973</v>
      </c>
      <c r="J2284" s="21" t="s">
        <v>1973</v>
      </c>
    </row>
    <row r="2285" ht="13.5" spans="1:10">
      <c r="A2285" s="19"/>
      <c r="B2285" s="19"/>
      <c r="C2285" s="15" t="s">
        <v>1973</v>
      </c>
      <c r="D2285" s="15" t="s">
        <v>1973</v>
      </c>
      <c r="E2285" s="15" t="s">
        <v>2061</v>
      </c>
      <c r="F2285" s="17" t="s">
        <v>1997</v>
      </c>
      <c r="G2285" s="15" t="s">
        <v>1981</v>
      </c>
      <c r="H2285" s="17" t="s">
        <v>1982</v>
      </c>
      <c r="I2285" s="17" t="s">
        <v>1983</v>
      </c>
      <c r="J2285" s="21" t="s">
        <v>3584</v>
      </c>
    </row>
    <row r="2286" ht="135" spans="1:10">
      <c r="A2286" s="15" t="s">
        <v>3596</v>
      </c>
      <c r="B2286" s="18" t="s">
        <v>3597</v>
      </c>
      <c r="C2286" s="19"/>
      <c r="D2286" s="19"/>
      <c r="E2286" s="19"/>
      <c r="F2286" s="20"/>
      <c r="G2286" s="19"/>
      <c r="H2286" s="20"/>
      <c r="I2286" s="20"/>
      <c r="J2286" s="22"/>
    </row>
    <row r="2287" ht="13.5" spans="1:10">
      <c r="A2287" s="19"/>
      <c r="B2287" s="19"/>
      <c r="C2287" s="15" t="s">
        <v>1977</v>
      </c>
      <c r="D2287" s="15" t="s">
        <v>1973</v>
      </c>
      <c r="E2287" s="15" t="s">
        <v>1973</v>
      </c>
      <c r="F2287" s="17" t="s">
        <v>1973</v>
      </c>
      <c r="G2287" s="15" t="s">
        <v>1973</v>
      </c>
      <c r="H2287" s="17" t="s">
        <v>1973</v>
      </c>
      <c r="I2287" s="17" t="s">
        <v>1973</v>
      </c>
      <c r="J2287" s="21" t="s">
        <v>1973</v>
      </c>
    </row>
    <row r="2288" ht="13.5" spans="1:10">
      <c r="A2288" s="19"/>
      <c r="B2288" s="19"/>
      <c r="C2288" s="15" t="s">
        <v>1973</v>
      </c>
      <c r="D2288" s="15" t="s">
        <v>1978</v>
      </c>
      <c r="E2288" s="15" t="s">
        <v>1973</v>
      </c>
      <c r="F2288" s="17" t="s">
        <v>1973</v>
      </c>
      <c r="G2288" s="15" t="s">
        <v>1973</v>
      </c>
      <c r="H2288" s="17" t="s">
        <v>1973</v>
      </c>
      <c r="I2288" s="17" t="s">
        <v>1973</v>
      </c>
      <c r="J2288" s="21" t="s">
        <v>1973</v>
      </c>
    </row>
    <row r="2289" ht="13.5" spans="1:10">
      <c r="A2289" s="19"/>
      <c r="B2289" s="19"/>
      <c r="C2289" s="15" t="s">
        <v>1973</v>
      </c>
      <c r="D2289" s="15" t="s">
        <v>1973</v>
      </c>
      <c r="E2289" s="15" t="s">
        <v>3598</v>
      </c>
      <c r="F2289" s="17" t="s">
        <v>1980</v>
      </c>
      <c r="G2289" s="15" t="s">
        <v>1981</v>
      </c>
      <c r="H2289" s="17" t="s">
        <v>1982</v>
      </c>
      <c r="I2289" s="17" t="s">
        <v>1983</v>
      </c>
      <c r="J2289" s="21" t="s">
        <v>3599</v>
      </c>
    </row>
    <row r="2290" ht="13.5" spans="1:10">
      <c r="A2290" s="19"/>
      <c r="B2290" s="19"/>
      <c r="C2290" s="15" t="s">
        <v>1973</v>
      </c>
      <c r="D2290" s="15" t="s">
        <v>1985</v>
      </c>
      <c r="E2290" s="15" t="s">
        <v>1973</v>
      </c>
      <c r="F2290" s="17" t="s">
        <v>1973</v>
      </c>
      <c r="G2290" s="15" t="s">
        <v>1973</v>
      </c>
      <c r="H2290" s="17" t="s">
        <v>1973</v>
      </c>
      <c r="I2290" s="17" t="s">
        <v>1973</v>
      </c>
      <c r="J2290" s="21" t="s">
        <v>1973</v>
      </c>
    </row>
    <row r="2291" ht="13.5" spans="1:10">
      <c r="A2291" s="19"/>
      <c r="B2291" s="19"/>
      <c r="C2291" s="15" t="s">
        <v>1973</v>
      </c>
      <c r="D2291" s="15" t="s">
        <v>1973</v>
      </c>
      <c r="E2291" s="15" t="s">
        <v>3600</v>
      </c>
      <c r="F2291" s="17" t="s">
        <v>1980</v>
      </c>
      <c r="G2291" s="15" t="s">
        <v>1981</v>
      </c>
      <c r="H2291" s="17" t="s">
        <v>1982</v>
      </c>
      <c r="I2291" s="17" t="s">
        <v>1983</v>
      </c>
      <c r="J2291" s="21" t="s">
        <v>3601</v>
      </c>
    </row>
    <row r="2292" ht="13.5" spans="1:10">
      <c r="A2292" s="19"/>
      <c r="B2292" s="19"/>
      <c r="C2292" s="15" t="s">
        <v>1973</v>
      </c>
      <c r="D2292" s="15" t="s">
        <v>2013</v>
      </c>
      <c r="E2292" s="15" t="s">
        <v>1973</v>
      </c>
      <c r="F2292" s="17" t="s">
        <v>1973</v>
      </c>
      <c r="G2292" s="15" t="s">
        <v>1973</v>
      </c>
      <c r="H2292" s="17" t="s">
        <v>1973</v>
      </c>
      <c r="I2292" s="17" t="s">
        <v>1973</v>
      </c>
      <c r="J2292" s="21" t="s">
        <v>1973</v>
      </c>
    </row>
    <row r="2293" ht="13.5" spans="1:10">
      <c r="A2293" s="19"/>
      <c r="B2293" s="19"/>
      <c r="C2293" s="15" t="s">
        <v>1973</v>
      </c>
      <c r="D2293" s="15" t="s">
        <v>1973</v>
      </c>
      <c r="E2293" s="15" t="s">
        <v>3577</v>
      </c>
      <c r="F2293" s="17" t="s">
        <v>1980</v>
      </c>
      <c r="G2293" s="15" t="s">
        <v>2050</v>
      </c>
      <c r="H2293" s="17" t="s">
        <v>1999</v>
      </c>
      <c r="I2293" s="17" t="s">
        <v>1983</v>
      </c>
      <c r="J2293" s="21" t="s">
        <v>3602</v>
      </c>
    </row>
    <row r="2294" ht="13.5" spans="1:10">
      <c r="A2294" s="19"/>
      <c r="B2294" s="19"/>
      <c r="C2294" s="15" t="s">
        <v>1989</v>
      </c>
      <c r="D2294" s="15" t="s">
        <v>1973</v>
      </c>
      <c r="E2294" s="15" t="s">
        <v>1973</v>
      </c>
      <c r="F2294" s="17" t="s">
        <v>1973</v>
      </c>
      <c r="G2294" s="15" t="s">
        <v>1973</v>
      </c>
      <c r="H2294" s="17" t="s">
        <v>1973</v>
      </c>
      <c r="I2294" s="17" t="s">
        <v>1973</v>
      </c>
      <c r="J2294" s="21" t="s">
        <v>1973</v>
      </c>
    </row>
    <row r="2295" ht="13.5" spans="1:10">
      <c r="A2295" s="19"/>
      <c r="B2295" s="19"/>
      <c r="C2295" s="15" t="s">
        <v>1973</v>
      </c>
      <c r="D2295" s="15" t="s">
        <v>2023</v>
      </c>
      <c r="E2295" s="15" t="s">
        <v>1973</v>
      </c>
      <c r="F2295" s="17" t="s">
        <v>1973</v>
      </c>
      <c r="G2295" s="15" t="s">
        <v>1973</v>
      </c>
      <c r="H2295" s="17" t="s">
        <v>1973</v>
      </c>
      <c r="I2295" s="17" t="s">
        <v>1973</v>
      </c>
      <c r="J2295" s="21" t="s">
        <v>1973</v>
      </c>
    </row>
    <row r="2296" ht="40.5" spans="1:10">
      <c r="A2296" s="19"/>
      <c r="B2296" s="19"/>
      <c r="C2296" s="15" t="s">
        <v>1973</v>
      </c>
      <c r="D2296" s="15" t="s">
        <v>1973</v>
      </c>
      <c r="E2296" s="15" t="s">
        <v>3603</v>
      </c>
      <c r="F2296" s="17" t="s">
        <v>1980</v>
      </c>
      <c r="G2296" s="15" t="s">
        <v>3604</v>
      </c>
      <c r="H2296" s="17" t="s">
        <v>1973</v>
      </c>
      <c r="I2296" s="17" t="s">
        <v>1987</v>
      </c>
      <c r="J2296" s="21" t="s">
        <v>3605</v>
      </c>
    </row>
    <row r="2297" ht="13.5" spans="1:10">
      <c r="A2297" s="19"/>
      <c r="B2297" s="19"/>
      <c r="C2297" s="15" t="s">
        <v>2001</v>
      </c>
      <c r="D2297" s="15" t="s">
        <v>1973</v>
      </c>
      <c r="E2297" s="15" t="s">
        <v>1973</v>
      </c>
      <c r="F2297" s="17" t="s">
        <v>1973</v>
      </c>
      <c r="G2297" s="15" t="s">
        <v>1973</v>
      </c>
      <c r="H2297" s="17" t="s">
        <v>1973</v>
      </c>
      <c r="I2297" s="17" t="s">
        <v>1973</v>
      </c>
      <c r="J2297" s="21" t="s">
        <v>1973</v>
      </c>
    </row>
    <row r="2298" ht="13.5" spans="1:10">
      <c r="A2298" s="19"/>
      <c r="B2298" s="19"/>
      <c r="C2298" s="15" t="s">
        <v>1973</v>
      </c>
      <c r="D2298" s="15" t="s">
        <v>2002</v>
      </c>
      <c r="E2298" s="15" t="s">
        <v>1973</v>
      </c>
      <c r="F2298" s="17" t="s">
        <v>1973</v>
      </c>
      <c r="G2298" s="15" t="s">
        <v>1973</v>
      </c>
      <c r="H2298" s="17" t="s">
        <v>1973</v>
      </c>
      <c r="I2298" s="17" t="s">
        <v>1973</v>
      </c>
      <c r="J2298" s="21" t="s">
        <v>1973</v>
      </c>
    </row>
    <row r="2299" ht="13.5" spans="1:10">
      <c r="A2299" s="19"/>
      <c r="B2299" s="19"/>
      <c r="C2299" s="15" t="s">
        <v>1973</v>
      </c>
      <c r="D2299" s="15" t="s">
        <v>1973</v>
      </c>
      <c r="E2299" s="15" t="s">
        <v>2051</v>
      </c>
      <c r="F2299" s="17" t="s">
        <v>1997</v>
      </c>
      <c r="G2299" s="15" t="s">
        <v>1981</v>
      </c>
      <c r="H2299" s="17" t="s">
        <v>1982</v>
      </c>
      <c r="I2299" s="17" t="s">
        <v>1983</v>
      </c>
      <c r="J2299" s="21" t="s">
        <v>3584</v>
      </c>
    </row>
    <row r="2300" ht="81" spans="1:10">
      <c r="A2300" s="15" t="s">
        <v>3606</v>
      </c>
      <c r="B2300" s="18" t="s">
        <v>3607</v>
      </c>
      <c r="C2300" s="19"/>
      <c r="D2300" s="19"/>
      <c r="E2300" s="19"/>
      <c r="F2300" s="20"/>
      <c r="G2300" s="19"/>
      <c r="H2300" s="20"/>
      <c r="I2300" s="20"/>
      <c r="J2300" s="22"/>
    </row>
    <row r="2301" ht="13.5" spans="1:10">
      <c r="A2301" s="19"/>
      <c r="B2301" s="19"/>
      <c r="C2301" s="15" t="s">
        <v>1977</v>
      </c>
      <c r="D2301" s="15" t="s">
        <v>1973</v>
      </c>
      <c r="E2301" s="15" t="s">
        <v>1973</v>
      </c>
      <c r="F2301" s="17" t="s">
        <v>1973</v>
      </c>
      <c r="G2301" s="15" t="s">
        <v>1973</v>
      </c>
      <c r="H2301" s="17" t="s">
        <v>1973</v>
      </c>
      <c r="I2301" s="17" t="s">
        <v>1973</v>
      </c>
      <c r="J2301" s="21" t="s">
        <v>1973</v>
      </c>
    </row>
    <row r="2302" ht="13.5" spans="1:10">
      <c r="A2302" s="19"/>
      <c r="B2302" s="19"/>
      <c r="C2302" s="15" t="s">
        <v>1973</v>
      </c>
      <c r="D2302" s="15" t="s">
        <v>2013</v>
      </c>
      <c r="E2302" s="15" t="s">
        <v>1973</v>
      </c>
      <c r="F2302" s="17" t="s">
        <v>1973</v>
      </c>
      <c r="G2302" s="15" t="s">
        <v>1973</v>
      </c>
      <c r="H2302" s="17" t="s">
        <v>1973</v>
      </c>
      <c r="I2302" s="17" t="s">
        <v>1973</v>
      </c>
      <c r="J2302" s="21" t="s">
        <v>1973</v>
      </c>
    </row>
    <row r="2303" ht="81" spans="1:10">
      <c r="A2303" s="19"/>
      <c r="B2303" s="19"/>
      <c r="C2303" s="15" t="s">
        <v>1973</v>
      </c>
      <c r="D2303" s="15" t="s">
        <v>1973</v>
      </c>
      <c r="E2303" s="15" t="s">
        <v>3608</v>
      </c>
      <c r="F2303" s="17" t="s">
        <v>1980</v>
      </c>
      <c r="G2303" s="15" t="s">
        <v>2050</v>
      </c>
      <c r="H2303" s="17" t="s">
        <v>1999</v>
      </c>
      <c r="I2303" s="17" t="s">
        <v>1983</v>
      </c>
      <c r="J2303" s="21" t="s">
        <v>3609</v>
      </c>
    </row>
    <row r="2304" ht="13.5" spans="1:10">
      <c r="A2304" s="19"/>
      <c r="B2304" s="19"/>
      <c r="C2304" s="15" t="s">
        <v>1973</v>
      </c>
      <c r="D2304" s="15" t="s">
        <v>2018</v>
      </c>
      <c r="E2304" s="15" t="s">
        <v>1973</v>
      </c>
      <c r="F2304" s="17" t="s">
        <v>1973</v>
      </c>
      <c r="G2304" s="15" t="s">
        <v>1973</v>
      </c>
      <c r="H2304" s="17" t="s">
        <v>1973</v>
      </c>
      <c r="I2304" s="17" t="s">
        <v>1973</v>
      </c>
      <c r="J2304" s="21" t="s">
        <v>1973</v>
      </c>
    </row>
    <row r="2305" ht="81" spans="1:10">
      <c r="A2305" s="19"/>
      <c r="B2305" s="19"/>
      <c r="C2305" s="15" t="s">
        <v>1973</v>
      </c>
      <c r="D2305" s="15" t="s">
        <v>1973</v>
      </c>
      <c r="E2305" s="15" t="s">
        <v>3610</v>
      </c>
      <c r="F2305" s="17" t="s">
        <v>1980</v>
      </c>
      <c r="G2305" s="15" t="s">
        <v>3611</v>
      </c>
      <c r="H2305" s="17" t="s">
        <v>1993</v>
      </c>
      <c r="I2305" s="17" t="s">
        <v>1983</v>
      </c>
      <c r="J2305" s="21" t="s">
        <v>3609</v>
      </c>
    </row>
    <row r="2306" ht="13.5" spans="1:10">
      <c r="A2306" s="19"/>
      <c r="B2306" s="19"/>
      <c r="C2306" s="15" t="s">
        <v>1989</v>
      </c>
      <c r="D2306" s="15" t="s">
        <v>1973</v>
      </c>
      <c r="E2306" s="15" t="s">
        <v>1973</v>
      </c>
      <c r="F2306" s="17" t="s">
        <v>1973</v>
      </c>
      <c r="G2306" s="15" t="s">
        <v>1973</v>
      </c>
      <c r="H2306" s="17" t="s">
        <v>1973</v>
      </c>
      <c r="I2306" s="17" t="s">
        <v>1973</v>
      </c>
      <c r="J2306" s="21" t="s">
        <v>1973</v>
      </c>
    </row>
    <row r="2307" ht="13.5" spans="1:10">
      <c r="A2307" s="19"/>
      <c r="B2307" s="19"/>
      <c r="C2307" s="15" t="s">
        <v>1973</v>
      </c>
      <c r="D2307" s="15" t="s">
        <v>2023</v>
      </c>
      <c r="E2307" s="15" t="s">
        <v>1973</v>
      </c>
      <c r="F2307" s="17" t="s">
        <v>1973</v>
      </c>
      <c r="G2307" s="15" t="s">
        <v>1973</v>
      </c>
      <c r="H2307" s="17" t="s">
        <v>1973</v>
      </c>
      <c r="I2307" s="17" t="s">
        <v>1973</v>
      </c>
      <c r="J2307" s="21" t="s">
        <v>1973</v>
      </c>
    </row>
    <row r="2308" ht="40.5" spans="1:10">
      <c r="A2308" s="19"/>
      <c r="B2308" s="19"/>
      <c r="C2308" s="15" t="s">
        <v>1973</v>
      </c>
      <c r="D2308" s="15" t="s">
        <v>1973</v>
      </c>
      <c r="E2308" s="15" t="s">
        <v>3612</v>
      </c>
      <c r="F2308" s="17" t="s">
        <v>1980</v>
      </c>
      <c r="G2308" s="15" t="s">
        <v>1981</v>
      </c>
      <c r="H2308" s="17" t="s">
        <v>1982</v>
      </c>
      <c r="I2308" s="17" t="s">
        <v>1983</v>
      </c>
      <c r="J2308" s="21" t="s">
        <v>3613</v>
      </c>
    </row>
    <row r="2309" ht="27" spans="1:10">
      <c r="A2309" s="19"/>
      <c r="B2309" s="19"/>
      <c r="C2309" s="15" t="s">
        <v>1973</v>
      </c>
      <c r="D2309" s="15" t="s">
        <v>1973</v>
      </c>
      <c r="E2309" s="15" t="s">
        <v>3000</v>
      </c>
      <c r="F2309" s="17" t="s">
        <v>1980</v>
      </c>
      <c r="G2309" s="15" t="s">
        <v>1981</v>
      </c>
      <c r="H2309" s="17" t="s">
        <v>1982</v>
      </c>
      <c r="I2309" s="17" t="s">
        <v>1983</v>
      </c>
      <c r="J2309" s="21" t="s">
        <v>3614</v>
      </c>
    </row>
    <row r="2310" ht="13.5" spans="1:10">
      <c r="A2310" s="19"/>
      <c r="B2310" s="19"/>
      <c r="C2310" s="15" t="s">
        <v>2001</v>
      </c>
      <c r="D2310" s="15" t="s">
        <v>1973</v>
      </c>
      <c r="E2310" s="15" t="s">
        <v>1973</v>
      </c>
      <c r="F2310" s="17" t="s">
        <v>1973</v>
      </c>
      <c r="G2310" s="15" t="s">
        <v>1973</v>
      </c>
      <c r="H2310" s="17" t="s">
        <v>1973</v>
      </c>
      <c r="I2310" s="17" t="s">
        <v>1973</v>
      </c>
      <c r="J2310" s="21" t="s">
        <v>1973</v>
      </c>
    </row>
    <row r="2311" ht="13.5" spans="1:10">
      <c r="A2311" s="19"/>
      <c r="B2311" s="19"/>
      <c r="C2311" s="15" t="s">
        <v>1973</v>
      </c>
      <c r="D2311" s="15" t="s">
        <v>2002</v>
      </c>
      <c r="E2311" s="15" t="s">
        <v>1973</v>
      </c>
      <c r="F2311" s="17" t="s">
        <v>1973</v>
      </c>
      <c r="G2311" s="15" t="s">
        <v>1973</v>
      </c>
      <c r="H2311" s="17" t="s">
        <v>1973</v>
      </c>
      <c r="I2311" s="17" t="s">
        <v>1973</v>
      </c>
      <c r="J2311" s="21" t="s">
        <v>1973</v>
      </c>
    </row>
    <row r="2312" ht="94.5" spans="1:10">
      <c r="A2312" s="19"/>
      <c r="B2312" s="19"/>
      <c r="C2312" s="15" t="s">
        <v>1973</v>
      </c>
      <c r="D2312" s="15" t="s">
        <v>1973</v>
      </c>
      <c r="E2312" s="15" t="s">
        <v>3615</v>
      </c>
      <c r="F2312" s="17" t="s">
        <v>1997</v>
      </c>
      <c r="G2312" s="15" t="s">
        <v>2005</v>
      </c>
      <c r="H2312" s="17" t="s">
        <v>1982</v>
      </c>
      <c r="I2312" s="17" t="s">
        <v>1983</v>
      </c>
      <c r="J2312" s="21" t="s">
        <v>3616</v>
      </c>
    </row>
    <row r="2313" ht="135" spans="1:10">
      <c r="A2313" s="15" t="s">
        <v>3617</v>
      </c>
      <c r="B2313" s="18" t="s">
        <v>3618</v>
      </c>
      <c r="C2313" s="19"/>
      <c r="D2313" s="19"/>
      <c r="E2313" s="19"/>
      <c r="F2313" s="20"/>
      <c r="G2313" s="19"/>
      <c r="H2313" s="20"/>
      <c r="I2313" s="20"/>
      <c r="J2313" s="22"/>
    </row>
    <row r="2314" ht="13.5" spans="1:10">
      <c r="A2314" s="19"/>
      <c r="B2314" s="19"/>
      <c r="C2314" s="15" t="s">
        <v>1977</v>
      </c>
      <c r="D2314" s="15" t="s">
        <v>1973</v>
      </c>
      <c r="E2314" s="15" t="s">
        <v>1973</v>
      </c>
      <c r="F2314" s="17" t="s">
        <v>1973</v>
      </c>
      <c r="G2314" s="15" t="s">
        <v>1973</v>
      </c>
      <c r="H2314" s="17" t="s">
        <v>1973</v>
      </c>
      <c r="I2314" s="17" t="s">
        <v>1973</v>
      </c>
      <c r="J2314" s="21" t="s">
        <v>1973</v>
      </c>
    </row>
    <row r="2315" ht="13.5" spans="1:10">
      <c r="A2315" s="19"/>
      <c r="B2315" s="19"/>
      <c r="C2315" s="15" t="s">
        <v>1973</v>
      </c>
      <c r="D2315" s="15" t="s">
        <v>1978</v>
      </c>
      <c r="E2315" s="15" t="s">
        <v>1973</v>
      </c>
      <c r="F2315" s="17" t="s">
        <v>1973</v>
      </c>
      <c r="G2315" s="15" t="s">
        <v>1973</v>
      </c>
      <c r="H2315" s="17" t="s">
        <v>1973</v>
      </c>
      <c r="I2315" s="17" t="s">
        <v>1973</v>
      </c>
      <c r="J2315" s="21" t="s">
        <v>1973</v>
      </c>
    </row>
    <row r="2316" ht="40.5" spans="1:10">
      <c r="A2316" s="19"/>
      <c r="B2316" s="19"/>
      <c r="C2316" s="15" t="s">
        <v>1973</v>
      </c>
      <c r="D2316" s="15" t="s">
        <v>1973</v>
      </c>
      <c r="E2316" s="15" t="s">
        <v>3619</v>
      </c>
      <c r="F2316" s="17" t="s">
        <v>1980</v>
      </c>
      <c r="G2316" s="15" t="s">
        <v>3620</v>
      </c>
      <c r="H2316" s="17" t="s">
        <v>2153</v>
      </c>
      <c r="I2316" s="17" t="s">
        <v>1983</v>
      </c>
      <c r="J2316" s="21" t="s">
        <v>3621</v>
      </c>
    </row>
    <row r="2317" ht="13.5" spans="1:10">
      <c r="A2317" s="19"/>
      <c r="B2317" s="19"/>
      <c r="C2317" s="15" t="s">
        <v>1973</v>
      </c>
      <c r="D2317" s="15" t="s">
        <v>1985</v>
      </c>
      <c r="E2317" s="15" t="s">
        <v>1973</v>
      </c>
      <c r="F2317" s="17" t="s">
        <v>1973</v>
      </c>
      <c r="G2317" s="15" t="s">
        <v>1973</v>
      </c>
      <c r="H2317" s="17" t="s">
        <v>1973</v>
      </c>
      <c r="I2317" s="17" t="s">
        <v>1973</v>
      </c>
      <c r="J2317" s="21" t="s">
        <v>1973</v>
      </c>
    </row>
    <row r="2318" ht="40.5" spans="1:10">
      <c r="A2318" s="19"/>
      <c r="B2318" s="19"/>
      <c r="C2318" s="15" t="s">
        <v>1973</v>
      </c>
      <c r="D2318" s="15" t="s">
        <v>1973</v>
      </c>
      <c r="E2318" s="15" t="s">
        <v>3622</v>
      </c>
      <c r="F2318" s="17" t="s">
        <v>1980</v>
      </c>
      <c r="G2318" s="15" t="s">
        <v>1981</v>
      </c>
      <c r="H2318" s="17" t="s">
        <v>1982</v>
      </c>
      <c r="I2318" s="17" t="s">
        <v>1983</v>
      </c>
      <c r="J2318" s="21" t="s">
        <v>3621</v>
      </c>
    </row>
    <row r="2319" ht="13.5" spans="1:10">
      <c r="A2319" s="19"/>
      <c r="B2319" s="19"/>
      <c r="C2319" s="15" t="s">
        <v>1973</v>
      </c>
      <c r="D2319" s="15" t="s">
        <v>2013</v>
      </c>
      <c r="E2319" s="15" t="s">
        <v>1973</v>
      </c>
      <c r="F2319" s="17" t="s">
        <v>1973</v>
      </c>
      <c r="G2319" s="15" t="s">
        <v>1973</v>
      </c>
      <c r="H2319" s="17" t="s">
        <v>1973</v>
      </c>
      <c r="I2319" s="17" t="s">
        <v>1973</v>
      </c>
      <c r="J2319" s="21" t="s">
        <v>1973</v>
      </c>
    </row>
    <row r="2320" ht="40.5" spans="1:10">
      <c r="A2320" s="19"/>
      <c r="B2320" s="19"/>
      <c r="C2320" s="15" t="s">
        <v>1973</v>
      </c>
      <c r="D2320" s="15" t="s">
        <v>1973</v>
      </c>
      <c r="E2320" s="15" t="s">
        <v>3623</v>
      </c>
      <c r="F2320" s="17" t="s">
        <v>1997</v>
      </c>
      <c r="G2320" s="15" t="s">
        <v>1981</v>
      </c>
      <c r="H2320" s="17" t="s">
        <v>1982</v>
      </c>
      <c r="I2320" s="17" t="s">
        <v>1983</v>
      </c>
      <c r="J2320" s="21" t="s">
        <v>3621</v>
      </c>
    </row>
    <row r="2321" ht="13.5" spans="1:10">
      <c r="A2321" s="19"/>
      <c r="B2321" s="19"/>
      <c r="C2321" s="15" t="s">
        <v>1989</v>
      </c>
      <c r="D2321" s="15" t="s">
        <v>1973</v>
      </c>
      <c r="E2321" s="15" t="s">
        <v>1973</v>
      </c>
      <c r="F2321" s="17" t="s">
        <v>1973</v>
      </c>
      <c r="G2321" s="15" t="s">
        <v>1973</v>
      </c>
      <c r="H2321" s="17" t="s">
        <v>1973</v>
      </c>
      <c r="I2321" s="17" t="s">
        <v>1973</v>
      </c>
      <c r="J2321" s="21" t="s">
        <v>1973</v>
      </c>
    </row>
    <row r="2322" ht="13.5" spans="1:10">
      <c r="A2322" s="19"/>
      <c r="B2322" s="19"/>
      <c r="C2322" s="15" t="s">
        <v>1973</v>
      </c>
      <c r="D2322" s="15" t="s">
        <v>2023</v>
      </c>
      <c r="E2322" s="15" t="s">
        <v>1973</v>
      </c>
      <c r="F2322" s="17" t="s">
        <v>1973</v>
      </c>
      <c r="G2322" s="15" t="s">
        <v>1973</v>
      </c>
      <c r="H2322" s="17" t="s">
        <v>1973</v>
      </c>
      <c r="I2322" s="17" t="s">
        <v>1973</v>
      </c>
      <c r="J2322" s="21" t="s">
        <v>1973</v>
      </c>
    </row>
    <row r="2323" ht="40.5" spans="1:10">
      <c r="A2323" s="19"/>
      <c r="B2323" s="19"/>
      <c r="C2323" s="15" t="s">
        <v>1973</v>
      </c>
      <c r="D2323" s="15" t="s">
        <v>1973</v>
      </c>
      <c r="E2323" s="15" t="s">
        <v>3624</v>
      </c>
      <c r="F2323" s="17" t="s">
        <v>1980</v>
      </c>
      <c r="G2323" s="15" t="s">
        <v>3573</v>
      </c>
      <c r="H2323" s="17" t="s">
        <v>1973</v>
      </c>
      <c r="I2323" s="17" t="s">
        <v>1987</v>
      </c>
      <c r="J2323" s="21" t="s">
        <v>3621</v>
      </c>
    </row>
    <row r="2324" ht="13.5" spans="1:10">
      <c r="A2324" s="19"/>
      <c r="B2324" s="19"/>
      <c r="C2324" s="15" t="s">
        <v>2001</v>
      </c>
      <c r="D2324" s="15" t="s">
        <v>1973</v>
      </c>
      <c r="E2324" s="15" t="s">
        <v>1973</v>
      </c>
      <c r="F2324" s="17" t="s">
        <v>1973</v>
      </c>
      <c r="G2324" s="15" t="s">
        <v>1973</v>
      </c>
      <c r="H2324" s="17" t="s">
        <v>1973</v>
      </c>
      <c r="I2324" s="17" t="s">
        <v>1973</v>
      </c>
      <c r="J2324" s="21" t="s">
        <v>1973</v>
      </c>
    </row>
    <row r="2325" ht="13.5" spans="1:10">
      <c r="A2325" s="19"/>
      <c r="B2325" s="19"/>
      <c r="C2325" s="15" t="s">
        <v>1973</v>
      </c>
      <c r="D2325" s="15" t="s">
        <v>2002</v>
      </c>
      <c r="E2325" s="15" t="s">
        <v>1973</v>
      </c>
      <c r="F2325" s="17" t="s">
        <v>1973</v>
      </c>
      <c r="G2325" s="15" t="s">
        <v>1973</v>
      </c>
      <c r="H2325" s="17" t="s">
        <v>1973</v>
      </c>
      <c r="I2325" s="17" t="s">
        <v>1973</v>
      </c>
      <c r="J2325" s="21" t="s">
        <v>1973</v>
      </c>
    </row>
    <row r="2326" ht="40.5" spans="1:10">
      <c r="A2326" s="19"/>
      <c r="B2326" s="19"/>
      <c r="C2326" s="15" t="s">
        <v>1973</v>
      </c>
      <c r="D2326" s="15" t="s">
        <v>1973</v>
      </c>
      <c r="E2326" s="15" t="s">
        <v>3625</v>
      </c>
      <c r="F2326" s="17" t="s">
        <v>1997</v>
      </c>
      <c r="G2326" s="15" t="s">
        <v>2005</v>
      </c>
      <c r="H2326" s="17" t="s">
        <v>1982</v>
      </c>
      <c r="I2326" s="17" t="s">
        <v>1983</v>
      </c>
      <c r="J2326" s="21" t="s">
        <v>3002</v>
      </c>
    </row>
    <row r="2327" ht="270" spans="1:10">
      <c r="A2327" s="15" t="s">
        <v>3626</v>
      </c>
      <c r="B2327" s="18" t="s">
        <v>3627</v>
      </c>
      <c r="C2327" s="19"/>
      <c r="D2327" s="19"/>
      <c r="E2327" s="19"/>
      <c r="F2327" s="20"/>
      <c r="G2327" s="19"/>
      <c r="H2327" s="20"/>
      <c r="I2327" s="20"/>
      <c r="J2327" s="22"/>
    </row>
    <row r="2328" ht="13.5" spans="1:10">
      <c r="A2328" s="19"/>
      <c r="B2328" s="19"/>
      <c r="C2328" s="15" t="s">
        <v>1977</v>
      </c>
      <c r="D2328" s="15" t="s">
        <v>1973</v>
      </c>
      <c r="E2328" s="15" t="s">
        <v>1973</v>
      </c>
      <c r="F2328" s="17" t="s">
        <v>1973</v>
      </c>
      <c r="G2328" s="15" t="s">
        <v>1973</v>
      </c>
      <c r="H2328" s="17" t="s">
        <v>1973</v>
      </c>
      <c r="I2328" s="17" t="s">
        <v>1973</v>
      </c>
      <c r="J2328" s="21" t="s">
        <v>1973</v>
      </c>
    </row>
    <row r="2329" ht="13.5" spans="1:10">
      <c r="A2329" s="19"/>
      <c r="B2329" s="19"/>
      <c r="C2329" s="15" t="s">
        <v>1973</v>
      </c>
      <c r="D2329" s="15" t="s">
        <v>1978</v>
      </c>
      <c r="E2329" s="15" t="s">
        <v>1973</v>
      </c>
      <c r="F2329" s="17" t="s">
        <v>1973</v>
      </c>
      <c r="G2329" s="15" t="s">
        <v>1973</v>
      </c>
      <c r="H2329" s="17" t="s">
        <v>1973</v>
      </c>
      <c r="I2329" s="17" t="s">
        <v>1973</v>
      </c>
      <c r="J2329" s="21" t="s">
        <v>1973</v>
      </c>
    </row>
    <row r="2330" ht="13.5" spans="1:10">
      <c r="A2330" s="19"/>
      <c r="B2330" s="19"/>
      <c r="C2330" s="15" t="s">
        <v>1973</v>
      </c>
      <c r="D2330" s="15" t="s">
        <v>1973</v>
      </c>
      <c r="E2330" s="15" t="s">
        <v>3628</v>
      </c>
      <c r="F2330" s="17" t="s">
        <v>1980</v>
      </c>
      <c r="G2330" s="15" t="s">
        <v>2922</v>
      </c>
      <c r="H2330" s="17" t="s">
        <v>2153</v>
      </c>
      <c r="I2330" s="17" t="s">
        <v>1983</v>
      </c>
      <c r="J2330" s="21" t="s">
        <v>3629</v>
      </c>
    </row>
    <row r="2331" ht="13.5" spans="1:10">
      <c r="A2331" s="19"/>
      <c r="B2331" s="19"/>
      <c r="C2331" s="15" t="s">
        <v>1973</v>
      </c>
      <c r="D2331" s="15" t="s">
        <v>1985</v>
      </c>
      <c r="E2331" s="15" t="s">
        <v>1973</v>
      </c>
      <c r="F2331" s="17" t="s">
        <v>1973</v>
      </c>
      <c r="G2331" s="15" t="s">
        <v>1973</v>
      </c>
      <c r="H2331" s="17" t="s">
        <v>1973</v>
      </c>
      <c r="I2331" s="17" t="s">
        <v>1973</v>
      </c>
      <c r="J2331" s="21" t="s">
        <v>1973</v>
      </c>
    </row>
    <row r="2332" ht="13.5" spans="1:10">
      <c r="A2332" s="19"/>
      <c r="B2332" s="19"/>
      <c r="C2332" s="15" t="s">
        <v>1973</v>
      </c>
      <c r="D2332" s="15" t="s">
        <v>1973</v>
      </c>
      <c r="E2332" s="15" t="s">
        <v>2061</v>
      </c>
      <c r="F2332" s="17" t="s">
        <v>1980</v>
      </c>
      <c r="G2332" s="15" t="s">
        <v>2005</v>
      </c>
      <c r="H2332" s="17" t="s">
        <v>1982</v>
      </c>
      <c r="I2332" s="17" t="s">
        <v>1983</v>
      </c>
      <c r="J2332" s="21" t="s">
        <v>3630</v>
      </c>
    </row>
    <row r="2333" ht="13.5" spans="1:10">
      <c r="A2333" s="19"/>
      <c r="B2333" s="19"/>
      <c r="C2333" s="15" t="s">
        <v>1973</v>
      </c>
      <c r="D2333" s="15" t="s">
        <v>2013</v>
      </c>
      <c r="E2333" s="15" t="s">
        <v>1973</v>
      </c>
      <c r="F2333" s="17" t="s">
        <v>1973</v>
      </c>
      <c r="G2333" s="15" t="s">
        <v>1973</v>
      </c>
      <c r="H2333" s="17" t="s">
        <v>1973</v>
      </c>
      <c r="I2333" s="17" t="s">
        <v>1973</v>
      </c>
      <c r="J2333" s="21" t="s">
        <v>1973</v>
      </c>
    </row>
    <row r="2334" ht="13.5" spans="1:10">
      <c r="A2334" s="19"/>
      <c r="B2334" s="19"/>
      <c r="C2334" s="15" t="s">
        <v>1973</v>
      </c>
      <c r="D2334" s="15" t="s">
        <v>1973</v>
      </c>
      <c r="E2334" s="15" t="s">
        <v>3631</v>
      </c>
      <c r="F2334" s="17" t="s">
        <v>1997</v>
      </c>
      <c r="G2334" s="15" t="s">
        <v>1981</v>
      </c>
      <c r="H2334" s="17" t="s">
        <v>1982</v>
      </c>
      <c r="I2334" s="17" t="s">
        <v>1983</v>
      </c>
      <c r="J2334" s="21" t="s">
        <v>3632</v>
      </c>
    </row>
    <row r="2335" ht="13.5" spans="1:10">
      <c r="A2335" s="19"/>
      <c r="B2335" s="19"/>
      <c r="C2335" s="15" t="s">
        <v>1989</v>
      </c>
      <c r="D2335" s="15" t="s">
        <v>1973</v>
      </c>
      <c r="E2335" s="15" t="s">
        <v>1973</v>
      </c>
      <c r="F2335" s="17" t="s">
        <v>1973</v>
      </c>
      <c r="G2335" s="15" t="s">
        <v>1973</v>
      </c>
      <c r="H2335" s="17" t="s">
        <v>1973</v>
      </c>
      <c r="I2335" s="17" t="s">
        <v>1973</v>
      </c>
      <c r="J2335" s="21" t="s">
        <v>1973</v>
      </c>
    </row>
    <row r="2336" ht="13.5" spans="1:10">
      <c r="A2336" s="19"/>
      <c r="B2336" s="19"/>
      <c r="C2336" s="15" t="s">
        <v>1973</v>
      </c>
      <c r="D2336" s="15" t="s">
        <v>1990</v>
      </c>
      <c r="E2336" s="15" t="s">
        <v>1973</v>
      </c>
      <c r="F2336" s="17" t="s">
        <v>1973</v>
      </c>
      <c r="G2336" s="15" t="s">
        <v>1973</v>
      </c>
      <c r="H2336" s="17" t="s">
        <v>1973</v>
      </c>
      <c r="I2336" s="17" t="s">
        <v>1973</v>
      </c>
      <c r="J2336" s="21" t="s">
        <v>1973</v>
      </c>
    </row>
    <row r="2337" ht="13.5" spans="1:10">
      <c r="A2337" s="19"/>
      <c r="B2337" s="19"/>
      <c r="C2337" s="15" t="s">
        <v>1973</v>
      </c>
      <c r="D2337" s="15" t="s">
        <v>1973</v>
      </c>
      <c r="E2337" s="15" t="s">
        <v>3633</v>
      </c>
      <c r="F2337" s="17" t="s">
        <v>1980</v>
      </c>
      <c r="G2337" s="15" t="s">
        <v>3634</v>
      </c>
      <c r="H2337" s="17" t="s">
        <v>2081</v>
      </c>
      <c r="I2337" s="17" t="s">
        <v>1983</v>
      </c>
      <c r="J2337" s="21" t="s">
        <v>3633</v>
      </c>
    </row>
    <row r="2338" ht="13.5" spans="1:10">
      <c r="A2338" s="19"/>
      <c r="B2338" s="19"/>
      <c r="C2338" s="15" t="s">
        <v>2001</v>
      </c>
      <c r="D2338" s="15" t="s">
        <v>1973</v>
      </c>
      <c r="E2338" s="15" t="s">
        <v>1973</v>
      </c>
      <c r="F2338" s="17" t="s">
        <v>1973</v>
      </c>
      <c r="G2338" s="15" t="s">
        <v>1973</v>
      </c>
      <c r="H2338" s="17" t="s">
        <v>1973</v>
      </c>
      <c r="I2338" s="17" t="s">
        <v>1973</v>
      </c>
      <c r="J2338" s="21" t="s">
        <v>1973</v>
      </c>
    </row>
    <row r="2339" ht="13.5" spans="1:10">
      <c r="A2339" s="19"/>
      <c r="B2339" s="19"/>
      <c r="C2339" s="15" t="s">
        <v>1973</v>
      </c>
      <c r="D2339" s="15" t="s">
        <v>2002</v>
      </c>
      <c r="E2339" s="15" t="s">
        <v>1973</v>
      </c>
      <c r="F2339" s="17" t="s">
        <v>1973</v>
      </c>
      <c r="G2339" s="15" t="s">
        <v>1973</v>
      </c>
      <c r="H2339" s="17" t="s">
        <v>1973</v>
      </c>
      <c r="I2339" s="17" t="s">
        <v>1973</v>
      </c>
      <c r="J2339" s="21" t="s">
        <v>1973</v>
      </c>
    </row>
    <row r="2340" ht="40.5" spans="1:10">
      <c r="A2340" s="19"/>
      <c r="B2340" s="19"/>
      <c r="C2340" s="15" t="s">
        <v>1973</v>
      </c>
      <c r="D2340" s="15" t="s">
        <v>1973</v>
      </c>
      <c r="E2340" s="15" t="s">
        <v>2061</v>
      </c>
      <c r="F2340" s="17" t="s">
        <v>1980</v>
      </c>
      <c r="G2340" s="15" t="s">
        <v>1981</v>
      </c>
      <c r="H2340" s="17" t="s">
        <v>1982</v>
      </c>
      <c r="I2340" s="17" t="s">
        <v>1983</v>
      </c>
      <c r="J2340" s="21" t="s">
        <v>3002</v>
      </c>
    </row>
    <row r="2341" ht="324" spans="1:10">
      <c r="A2341" s="15" t="s">
        <v>3635</v>
      </c>
      <c r="B2341" s="18" t="s">
        <v>3636</v>
      </c>
      <c r="C2341" s="19"/>
      <c r="D2341" s="19"/>
      <c r="E2341" s="19"/>
      <c r="F2341" s="20"/>
      <c r="G2341" s="19"/>
      <c r="H2341" s="20"/>
      <c r="I2341" s="20"/>
      <c r="J2341" s="22"/>
    </row>
    <row r="2342" ht="13.5" spans="1:10">
      <c r="A2342" s="19"/>
      <c r="B2342" s="19"/>
      <c r="C2342" s="15" t="s">
        <v>1977</v>
      </c>
      <c r="D2342" s="15" t="s">
        <v>1973</v>
      </c>
      <c r="E2342" s="15" t="s">
        <v>1973</v>
      </c>
      <c r="F2342" s="17" t="s">
        <v>1973</v>
      </c>
      <c r="G2342" s="15" t="s">
        <v>1973</v>
      </c>
      <c r="H2342" s="17" t="s">
        <v>1973</v>
      </c>
      <c r="I2342" s="17" t="s">
        <v>1973</v>
      </c>
      <c r="J2342" s="21" t="s">
        <v>1973</v>
      </c>
    </row>
    <row r="2343" ht="13.5" spans="1:10">
      <c r="A2343" s="19"/>
      <c r="B2343" s="19"/>
      <c r="C2343" s="15" t="s">
        <v>1973</v>
      </c>
      <c r="D2343" s="15" t="s">
        <v>1978</v>
      </c>
      <c r="E2343" s="15" t="s">
        <v>1973</v>
      </c>
      <c r="F2343" s="17" t="s">
        <v>1973</v>
      </c>
      <c r="G2343" s="15" t="s">
        <v>1973</v>
      </c>
      <c r="H2343" s="17" t="s">
        <v>1973</v>
      </c>
      <c r="I2343" s="17" t="s">
        <v>1973</v>
      </c>
      <c r="J2343" s="21" t="s">
        <v>1973</v>
      </c>
    </row>
    <row r="2344" ht="13.5" spans="1:10">
      <c r="A2344" s="19"/>
      <c r="B2344" s="19"/>
      <c r="C2344" s="15" t="s">
        <v>1973</v>
      </c>
      <c r="D2344" s="15" t="s">
        <v>1973</v>
      </c>
      <c r="E2344" s="15" t="s">
        <v>3637</v>
      </c>
      <c r="F2344" s="17" t="s">
        <v>1980</v>
      </c>
      <c r="G2344" s="15" t="s">
        <v>3638</v>
      </c>
      <c r="H2344" s="17" t="s">
        <v>2266</v>
      </c>
      <c r="I2344" s="17" t="s">
        <v>1983</v>
      </c>
      <c r="J2344" s="21" t="s">
        <v>3639</v>
      </c>
    </row>
    <row r="2345" ht="13.5" spans="1:10">
      <c r="A2345" s="19"/>
      <c r="B2345" s="19"/>
      <c r="C2345" s="15" t="s">
        <v>1973</v>
      </c>
      <c r="D2345" s="15" t="s">
        <v>1985</v>
      </c>
      <c r="E2345" s="15" t="s">
        <v>1973</v>
      </c>
      <c r="F2345" s="17" t="s">
        <v>1973</v>
      </c>
      <c r="G2345" s="15" t="s">
        <v>1973</v>
      </c>
      <c r="H2345" s="17" t="s">
        <v>1973</v>
      </c>
      <c r="I2345" s="17" t="s">
        <v>1973</v>
      </c>
      <c r="J2345" s="21" t="s">
        <v>1973</v>
      </c>
    </row>
    <row r="2346" ht="13.5" spans="1:10">
      <c r="A2346" s="19"/>
      <c r="B2346" s="19"/>
      <c r="C2346" s="15" t="s">
        <v>1973</v>
      </c>
      <c r="D2346" s="15" t="s">
        <v>1973</v>
      </c>
      <c r="E2346" s="15" t="s">
        <v>2448</v>
      </c>
      <c r="F2346" s="17" t="s">
        <v>1980</v>
      </c>
      <c r="G2346" s="15" t="s">
        <v>1981</v>
      </c>
      <c r="H2346" s="17" t="s">
        <v>1982</v>
      </c>
      <c r="I2346" s="17" t="s">
        <v>1983</v>
      </c>
      <c r="J2346" s="21" t="s">
        <v>3640</v>
      </c>
    </row>
    <row r="2347" ht="13.5" spans="1:10">
      <c r="A2347" s="19"/>
      <c r="B2347" s="19"/>
      <c r="C2347" s="15" t="s">
        <v>1973</v>
      </c>
      <c r="D2347" s="15" t="s">
        <v>2013</v>
      </c>
      <c r="E2347" s="15" t="s">
        <v>1973</v>
      </c>
      <c r="F2347" s="17" t="s">
        <v>1973</v>
      </c>
      <c r="G2347" s="15" t="s">
        <v>1973</v>
      </c>
      <c r="H2347" s="17" t="s">
        <v>1973</v>
      </c>
      <c r="I2347" s="17" t="s">
        <v>1973</v>
      </c>
      <c r="J2347" s="21" t="s">
        <v>1973</v>
      </c>
    </row>
    <row r="2348" ht="13.5" spans="1:10">
      <c r="A2348" s="19"/>
      <c r="B2348" s="19"/>
      <c r="C2348" s="15" t="s">
        <v>1973</v>
      </c>
      <c r="D2348" s="15" t="s">
        <v>1973</v>
      </c>
      <c r="E2348" s="15" t="s">
        <v>3641</v>
      </c>
      <c r="F2348" s="17" t="s">
        <v>1980</v>
      </c>
      <c r="G2348" s="15" t="s">
        <v>2072</v>
      </c>
      <c r="H2348" s="17" t="s">
        <v>1982</v>
      </c>
      <c r="I2348" s="17" t="s">
        <v>1983</v>
      </c>
      <c r="J2348" s="21" t="s">
        <v>3642</v>
      </c>
    </row>
    <row r="2349" ht="13.5" spans="1:10">
      <c r="A2349" s="19"/>
      <c r="B2349" s="19"/>
      <c r="C2349" s="15" t="s">
        <v>1989</v>
      </c>
      <c r="D2349" s="15" t="s">
        <v>1973</v>
      </c>
      <c r="E2349" s="15" t="s">
        <v>1973</v>
      </c>
      <c r="F2349" s="17" t="s">
        <v>1973</v>
      </c>
      <c r="G2349" s="15" t="s">
        <v>1973</v>
      </c>
      <c r="H2349" s="17" t="s">
        <v>1973</v>
      </c>
      <c r="I2349" s="17" t="s">
        <v>1973</v>
      </c>
      <c r="J2349" s="21" t="s">
        <v>1973</v>
      </c>
    </row>
    <row r="2350" ht="13.5" spans="1:10">
      <c r="A2350" s="19"/>
      <c r="B2350" s="19"/>
      <c r="C2350" s="15" t="s">
        <v>1973</v>
      </c>
      <c r="D2350" s="15" t="s">
        <v>1990</v>
      </c>
      <c r="E2350" s="15" t="s">
        <v>1973</v>
      </c>
      <c r="F2350" s="17" t="s">
        <v>1973</v>
      </c>
      <c r="G2350" s="15" t="s">
        <v>1973</v>
      </c>
      <c r="H2350" s="17" t="s">
        <v>1973</v>
      </c>
      <c r="I2350" s="17" t="s">
        <v>1973</v>
      </c>
      <c r="J2350" s="21" t="s">
        <v>1973</v>
      </c>
    </row>
    <row r="2351" ht="13.5" spans="1:10">
      <c r="A2351" s="19"/>
      <c r="B2351" s="19"/>
      <c r="C2351" s="15" t="s">
        <v>1973</v>
      </c>
      <c r="D2351" s="15" t="s">
        <v>1973</v>
      </c>
      <c r="E2351" s="15" t="s">
        <v>3643</v>
      </c>
      <c r="F2351" s="17" t="s">
        <v>1980</v>
      </c>
      <c r="G2351" s="15" t="s">
        <v>3644</v>
      </c>
      <c r="H2351" s="17" t="s">
        <v>2081</v>
      </c>
      <c r="I2351" s="17" t="s">
        <v>1983</v>
      </c>
      <c r="J2351" s="21" t="s">
        <v>3645</v>
      </c>
    </row>
    <row r="2352" ht="13.5" spans="1:10">
      <c r="A2352" s="19"/>
      <c r="B2352" s="19"/>
      <c r="C2352" s="15" t="s">
        <v>2001</v>
      </c>
      <c r="D2352" s="15" t="s">
        <v>1973</v>
      </c>
      <c r="E2352" s="15" t="s">
        <v>1973</v>
      </c>
      <c r="F2352" s="17" t="s">
        <v>1973</v>
      </c>
      <c r="G2352" s="15" t="s">
        <v>1973</v>
      </c>
      <c r="H2352" s="17" t="s">
        <v>1973</v>
      </c>
      <c r="I2352" s="17" t="s">
        <v>1973</v>
      </c>
      <c r="J2352" s="21" t="s">
        <v>1973</v>
      </c>
    </row>
    <row r="2353" ht="13.5" spans="1:10">
      <c r="A2353" s="19"/>
      <c r="B2353" s="19"/>
      <c r="C2353" s="15" t="s">
        <v>1973</v>
      </c>
      <c r="D2353" s="15" t="s">
        <v>2002</v>
      </c>
      <c r="E2353" s="15" t="s">
        <v>1973</v>
      </c>
      <c r="F2353" s="17" t="s">
        <v>1973</v>
      </c>
      <c r="G2353" s="15" t="s">
        <v>1973</v>
      </c>
      <c r="H2353" s="17" t="s">
        <v>1973</v>
      </c>
      <c r="I2353" s="17" t="s">
        <v>1973</v>
      </c>
      <c r="J2353" s="21" t="s">
        <v>1973</v>
      </c>
    </row>
    <row r="2354" ht="27" spans="1:10">
      <c r="A2354" s="19"/>
      <c r="B2354" s="19"/>
      <c r="C2354" s="15" t="s">
        <v>1973</v>
      </c>
      <c r="D2354" s="15" t="s">
        <v>1973</v>
      </c>
      <c r="E2354" s="15" t="s">
        <v>2061</v>
      </c>
      <c r="F2354" s="17" t="s">
        <v>1980</v>
      </c>
      <c r="G2354" s="15" t="s">
        <v>1981</v>
      </c>
      <c r="H2354" s="17" t="s">
        <v>1982</v>
      </c>
      <c r="I2354" s="17" t="s">
        <v>1983</v>
      </c>
      <c r="J2354" s="21" t="s">
        <v>3646</v>
      </c>
    </row>
    <row r="2355" ht="13.5" spans="1:10">
      <c r="A2355" s="15" t="s">
        <v>3647</v>
      </c>
      <c r="B2355" s="19"/>
      <c r="C2355" s="19"/>
      <c r="D2355" s="19"/>
      <c r="E2355" s="19"/>
      <c r="F2355" s="20"/>
      <c r="G2355" s="19"/>
      <c r="H2355" s="20"/>
      <c r="I2355" s="20"/>
      <c r="J2355" s="22"/>
    </row>
    <row r="2356" ht="243" spans="1:10">
      <c r="A2356" s="15" t="s">
        <v>3648</v>
      </c>
      <c r="B2356" s="18" t="s">
        <v>3649</v>
      </c>
      <c r="C2356" s="19"/>
      <c r="D2356" s="19"/>
      <c r="E2356" s="19"/>
      <c r="F2356" s="20"/>
      <c r="G2356" s="19"/>
      <c r="H2356" s="20"/>
      <c r="I2356" s="20"/>
      <c r="J2356" s="22"/>
    </row>
    <row r="2357" ht="13.5" spans="1:10">
      <c r="A2357" s="19"/>
      <c r="B2357" s="19"/>
      <c r="C2357" s="15" t="s">
        <v>1977</v>
      </c>
      <c r="D2357" s="15" t="s">
        <v>1973</v>
      </c>
      <c r="E2357" s="15" t="s">
        <v>1973</v>
      </c>
      <c r="F2357" s="17" t="s">
        <v>1973</v>
      </c>
      <c r="G2357" s="15" t="s">
        <v>1973</v>
      </c>
      <c r="H2357" s="17" t="s">
        <v>1973</v>
      </c>
      <c r="I2357" s="17" t="s">
        <v>1973</v>
      </c>
      <c r="J2357" s="21" t="s">
        <v>1973</v>
      </c>
    </row>
    <row r="2358" ht="13.5" spans="1:10">
      <c r="A2358" s="19"/>
      <c r="B2358" s="19"/>
      <c r="C2358" s="15" t="s">
        <v>1973</v>
      </c>
      <c r="D2358" s="15" t="s">
        <v>1978</v>
      </c>
      <c r="E2358" s="15" t="s">
        <v>1973</v>
      </c>
      <c r="F2358" s="17" t="s">
        <v>1973</v>
      </c>
      <c r="G2358" s="15" t="s">
        <v>1973</v>
      </c>
      <c r="H2358" s="17" t="s">
        <v>1973</v>
      </c>
      <c r="I2358" s="17" t="s">
        <v>1973</v>
      </c>
      <c r="J2358" s="21" t="s">
        <v>1973</v>
      </c>
    </row>
    <row r="2359" ht="54" spans="1:10">
      <c r="A2359" s="19"/>
      <c r="B2359" s="19"/>
      <c r="C2359" s="15" t="s">
        <v>1973</v>
      </c>
      <c r="D2359" s="15" t="s">
        <v>1973</v>
      </c>
      <c r="E2359" s="15" t="s">
        <v>3079</v>
      </c>
      <c r="F2359" s="17" t="s">
        <v>1997</v>
      </c>
      <c r="G2359" s="15" t="s">
        <v>2716</v>
      </c>
      <c r="H2359" s="17" t="s">
        <v>2200</v>
      </c>
      <c r="I2359" s="17" t="s">
        <v>1983</v>
      </c>
      <c r="J2359" s="21" t="s">
        <v>3080</v>
      </c>
    </row>
    <row r="2360" ht="40.5" spans="1:10">
      <c r="A2360" s="19"/>
      <c r="B2360" s="19"/>
      <c r="C2360" s="15" t="s">
        <v>1973</v>
      </c>
      <c r="D2360" s="15" t="s">
        <v>1973</v>
      </c>
      <c r="E2360" s="15" t="s">
        <v>3650</v>
      </c>
      <c r="F2360" s="17" t="s">
        <v>1997</v>
      </c>
      <c r="G2360" s="15" t="s">
        <v>2171</v>
      </c>
      <c r="H2360" s="17" t="s">
        <v>2823</v>
      </c>
      <c r="I2360" s="17" t="s">
        <v>1983</v>
      </c>
      <c r="J2360" s="21" t="s">
        <v>3651</v>
      </c>
    </row>
    <row r="2361" ht="13.5" spans="1:10">
      <c r="A2361" s="19"/>
      <c r="B2361" s="19"/>
      <c r="C2361" s="15" t="s">
        <v>1973</v>
      </c>
      <c r="D2361" s="15" t="s">
        <v>1985</v>
      </c>
      <c r="E2361" s="15" t="s">
        <v>1973</v>
      </c>
      <c r="F2361" s="17" t="s">
        <v>1973</v>
      </c>
      <c r="G2361" s="15" t="s">
        <v>1973</v>
      </c>
      <c r="H2361" s="17" t="s">
        <v>1973</v>
      </c>
      <c r="I2361" s="17" t="s">
        <v>1973</v>
      </c>
      <c r="J2361" s="21" t="s">
        <v>1973</v>
      </c>
    </row>
    <row r="2362" ht="108" spans="1:10">
      <c r="A2362" s="19"/>
      <c r="B2362" s="19"/>
      <c r="C2362" s="15" t="s">
        <v>1973</v>
      </c>
      <c r="D2362" s="15" t="s">
        <v>1973</v>
      </c>
      <c r="E2362" s="15" t="s">
        <v>3652</v>
      </c>
      <c r="F2362" s="17" t="s">
        <v>1997</v>
      </c>
      <c r="G2362" s="15" t="s">
        <v>1981</v>
      </c>
      <c r="H2362" s="17" t="s">
        <v>1982</v>
      </c>
      <c r="I2362" s="17" t="s">
        <v>1983</v>
      </c>
      <c r="J2362" s="21" t="s">
        <v>3653</v>
      </c>
    </row>
    <row r="2363" ht="13.5" spans="1:10">
      <c r="A2363" s="19"/>
      <c r="B2363" s="19"/>
      <c r="C2363" s="15" t="s">
        <v>1973</v>
      </c>
      <c r="D2363" s="15" t="s">
        <v>2013</v>
      </c>
      <c r="E2363" s="15" t="s">
        <v>1973</v>
      </c>
      <c r="F2363" s="17" t="s">
        <v>1973</v>
      </c>
      <c r="G2363" s="15" t="s">
        <v>1973</v>
      </c>
      <c r="H2363" s="17" t="s">
        <v>1973</v>
      </c>
      <c r="I2363" s="17" t="s">
        <v>1973</v>
      </c>
      <c r="J2363" s="21" t="s">
        <v>1973</v>
      </c>
    </row>
    <row r="2364" ht="81" spans="1:10">
      <c r="A2364" s="19"/>
      <c r="B2364" s="19"/>
      <c r="C2364" s="15" t="s">
        <v>1973</v>
      </c>
      <c r="D2364" s="15" t="s">
        <v>1973</v>
      </c>
      <c r="E2364" s="15" t="s">
        <v>3654</v>
      </c>
      <c r="F2364" s="17" t="s">
        <v>1980</v>
      </c>
      <c r="G2364" s="15" t="s">
        <v>2404</v>
      </c>
      <c r="H2364" s="17" t="s">
        <v>1999</v>
      </c>
      <c r="I2364" s="17" t="s">
        <v>1983</v>
      </c>
      <c r="J2364" s="21" t="s">
        <v>3655</v>
      </c>
    </row>
    <row r="2365" ht="13.5" spans="1:10">
      <c r="A2365" s="19"/>
      <c r="B2365" s="19"/>
      <c r="C2365" s="15" t="s">
        <v>1989</v>
      </c>
      <c r="D2365" s="15" t="s">
        <v>1973</v>
      </c>
      <c r="E2365" s="15" t="s">
        <v>1973</v>
      </c>
      <c r="F2365" s="17" t="s">
        <v>1973</v>
      </c>
      <c r="G2365" s="15" t="s">
        <v>1973</v>
      </c>
      <c r="H2365" s="17" t="s">
        <v>1973</v>
      </c>
      <c r="I2365" s="17" t="s">
        <v>1973</v>
      </c>
      <c r="J2365" s="21" t="s">
        <v>1973</v>
      </c>
    </row>
    <row r="2366" ht="13.5" spans="1:10">
      <c r="A2366" s="19"/>
      <c r="B2366" s="19"/>
      <c r="C2366" s="15" t="s">
        <v>1973</v>
      </c>
      <c r="D2366" s="15" t="s">
        <v>1990</v>
      </c>
      <c r="E2366" s="15" t="s">
        <v>1973</v>
      </c>
      <c r="F2366" s="17" t="s">
        <v>1973</v>
      </c>
      <c r="G2366" s="15" t="s">
        <v>1973</v>
      </c>
      <c r="H2366" s="17" t="s">
        <v>1973</v>
      </c>
      <c r="I2366" s="17" t="s">
        <v>1973</v>
      </c>
      <c r="J2366" s="21" t="s">
        <v>1973</v>
      </c>
    </row>
    <row r="2367" ht="108" spans="1:10">
      <c r="A2367" s="19"/>
      <c r="B2367" s="19"/>
      <c r="C2367" s="15" t="s">
        <v>1973</v>
      </c>
      <c r="D2367" s="15" t="s">
        <v>1973</v>
      </c>
      <c r="E2367" s="15" t="s">
        <v>3656</v>
      </c>
      <c r="F2367" s="17" t="s">
        <v>1997</v>
      </c>
      <c r="G2367" s="15" t="s">
        <v>2620</v>
      </c>
      <c r="H2367" s="17" t="s">
        <v>1982</v>
      </c>
      <c r="I2367" s="17" t="s">
        <v>1983</v>
      </c>
      <c r="J2367" s="21" t="s">
        <v>2951</v>
      </c>
    </row>
    <row r="2368" ht="13.5" spans="1:10">
      <c r="A2368" s="19"/>
      <c r="B2368" s="19"/>
      <c r="C2368" s="15" t="s">
        <v>1973</v>
      </c>
      <c r="D2368" s="15" t="s">
        <v>2023</v>
      </c>
      <c r="E2368" s="15" t="s">
        <v>1973</v>
      </c>
      <c r="F2368" s="17" t="s">
        <v>1973</v>
      </c>
      <c r="G2368" s="15" t="s">
        <v>1973</v>
      </c>
      <c r="H2368" s="17" t="s">
        <v>1973</v>
      </c>
      <c r="I2368" s="17" t="s">
        <v>1973</v>
      </c>
      <c r="J2368" s="21" t="s">
        <v>1973</v>
      </c>
    </row>
    <row r="2369" ht="40.5" spans="1:10">
      <c r="A2369" s="19"/>
      <c r="B2369" s="19"/>
      <c r="C2369" s="15" t="s">
        <v>1973</v>
      </c>
      <c r="D2369" s="15" t="s">
        <v>1973</v>
      </c>
      <c r="E2369" s="15" t="s">
        <v>3657</v>
      </c>
      <c r="F2369" s="17" t="s">
        <v>1980</v>
      </c>
      <c r="G2369" s="15" t="s">
        <v>3658</v>
      </c>
      <c r="H2369" s="17" t="s">
        <v>3659</v>
      </c>
      <c r="I2369" s="17" t="s">
        <v>1987</v>
      </c>
      <c r="J2369" s="21" t="s">
        <v>3660</v>
      </c>
    </row>
    <row r="2370" ht="13.5" spans="1:10">
      <c r="A2370" s="19"/>
      <c r="B2370" s="19"/>
      <c r="C2370" s="15" t="s">
        <v>2001</v>
      </c>
      <c r="D2370" s="15" t="s">
        <v>1973</v>
      </c>
      <c r="E2370" s="15" t="s">
        <v>1973</v>
      </c>
      <c r="F2370" s="17" t="s">
        <v>1973</v>
      </c>
      <c r="G2370" s="15" t="s">
        <v>1973</v>
      </c>
      <c r="H2370" s="17" t="s">
        <v>1973</v>
      </c>
      <c r="I2370" s="17" t="s">
        <v>1973</v>
      </c>
      <c r="J2370" s="21" t="s">
        <v>1973</v>
      </c>
    </row>
    <row r="2371" ht="13.5" spans="1:10">
      <c r="A2371" s="19"/>
      <c r="B2371" s="19"/>
      <c r="C2371" s="15" t="s">
        <v>1973</v>
      </c>
      <c r="D2371" s="15" t="s">
        <v>2002</v>
      </c>
      <c r="E2371" s="15" t="s">
        <v>1973</v>
      </c>
      <c r="F2371" s="17" t="s">
        <v>1973</v>
      </c>
      <c r="G2371" s="15" t="s">
        <v>1973</v>
      </c>
      <c r="H2371" s="17" t="s">
        <v>1973</v>
      </c>
      <c r="I2371" s="17" t="s">
        <v>1973</v>
      </c>
      <c r="J2371" s="21" t="s">
        <v>1973</v>
      </c>
    </row>
    <row r="2372" ht="135" spans="1:10">
      <c r="A2372" s="19"/>
      <c r="B2372" s="19"/>
      <c r="C2372" s="15" t="s">
        <v>1973</v>
      </c>
      <c r="D2372" s="15" t="s">
        <v>1973</v>
      </c>
      <c r="E2372" s="15" t="s">
        <v>3661</v>
      </c>
      <c r="F2372" s="17" t="s">
        <v>1997</v>
      </c>
      <c r="G2372" s="15" t="s">
        <v>2072</v>
      </c>
      <c r="H2372" s="17" t="s">
        <v>1982</v>
      </c>
      <c r="I2372" s="17" t="s">
        <v>1983</v>
      </c>
      <c r="J2372" s="21" t="s">
        <v>3662</v>
      </c>
    </row>
    <row r="2373" ht="40.5" spans="1:10">
      <c r="A2373" s="19"/>
      <c r="B2373" s="19"/>
      <c r="C2373" s="15" t="s">
        <v>1973</v>
      </c>
      <c r="D2373" s="15" t="s">
        <v>1973</v>
      </c>
      <c r="E2373" s="15" t="s">
        <v>3663</v>
      </c>
      <c r="F2373" s="17" t="s">
        <v>1997</v>
      </c>
      <c r="G2373" s="15" t="s">
        <v>2069</v>
      </c>
      <c r="H2373" s="17" t="s">
        <v>1982</v>
      </c>
      <c r="I2373" s="17" t="s">
        <v>1983</v>
      </c>
      <c r="J2373" s="21" t="s">
        <v>3664</v>
      </c>
    </row>
    <row r="2374" ht="13.5" spans="1:10">
      <c r="A2374" s="15" t="s">
        <v>3665</v>
      </c>
      <c r="B2374" s="19"/>
      <c r="C2374" s="19"/>
      <c r="D2374" s="19"/>
      <c r="E2374" s="19"/>
      <c r="F2374" s="20"/>
      <c r="G2374" s="19"/>
      <c r="H2374" s="20"/>
      <c r="I2374" s="20"/>
      <c r="J2374" s="22"/>
    </row>
    <row r="2375" ht="162" spans="1:10">
      <c r="A2375" s="15" t="s">
        <v>3666</v>
      </c>
      <c r="B2375" s="18" t="s">
        <v>3667</v>
      </c>
      <c r="C2375" s="19"/>
      <c r="D2375" s="19"/>
      <c r="E2375" s="19"/>
      <c r="F2375" s="20"/>
      <c r="G2375" s="19"/>
      <c r="H2375" s="20"/>
      <c r="I2375" s="20"/>
      <c r="J2375" s="22"/>
    </row>
    <row r="2376" ht="13.5" spans="1:10">
      <c r="A2376" s="19"/>
      <c r="B2376" s="19"/>
      <c r="C2376" s="15" t="s">
        <v>1977</v>
      </c>
      <c r="D2376" s="15" t="s">
        <v>1973</v>
      </c>
      <c r="E2376" s="15" t="s">
        <v>1973</v>
      </c>
      <c r="F2376" s="17" t="s">
        <v>1973</v>
      </c>
      <c r="G2376" s="15" t="s">
        <v>1973</v>
      </c>
      <c r="H2376" s="17" t="s">
        <v>1973</v>
      </c>
      <c r="I2376" s="17" t="s">
        <v>1973</v>
      </c>
      <c r="J2376" s="21" t="s">
        <v>1973</v>
      </c>
    </row>
    <row r="2377" ht="13.5" spans="1:10">
      <c r="A2377" s="19"/>
      <c r="B2377" s="19"/>
      <c r="C2377" s="15" t="s">
        <v>1973</v>
      </c>
      <c r="D2377" s="15" t="s">
        <v>1978</v>
      </c>
      <c r="E2377" s="15" t="s">
        <v>1973</v>
      </c>
      <c r="F2377" s="17" t="s">
        <v>1973</v>
      </c>
      <c r="G2377" s="15" t="s">
        <v>1973</v>
      </c>
      <c r="H2377" s="17" t="s">
        <v>1973</v>
      </c>
      <c r="I2377" s="17" t="s">
        <v>1973</v>
      </c>
      <c r="J2377" s="21" t="s">
        <v>1973</v>
      </c>
    </row>
    <row r="2378" ht="27" spans="1:10">
      <c r="A2378" s="19"/>
      <c r="B2378" s="19"/>
      <c r="C2378" s="15" t="s">
        <v>1973</v>
      </c>
      <c r="D2378" s="15" t="s">
        <v>1973</v>
      </c>
      <c r="E2378" s="15" t="s">
        <v>2340</v>
      </c>
      <c r="F2378" s="17" t="s">
        <v>1997</v>
      </c>
      <c r="G2378" s="15" t="s">
        <v>2050</v>
      </c>
      <c r="H2378" s="17" t="s">
        <v>3668</v>
      </c>
      <c r="I2378" s="17" t="s">
        <v>1983</v>
      </c>
      <c r="J2378" s="21" t="s">
        <v>3669</v>
      </c>
    </row>
    <row r="2379" ht="13.5" spans="1:10">
      <c r="A2379" s="19"/>
      <c r="B2379" s="19"/>
      <c r="C2379" s="15" t="s">
        <v>1973</v>
      </c>
      <c r="D2379" s="15" t="s">
        <v>1985</v>
      </c>
      <c r="E2379" s="15" t="s">
        <v>1973</v>
      </c>
      <c r="F2379" s="17" t="s">
        <v>1973</v>
      </c>
      <c r="G2379" s="15" t="s">
        <v>1973</v>
      </c>
      <c r="H2379" s="17" t="s">
        <v>1973</v>
      </c>
      <c r="I2379" s="17" t="s">
        <v>1973</v>
      </c>
      <c r="J2379" s="21" t="s">
        <v>1973</v>
      </c>
    </row>
    <row r="2380" ht="13.5" spans="1:10">
      <c r="A2380" s="19"/>
      <c r="B2380" s="19"/>
      <c r="C2380" s="15" t="s">
        <v>1973</v>
      </c>
      <c r="D2380" s="15" t="s">
        <v>1973</v>
      </c>
      <c r="E2380" s="15" t="s">
        <v>1986</v>
      </c>
      <c r="F2380" s="17" t="s">
        <v>1997</v>
      </c>
      <c r="G2380" s="15" t="s">
        <v>1981</v>
      </c>
      <c r="H2380" s="17" t="s">
        <v>1982</v>
      </c>
      <c r="I2380" s="17" t="s">
        <v>1983</v>
      </c>
      <c r="J2380" s="21" t="s">
        <v>3670</v>
      </c>
    </row>
    <row r="2381" ht="13.5" spans="1:10">
      <c r="A2381" s="19"/>
      <c r="B2381" s="19"/>
      <c r="C2381" s="15" t="s">
        <v>1973</v>
      </c>
      <c r="D2381" s="15" t="s">
        <v>1973</v>
      </c>
      <c r="E2381" s="15" t="s">
        <v>2194</v>
      </c>
      <c r="F2381" s="17" t="s">
        <v>1997</v>
      </c>
      <c r="G2381" s="15" t="s">
        <v>2072</v>
      </c>
      <c r="H2381" s="17" t="s">
        <v>1982</v>
      </c>
      <c r="I2381" s="17" t="s">
        <v>1983</v>
      </c>
      <c r="J2381" s="21" t="s">
        <v>3671</v>
      </c>
    </row>
    <row r="2382" ht="13.5" spans="1:10">
      <c r="A2382" s="19"/>
      <c r="B2382" s="19"/>
      <c r="C2382" s="15" t="s">
        <v>1989</v>
      </c>
      <c r="D2382" s="15" t="s">
        <v>1973</v>
      </c>
      <c r="E2382" s="15" t="s">
        <v>1973</v>
      </c>
      <c r="F2382" s="17" t="s">
        <v>1973</v>
      </c>
      <c r="G2382" s="15" t="s">
        <v>1973</v>
      </c>
      <c r="H2382" s="17" t="s">
        <v>1973</v>
      </c>
      <c r="I2382" s="17" t="s">
        <v>1973</v>
      </c>
      <c r="J2382" s="21" t="s">
        <v>1973</v>
      </c>
    </row>
    <row r="2383" ht="13.5" spans="1:10">
      <c r="A2383" s="19"/>
      <c r="B2383" s="19"/>
      <c r="C2383" s="15" t="s">
        <v>1973</v>
      </c>
      <c r="D2383" s="15" t="s">
        <v>1990</v>
      </c>
      <c r="E2383" s="15" t="s">
        <v>1973</v>
      </c>
      <c r="F2383" s="17" t="s">
        <v>1973</v>
      </c>
      <c r="G2383" s="15" t="s">
        <v>1973</v>
      </c>
      <c r="H2383" s="17" t="s">
        <v>1973</v>
      </c>
      <c r="I2383" s="17" t="s">
        <v>1973</v>
      </c>
      <c r="J2383" s="21" t="s">
        <v>1973</v>
      </c>
    </row>
    <row r="2384" ht="27" spans="1:10">
      <c r="A2384" s="19"/>
      <c r="B2384" s="19"/>
      <c r="C2384" s="15" t="s">
        <v>1973</v>
      </c>
      <c r="D2384" s="15" t="s">
        <v>1973</v>
      </c>
      <c r="E2384" s="15" t="s">
        <v>1991</v>
      </c>
      <c r="F2384" s="17" t="s">
        <v>1980</v>
      </c>
      <c r="G2384" s="15" t="s">
        <v>3672</v>
      </c>
      <c r="H2384" s="17" t="s">
        <v>2081</v>
      </c>
      <c r="I2384" s="17" t="s">
        <v>1983</v>
      </c>
      <c r="J2384" s="21" t="s">
        <v>3673</v>
      </c>
    </row>
    <row r="2385" ht="13.5" spans="1:10">
      <c r="A2385" s="19"/>
      <c r="B2385" s="19"/>
      <c r="C2385" s="15" t="s">
        <v>2001</v>
      </c>
      <c r="D2385" s="15" t="s">
        <v>1973</v>
      </c>
      <c r="E2385" s="15" t="s">
        <v>1973</v>
      </c>
      <c r="F2385" s="17" t="s">
        <v>1973</v>
      </c>
      <c r="G2385" s="15" t="s">
        <v>1973</v>
      </c>
      <c r="H2385" s="17" t="s">
        <v>1973</v>
      </c>
      <c r="I2385" s="17" t="s">
        <v>1973</v>
      </c>
      <c r="J2385" s="21" t="s">
        <v>1973</v>
      </c>
    </row>
    <row r="2386" ht="13.5" spans="1:10">
      <c r="A2386" s="19"/>
      <c r="B2386" s="19"/>
      <c r="C2386" s="15" t="s">
        <v>1973</v>
      </c>
      <c r="D2386" s="15" t="s">
        <v>2002</v>
      </c>
      <c r="E2386" s="15" t="s">
        <v>1973</v>
      </c>
      <c r="F2386" s="17" t="s">
        <v>1973</v>
      </c>
      <c r="G2386" s="15" t="s">
        <v>1973</v>
      </c>
      <c r="H2386" s="17" t="s">
        <v>1973</v>
      </c>
      <c r="I2386" s="17" t="s">
        <v>1973</v>
      </c>
      <c r="J2386" s="21" t="s">
        <v>1973</v>
      </c>
    </row>
    <row r="2387" ht="13.5" spans="1:10">
      <c r="A2387" s="19"/>
      <c r="B2387" s="19"/>
      <c r="C2387" s="15" t="s">
        <v>1973</v>
      </c>
      <c r="D2387" s="15" t="s">
        <v>1973</v>
      </c>
      <c r="E2387" s="15" t="s">
        <v>2003</v>
      </c>
      <c r="F2387" s="17" t="s">
        <v>1997</v>
      </c>
      <c r="G2387" s="15" t="s">
        <v>2072</v>
      </c>
      <c r="H2387" s="17" t="s">
        <v>1982</v>
      </c>
      <c r="I2387" s="17" t="s">
        <v>1983</v>
      </c>
      <c r="J2387" s="21" t="s">
        <v>3674</v>
      </c>
    </row>
    <row r="2388" ht="13.5" spans="1:10">
      <c r="A2388" s="15" t="s">
        <v>3675</v>
      </c>
      <c r="B2388" s="19"/>
      <c r="C2388" s="19"/>
      <c r="D2388" s="19"/>
      <c r="E2388" s="19"/>
      <c r="F2388" s="20"/>
      <c r="G2388" s="19"/>
      <c r="H2388" s="20"/>
      <c r="I2388" s="20"/>
      <c r="J2388" s="22"/>
    </row>
    <row r="2389" ht="310.5" spans="1:10">
      <c r="A2389" s="15" t="s">
        <v>3676</v>
      </c>
      <c r="B2389" s="18" t="s">
        <v>3677</v>
      </c>
      <c r="C2389" s="19"/>
      <c r="D2389" s="19"/>
      <c r="E2389" s="19"/>
      <c r="F2389" s="20"/>
      <c r="G2389" s="19"/>
      <c r="H2389" s="20"/>
      <c r="I2389" s="20"/>
      <c r="J2389" s="22"/>
    </row>
    <row r="2390" ht="13.5" spans="1:10">
      <c r="A2390" s="19"/>
      <c r="B2390" s="19"/>
      <c r="C2390" s="15" t="s">
        <v>1977</v>
      </c>
      <c r="D2390" s="15" t="s">
        <v>1973</v>
      </c>
      <c r="E2390" s="15" t="s">
        <v>1973</v>
      </c>
      <c r="F2390" s="17" t="s">
        <v>1973</v>
      </c>
      <c r="G2390" s="15" t="s">
        <v>1973</v>
      </c>
      <c r="H2390" s="17" t="s">
        <v>1973</v>
      </c>
      <c r="I2390" s="17" t="s">
        <v>1973</v>
      </c>
      <c r="J2390" s="21" t="s">
        <v>1973</v>
      </c>
    </row>
    <row r="2391" ht="13.5" spans="1:10">
      <c r="A2391" s="19"/>
      <c r="B2391" s="19"/>
      <c r="C2391" s="15" t="s">
        <v>1973</v>
      </c>
      <c r="D2391" s="15" t="s">
        <v>1978</v>
      </c>
      <c r="E2391" s="15" t="s">
        <v>1973</v>
      </c>
      <c r="F2391" s="17" t="s">
        <v>1973</v>
      </c>
      <c r="G2391" s="15" t="s">
        <v>1973</v>
      </c>
      <c r="H2391" s="17" t="s">
        <v>1973</v>
      </c>
      <c r="I2391" s="17" t="s">
        <v>1973</v>
      </c>
      <c r="J2391" s="21" t="s">
        <v>1973</v>
      </c>
    </row>
    <row r="2392" ht="27" spans="1:10">
      <c r="A2392" s="19"/>
      <c r="B2392" s="19"/>
      <c r="C2392" s="15" t="s">
        <v>1973</v>
      </c>
      <c r="D2392" s="15" t="s">
        <v>1973</v>
      </c>
      <c r="E2392" s="15" t="s">
        <v>3678</v>
      </c>
      <c r="F2392" s="17" t="s">
        <v>1997</v>
      </c>
      <c r="G2392" s="15" t="s">
        <v>3679</v>
      </c>
      <c r="H2392" s="17" t="s">
        <v>2153</v>
      </c>
      <c r="I2392" s="17" t="s">
        <v>1983</v>
      </c>
      <c r="J2392" s="21" t="s">
        <v>3680</v>
      </c>
    </row>
    <row r="2393" ht="13.5" spans="1:10">
      <c r="A2393" s="19"/>
      <c r="B2393" s="19"/>
      <c r="C2393" s="15" t="s">
        <v>1973</v>
      </c>
      <c r="D2393" s="15" t="s">
        <v>1985</v>
      </c>
      <c r="E2393" s="15" t="s">
        <v>1973</v>
      </c>
      <c r="F2393" s="17" t="s">
        <v>1973</v>
      </c>
      <c r="G2393" s="15" t="s">
        <v>1973</v>
      </c>
      <c r="H2393" s="17" t="s">
        <v>1973</v>
      </c>
      <c r="I2393" s="17" t="s">
        <v>1973</v>
      </c>
      <c r="J2393" s="21" t="s">
        <v>1973</v>
      </c>
    </row>
    <row r="2394" ht="27" spans="1:10">
      <c r="A2394" s="19"/>
      <c r="B2394" s="19"/>
      <c r="C2394" s="15" t="s">
        <v>1973</v>
      </c>
      <c r="D2394" s="15" t="s">
        <v>1973</v>
      </c>
      <c r="E2394" s="15" t="s">
        <v>3681</v>
      </c>
      <c r="F2394" s="17" t="s">
        <v>1997</v>
      </c>
      <c r="G2394" s="15" t="s">
        <v>2072</v>
      </c>
      <c r="H2394" s="17" t="s">
        <v>1982</v>
      </c>
      <c r="I2394" s="17" t="s">
        <v>1983</v>
      </c>
      <c r="J2394" s="21" t="s">
        <v>3682</v>
      </c>
    </row>
    <row r="2395" ht="27" spans="1:10">
      <c r="A2395" s="19"/>
      <c r="B2395" s="19"/>
      <c r="C2395" s="15" t="s">
        <v>1973</v>
      </c>
      <c r="D2395" s="15" t="s">
        <v>1973</v>
      </c>
      <c r="E2395" s="15" t="s">
        <v>3683</v>
      </c>
      <c r="F2395" s="17" t="s">
        <v>1997</v>
      </c>
      <c r="G2395" s="15" t="s">
        <v>2069</v>
      </c>
      <c r="H2395" s="17" t="s">
        <v>1982</v>
      </c>
      <c r="I2395" s="17" t="s">
        <v>1983</v>
      </c>
      <c r="J2395" s="21" t="s">
        <v>3684</v>
      </c>
    </row>
    <row r="2396" ht="13.5" spans="1:10">
      <c r="A2396" s="19"/>
      <c r="B2396" s="19"/>
      <c r="C2396" s="15" t="s">
        <v>1973</v>
      </c>
      <c r="D2396" s="15" t="s">
        <v>2013</v>
      </c>
      <c r="E2396" s="15" t="s">
        <v>1973</v>
      </c>
      <c r="F2396" s="17" t="s">
        <v>1973</v>
      </c>
      <c r="G2396" s="15" t="s">
        <v>1973</v>
      </c>
      <c r="H2396" s="17" t="s">
        <v>1973</v>
      </c>
      <c r="I2396" s="17" t="s">
        <v>1973</v>
      </c>
      <c r="J2396" s="21" t="s">
        <v>1973</v>
      </c>
    </row>
    <row r="2397" ht="27" spans="1:10">
      <c r="A2397" s="19"/>
      <c r="B2397" s="19"/>
      <c r="C2397" s="15" t="s">
        <v>1973</v>
      </c>
      <c r="D2397" s="15" t="s">
        <v>1973</v>
      </c>
      <c r="E2397" s="15" t="s">
        <v>3685</v>
      </c>
      <c r="F2397" s="17" t="s">
        <v>1997</v>
      </c>
      <c r="G2397" s="15" t="s">
        <v>2039</v>
      </c>
      <c r="H2397" s="17" t="s">
        <v>2200</v>
      </c>
      <c r="I2397" s="17" t="s">
        <v>1983</v>
      </c>
      <c r="J2397" s="21" t="s">
        <v>3686</v>
      </c>
    </row>
    <row r="2398" ht="13.5" spans="1:10">
      <c r="A2398" s="19"/>
      <c r="B2398" s="19"/>
      <c r="C2398" s="15" t="s">
        <v>1989</v>
      </c>
      <c r="D2398" s="15" t="s">
        <v>1973</v>
      </c>
      <c r="E2398" s="15" t="s">
        <v>1973</v>
      </c>
      <c r="F2398" s="17" t="s">
        <v>1973</v>
      </c>
      <c r="G2398" s="15" t="s">
        <v>1973</v>
      </c>
      <c r="H2398" s="17" t="s">
        <v>1973</v>
      </c>
      <c r="I2398" s="17" t="s">
        <v>1973</v>
      </c>
      <c r="J2398" s="21" t="s">
        <v>1973</v>
      </c>
    </row>
    <row r="2399" ht="13.5" spans="1:10">
      <c r="A2399" s="19"/>
      <c r="B2399" s="19"/>
      <c r="C2399" s="15" t="s">
        <v>1973</v>
      </c>
      <c r="D2399" s="15" t="s">
        <v>2023</v>
      </c>
      <c r="E2399" s="15" t="s">
        <v>1973</v>
      </c>
      <c r="F2399" s="17" t="s">
        <v>1973</v>
      </c>
      <c r="G2399" s="15" t="s">
        <v>1973</v>
      </c>
      <c r="H2399" s="17" t="s">
        <v>1973</v>
      </c>
      <c r="I2399" s="17" t="s">
        <v>1973</v>
      </c>
      <c r="J2399" s="21" t="s">
        <v>1973</v>
      </c>
    </row>
    <row r="2400" ht="27" spans="1:10">
      <c r="A2400" s="19"/>
      <c r="B2400" s="19"/>
      <c r="C2400" s="15" t="s">
        <v>1973</v>
      </c>
      <c r="D2400" s="15" t="s">
        <v>1973</v>
      </c>
      <c r="E2400" s="15" t="s">
        <v>3687</v>
      </c>
      <c r="F2400" s="17" t="s">
        <v>1980</v>
      </c>
      <c r="G2400" s="15" t="s">
        <v>3688</v>
      </c>
      <c r="H2400" s="17" t="s">
        <v>1982</v>
      </c>
      <c r="I2400" s="17" t="s">
        <v>1983</v>
      </c>
      <c r="J2400" s="21" t="s">
        <v>3689</v>
      </c>
    </row>
    <row r="2401" ht="13.5" spans="1:10">
      <c r="A2401" s="19"/>
      <c r="B2401" s="19"/>
      <c r="C2401" s="15" t="s">
        <v>2001</v>
      </c>
      <c r="D2401" s="15" t="s">
        <v>1973</v>
      </c>
      <c r="E2401" s="15" t="s">
        <v>1973</v>
      </c>
      <c r="F2401" s="17" t="s">
        <v>1973</v>
      </c>
      <c r="G2401" s="15" t="s">
        <v>1973</v>
      </c>
      <c r="H2401" s="17" t="s">
        <v>1973</v>
      </c>
      <c r="I2401" s="17" t="s">
        <v>1973</v>
      </c>
      <c r="J2401" s="21" t="s">
        <v>1973</v>
      </c>
    </row>
    <row r="2402" ht="13.5" spans="1:10">
      <c r="A2402" s="19"/>
      <c r="B2402" s="19"/>
      <c r="C2402" s="15" t="s">
        <v>1973</v>
      </c>
      <c r="D2402" s="15" t="s">
        <v>2002</v>
      </c>
      <c r="E2402" s="15" t="s">
        <v>1973</v>
      </c>
      <c r="F2402" s="17" t="s">
        <v>1973</v>
      </c>
      <c r="G2402" s="15" t="s">
        <v>1973</v>
      </c>
      <c r="H2402" s="17" t="s">
        <v>1973</v>
      </c>
      <c r="I2402" s="17" t="s">
        <v>1973</v>
      </c>
      <c r="J2402" s="21" t="s">
        <v>1973</v>
      </c>
    </row>
    <row r="2403" ht="27" spans="1:10">
      <c r="A2403" s="19"/>
      <c r="B2403" s="19"/>
      <c r="C2403" s="15" t="s">
        <v>1973</v>
      </c>
      <c r="D2403" s="15" t="s">
        <v>1973</v>
      </c>
      <c r="E2403" s="15" t="s">
        <v>3088</v>
      </c>
      <c r="F2403" s="17" t="s">
        <v>1997</v>
      </c>
      <c r="G2403" s="15" t="s">
        <v>2072</v>
      </c>
      <c r="H2403" s="17" t="s">
        <v>1982</v>
      </c>
      <c r="I2403" s="17" t="s">
        <v>1983</v>
      </c>
      <c r="J2403" s="21" t="s">
        <v>3690</v>
      </c>
    </row>
    <row r="2404" ht="13.5" spans="1:10">
      <c r="A2404" s="15" t="s">
        <v>3691</v>
      </c>
      <c r="B2404" s="19"/>
      <c r="C2404" s="19"/>
      <c r="D2404" s="19"/>
      <c r="E2404" s="19"/>
      <c r="F2404" s="20"/>
      <c r="G2404" s="19"/>
      <c r="H2404" s="20"/>
      <c r="I2404" s="20"/>
      <c r="J2404" s="22"/>
    </row>
    <row r="2405" ht="405" spans="1:10">
      <c r="A2405" s="15" t="s">
        <v>3692</v>
      </c>
      <c r="B2405" s="18" t="s">
        <v>3693</v>
      </c>
      <c r="C2405" s="19"/>
      <c r="D2405" s="19"/>
      <c r="E2405" s="19"/>
      <c r="F2405" s="20"/>
      <c r="G2405" s="19"/>
      <c r="H2405" s="20"/>
      <c r="I2405" s="20"/>
      <c r="J2405" s="22"/>
    </row>
    <row r="2406" ht="13.5" spans="1:10">
      <c r="A2406" s="19"/>
      <c r="B2406" s="19"/>
      <c r="C2406" s="15" t="s">
        <v>1977</v>
      </c>
      <c r="D2406" s="15" t="s">
        <v>1973</v>
      </c>
      <c r="E2406" s="15" t="s">
        <v>1973</v>
      </c>
      <c r="F2406" s="17" t="s">
        <v>1973</v>
      </c>
      <c r="G2406" s="15" t="s">
        <v>1973</v>
      </c>
      <c r="H2406" s="17" t="s">
        <v>1973</v>
      </c>
      <c r="I2406" s="17" t="s">
        <v>1973</v>
      </c>
      <c r="J2406" s="21" t="s">
        <v>1973</v>
      </c>
    </row>
    <row r="2407" ht="13.5" spans="1:10">
      <c r="A2407" s="19"/>
      <c r="B2407" s="19"/>
      <c r="C2407" s="15" t="s">
        <v>1973</v>
      </c>
      <c r="D2407" s="15" t="s">
        <v>1978</v>
      </c>
      <c r="E2407" s="15" t="s">
        <v>1973</v>
      </c>
      <c r="F2407" s="17" t="s">
        <v>1973</v>
      </c>
      <c r="G2407" s="15" t="s">
        <v>1973</v>
      </c>
      <c r="H2407" s="17" t="s">
        <v>1973</v>
      </c>
      <c r="I2407" s="17" t="s">
        <v>1973</v>
      </c>
      <c r="J2407" s="21" t="s">
        <v>1973</v>
      </c>
    </row>
    <row r="2408" ht="27" spans="1:10">
      <c r="A2408" s="19"/>
      <c r="B2408" s="19"/>
      <c r="C2408" s="15" t="s">
        <v>1973</v>
      </c>
      <c r="D2408" s="15" t="s">
        <v>1973</v>
      </c>
      <c r="E2408" s="15" t="s">
        <v>3694</v>
      </c>
      <c r="F2408" s="17" t="s">
        <v>1997</v>
      </c>
      <c r="G2408" s="15" t="s">
        <v>2192</v>
      </c>
      <c r="H2408" s="17" t="s">
        <v>2200</v>
      </c>
      <c r="I2408" s="17" t="s">
        <v>1983</v>
      </c>
      <c r="J2408" s="21" t="s">
        <v>3695</v>
      </c>
    </row>
    <row r="2409" ht="27" spans="1:10">
      <c r="A2409" s="19"/>
      <c r="B2409" s="19"/>
      <c r="C2409" s="15" t="s">
        <v>1973</v>
      </c>
      <c r="D2409" s="15" t="s">
        <v>1973</v>
      </c>
      <c r="E2409" s="15" t="s">
        <v>3696</v>
      </c>
      <c r="F2409" s="17" t="s">
        <v>1997</v>
      </c>
      <c r="G2409" s="15" t="s">
        <v>2347</v>
      </c>
      <c r="H2409" s="17" t="s">
        <v>3697</v>
      </c>
      <c r="I2409" s="17" t="s">
        <v>1983</v>
      </c>
      <c r="J2409" s="21" t="s">
        <v>3698</v>
      </c>
    </row>
    <row r="2410" ht="13.5" spans="1:10">
      <c r="A2410" s="19"/>
      <c r="B2410" s="19"/>
      <c r="C2410" s="15" t="s">
        <v>1989</v>
      </c>
      <c r="D2410" s="15" t="s">
        <v>1973</v>
      </c>
      <c r="E2410" s="15" t="s">
        <v>1973</v>
      </c>
      <c r="F2410" s="17" t="s">
        <v>1973</v>
      </c>
      <c r="G2410" s="15" t="s">
        <v>1973</v>
      </c>
      <c r="H2410" s="17" t="s">
        <v>1973</v>
      </c>
      <c r="I2410" s="17" t="s">
        <v>1973</v>
      </c>
      <c r="J2410" s="21" t="s">
        <v>1973</v>
      </c>
    </row>
    <row r="2411" ht="13.5" spans="1:10">
      <c r="A2411" s="19"/>
      <c r="B2411" s="19"/>
      <c r="C2411" s="15" t="s">
        <v>1973</v>
      </c>
      <c r="D2411" s="15" t="s">
        <v>2258</v>
      </c>
      <c r="E2411" s="15" t="s">
        <v>1973</v>
      </c>
      <c r="F2411" s="17" t="s">
        <v>1973</v>
      </c>
      <c r="G2411" s="15" t="s">
        <v>1973</v>
      </c>
      <c r="H2411" s="17" t="s">
        <v>1973</v>
      </c>
      <c r="I2411" s="17" t="s">
        <v>1973</v>
      </c>
      <c r="J2411" s="21" t="s">
        <v>1973</v>
      </c>
    </row>
    <row r="2412" ht="27" spans="1:10">
      <c r="A2412" s="19"/>
      <c r="B2412" s="19"/>
      <c r="C2412" s="15" t="s">
        <v>1973</v>
      </c>
      <c r="D2412" s="15" t="s">
        <v>1973</v>
      </c>
      <c r="E2412" s="15" t="s">
        <v>3699</v>
      </c>
      <c r="F2412" s="17" t="s">
        <v>1997</v>
      </c>
      <c r="G2412" s="15" t="s">
        <v>2050</v>
      </c>
      <c r="H2412" s="17" t="s">
        <v>1999</v>
      </c>
      <c r="I2412" s="17" t="s">
        <v>1983</v>
      </c>
      <c r="J2412" s="21" t="s">
        <v>3700</v>
      </c>
    </row>
    <row r="2413" ht="13.5" spans="1:10">
      <c r="A2413" s="19"/>
      <c r="B2413" s="19"/>
      <c r="C2413" s="15" t="s">
        <v>1973</v>
      </c>
      <c r="D2413" s="15" t="s">
        <v>1995</v>
      </c>
      <c r="E2413" s="15" t="s">
        <v>1973</v>
      </c>
      <c r="F2413" s="17" t="s">
        <v>1973</v>
      </c>
      <c r="G2413" s="15" t="s">
        <v>1973</v>
      </c>
      <c r="H2413" s="17" t="s">
        <v>1973</v>
      </c>
      <c r="I2413" s="17" t="s">
        <v>1973</v>
      </c>
      <c r="J2413" s="21" t="s">
        <v>1973</v>
      </c>
    </row>
    <row r="2414" ht="27" spans="1:10">
      <c r="A2414" s="19"/>
      <c r="B2414" s="19"/>
      <c r="C2414" s="15" t="s">
        <v>1973</v>
      </c>
      <c r="D2414" s="15" t="s">
        <v>1973</v>
      </c>
      <c r="E2414" s="15" t="s">
        <v>3701</v>
      </c>
      <c r="F2414" s="17" t="s">
        <v>1997</v>
      </c>
      <c r="G2414" s="15" t="s">
        <v>2253</v>
      </c>
      <c r="H2414" s="17" t="s">
        <v>1999</v>
      </c>
      <c r="I2414" s="17" t="s">
        <v>1983</v>
      </c>
      <c r="J2414" s="21" t="s">
        <v>3702</v>
      </c>
    </row>
    <row r="2415" ht="13.5" spans="1:10">
      <c r="A2415" s="19"/>
      <c r="B2415" s="19"/>
      <c r="C2415" s="15" t="s">
        <v>2001</v>
      </c>
      <c r="D2415" s="15" t="s">
        <v>1973</v>
      </c>
      <c r="E2415" s="15" t="s">
        <v>1973</v>
      </c>
      <c r="F2415" s="17" t="s">
        <v>1973</v>
      </c>
      <c r="G2415" s="15" t="s">
        <v>1973</v>
      </c>
      <c r="H2415" s="17" t="s">
        <v>1973</v>
      </c>
      <c r="I2415" s="17" t="s">
        <v>1973</v>
      </c>
      <c r="J2415" s="21" t="s">
        <v>1973</v>
      </c>
    </row>
    <row r="2416" ht="13.5" spans="1:10">
      <c r="A2416" s="19"/>
      <c r="B2416" s="19"/>
      <c r="C2416" s="15" t="s">
        <v>1973</v>
      </c>
      <c r="D2416" s="15" t="s">
        <v>2002</v>
      </c>
      <c r="E2416" s="15" t="s">
        <v>1973</v>
      </c>
      <c r="F2416" s="17" t="s">
        <v>1973</v>
      </c>
      <c r="G2416" s="15" t="s">
        <v>1973</v>
      </c>
      <c r="H2416" s="17" t="s">
        <v>1973</v>
      </c>
      <c r="I2416" s="17" t="s">
        <v>1973</v>
      </c>
      <c r="J2416" s="21" t="s">
        <v>1973</v>
      </c>
    </row>
    <row r="2417" ht="40.5" spans="1:10">
      <c r="A2417" s="19"/>
      <c r="B2417" s="19"/>
      <c r="C2417" s="15" t="s">
        <v>1973</v>
      </c>
      <c r="D2417" s="15" t="s">
        <v>1973</v>
      </c>
      <c r="E2417" s="15" t="s">
        <v>3703</v>
      </c>
      <c r="F2417" s="17" t="s">
        <v>1997</v>
      </c>
      <c r="G2417" s="15" t="s">
        <v>2326</v>
      </c>
      <c r="H2417" s="17" t="s">
        <v>1982</v>
      </c>
      <c r="I2417" s="17" t="s">
        <v>1983</v>
      </c>
      <c r="J2417" s="21" t="s">
        <v>3704</v>
      </c>
    </row>
    <row r="2418" ht="13.5" spans="1:10">
      <c r="A2418" s="15" t="s">
        <v>3705</v>
      </c>
      <c r="B2418" s="19"/>
      <c r="C2418" s="19"/>
      <c r="D2418" s="19"/>
      <c r="E2418" s="19"/>
      <c r="F2418" s="20"/>
      <c r="G2418" s="19"/>
      <c r="H2418" s="20"/>
      <c r="I2418" s="20"/>
      <c r="J2418" s="22"/>
    </row>
    <row r="2419" ht="256.5" spans="1:10">
      <c r="A2419" s="15" t="s">
        <v>3706</v>
      </c>
      <c r="B2419" s="18" t="s">
        <v>3707</v>
      </c>
      <c r="C2419" s="19"/>
      <c r="D2419" s="19"/>
      <c r="E2419" s="19"/>
      <c r="F2419" s="20"/>
      <c r="G2419" s="19"/>
      <c r="H2419" s="20"/>
      <c r="I2419" s="20"/>
      <c r="J2419" s="22"/>
    </row>
    <row r="2420" ht="13.5" spans="1:10">
      <c r="A2420" s="19"/>
      <c r="B2420" s="19"/>
      <c r="C2420" s="15" t="s">
        <v>1977</v>
      </c>
      <c r="D2420" s="15" t="s">
        <v>1973</v>
      </c>
      <c r="E2420" s="15" t="s">
        <v>1973</v>
      </c>
      <c r="F2420" s="17" t="s">
        <v>1973</v>
      </c>
      <c r="G2420" s="15" t="s">
        <v>1973</v>
      </c>
      <c r="H2420" s="17" t="s">
        <v>1973</v>
      </c>
      <c r="I2420" s="17" t="s">
        <v>1973</v>
      </c>
      <c r="J2420" s="21" t="s">
        <v>1973</v>
      </c>
    </row>
    <row r="2421" ht="13.5" spans="1:10">
      <c r="A2421" s="19"/>
      <c r="B2421" s="19"/>
      <c r="C2421" s="15" t="s">
        <v>1973</v>
      </c>
      <c r="D2421" s="15" t="s">
        <v>1978</v>
      </c>
      <c r="E2421" s="15" t="s">
        <v>1973</v>
      </c>
      <c r="F2421" s="17" t="s">
        <v>1973</v>
      </c>
      <c r="G2421" s="15" t="s">
        <v>1973</v>
      </c>
      <c r="H2421" s="17" t="s">
        <v>1973</v>
      </c>
      <c r="I2421" s="17" t="s">
        <v>1973</v>
      </c>
      <c r="J2421" s="21" t="s">
        <v>1973</v>
      </c>
    </row>
    <row r="2422" ht="40.5" spans="1:10">
      <c r="A2422" s="19"/>
      <c r="B2422" s="19"/>
      <c r="C2422" s="15" t="s">
        <v>1973</v>
      </c>
      <c r="D2422" s="15" t="s">
        <v>1973</v>
      </c>
      <c r="E2422" s="15" t="s">
        <v>3708</v>
      </c>
      <c r="F2422" s="17" t="s">
        <v>1997</v>
      </c>
      <c r="G2422" s="15" t="s">
        <v>2422</v>
      </c>
      <c r="H2422" s="17" t="s">
        <v>2580</v>
      </c>
      <c r="I2422" s="17" t="s">
        <v>1983</v>
      </c>
      <c r="J2422" s="21" t="s">
        <v>3709</v>
      </c>
    </row>
    <row r="2423" ht="40.5" spans="1:10">
      <c r="A2423" s="19"/>
      <c r="B2423" s="19"/>
      <c r="C2423" s="15" t="s">
        <v>1973</v>
      </c>
      <c r="D2423" s="15" t="s">
        <v>1973</v>
      </c>
      <c r="E2423" s="15" t="s">
        <v>3710</v>
      </c>
      <c r="F2423" s="17" t="s">
        <v>1997</v>
      </c>
      <c r="G2423" s="15" t="s">
        <v>3711</v>
      </c>
      <c r="H2423" s="17" t="s">
        <v>2691</v>
      </c>
      <c r="I2423" s="17" t="s">
        <v>1983</v>
      </c>
      <c r="J2423" s="21" t="s">
        <v>3712</v>
      </c>
    </row>
    <row r="2424" ht="13.5" spans="1:10">
      <c r="A2424" s="19"/>
      <c r="B2424" s="19"/>
      <c r="C2424" s="15" t="s">
        <v>1973</v>
      </c>
      <c r="D2424" s="15" t="s">
        <v>1985</v>
      </c>
      <c r="E2424" s="15" t="s">
        <v>1973</v>
      </c>
      <c r="F2424" s="17" t="s">
        <v>1973</v>
      </c>
      <c r="G2424" s="15" t="s">
        <v>1973</v>
      </c>
      <c r="H2424" s="17" t="s">
        <v>1973</v>
      </c>
      <c r="I2424" s="17" t="s">
        <v>1973</v>
      </c>
      <c r="J2424" s="21" t="s">
        <v>1973</v>
      </c>
    </row>
    <row r="2425" ht="108" spans="1:10">
      <c r="A2425" s="19"/>
      <c r="B2425" s="19"/>
      <c r="C2425" s="15" t="s">
        <v>1973</v>
      </c>
      <c r="D2425" s="15" t="s">
        <v>1973</v>
      </c>
      <c r="E2425" s="15" t="s">
        <v>3713</v>
      </c>
      <c r="F2425" s="17" t="s">
        <v>1980</v>
      </c>
      <c r="G2425" s="15" t="s">
        <v>2072</v>
      </c>
      <c r="H2425" s="17" t="s">
        <v>1982</v>
      </c>
      <c r="I2425" s="17" t="s">
        <v>1987</v>
      </c>
      <c r="J2425" s="21" t="s">
        <v>3714</v>
      </c>
    </row>
    <row r="2426" ht="13.5" spans="1:10">
      <c r="A2426" s="19"/>
      <c r="B2426" s="19"/>
      <c r="C2426" s="15" t="s">
        <v>1989</v>
      </c>
      <c r="D2426" s="15" t="s">
        <v>1973</v>
      </c>
      <c r="E2426" s="15" t="s">
        <v>1973</v>
      </c>
      <c r="F2426" s="17" t="s">
        <v>1973</v>
      </c>
      <c r="G2426" s="15" t="s">
        <v>1973</v>
      </c>
      <c r="H2426" s="17" t="s">
        <v>1973</v>
      </c>
      <c r="I2426" s="17" t="s">
        <v>1973</v>
      </c>
      <c r="J2426" s="21" t="s">
        <v>1973</v>
      </c>
    </row>
    <row r="2427" ht="13.5" spans="1:10">
      <c r="A2427" s="19"/>
      <c r="B2427" s="19"/>
      <c r="C2427" s="15" t="s">
        <v>1973</v>
      </c>
      <c r="D2427" s="15" t="s">
        <v>2023</v>
      </c>
      <c r="E2427" s="15" t="s">
        <v>1973</v>
      </c>
      <c r="F2427" s="17" t="s">
        <v>1973</v>
      </c>
      <c r="G2427" s="15" t="s">
        <v>1973</v>
      </c>
      <c r="H2427" s="17" t="s">
        <v>1973</v>
      </c>
      <c r="I2427" s="17" t="s">
        <v>1973</v>
      </c>
      <c r="J2427" s="21" t="s">
        <v>1973</v>
      </c>
    </row>
    <row r="2428" ht="27" spans="1:10">
      <c r="A2428" s="19"/>
      <c r="B2428" s="19"/>
      <c r="C2428" s="15" t="s">
        <v>1973</v>
      </c>
      <c r="D2428" s="15" t="s">
        <v>1973</v>
      </c>
      <c r="E2428" s="15" t="s">
        <v>3715</v>
      </c>
      <c r="F2428" s="17" t="s">
        <v>1997</v>
      </c>
      <c r="G2428" s="15" t="s">
        <v>2072</v>
      </c>
      <c r="H2428" s="17" t="s">
        <v>1982</v>
      </c>
      <c r="I2428" s="17" t="s">
        <v>1983</v>
      </c>
      <c r="J2428" s="21" t="s">
        <v>3716</v>
      </c>
    </row>
    <row r="2429" ht="13.5" spans="1:10">
      <c r="A2429" s="19"/>
      <c r="B2429" s="19"/>
      <c r="C2429" s="15" t="s">
        <v>2001</v>
      </c>
      <c r="D2429" s="15" t="s">
        <v>1973</v>
      </c>
      <c r="E2429" s="15" t="s">
        <v>1973</v>
      </c>
      <c r="F2429" s="17" t="s">
        <v>1973</v>
      </c>
      <c r="G2429" s="15" t="s">
        <v>1973</v>
      </c>
      <c r="H2429" s="17" t="s">
        <v>1973</v>
      </c>
      <c r="I2429" s="17" t="s">
        <v>1973</v>
      </c>
      <c r="J2429" s="21" t="s">
        <v>1973</v>
      </c>
    </row>
    <row r="2430" ht="13.5" spans="1:10">
      <c r="A2430" s="19"/>
      <c r="B2430" s="19"/>
      <c r="C2430" s="15" t="s">
        <v>1973</v>
      </c>
      <c r="D2430" s="15" t="s">
        <v>2002</v>
      </c>
      <c r="E2430" s="15" t="s">
        <v>1973</v>
      </c>
      <c r="F2430" s="17" t="s">
        <v>1973</v>
      </c>
      <c r="G2430" s="15" t="s">
        <v>1973</v>
      </c>
      <c r="H2430" s="17" t="s">
        <v>1973</v>
      </c>
      <c r="I2430" s="17" t="s">
        <v>1973</v>
      </c>
      <c r="J2430" s="21" t="s">
        <v>1973</v>
      </c>
    </row>
    <row r="2431" ht="27" spans="1:10">
      <c r="A2431" s="19"/>
      <c r="B2431" s="19"/>
      <c r="C2431" s="15" t="s">
        <v>1973</v>
      </c>
      <c r="D2431" s="15" t="s">
        <v>1973</v>
      </c>
      <c r="E2431" s="15" t="s">
        <v>3717</v>
      </c>
      <c r="F2431" s="17" t="s">
        <v>1997</v>
      </c>
      <c r="G2431" s="15" t="s">
        <v>2072</v>
      </c>
      <c r="H2431" s="17" t="s">
        <v>1982</v>
      </c>
      <c r="I2431" s="17" t="s">
        <v>1983</v>
      </c>
      <c r="J2431" s="21" t="s">
        <v>3718</v>
      </c>
    </row>
    <row r="2432" ht="256.5" spans="1:10">
      <c r="A2432" s="15" t="s">
        <v>3719</v>
      </c>
      <c r="B2432" s="18" t="s">
        <v>3707</v>
      </c>
      <c r="C2432" s="19"/>
      <c r="D2432" s="19"/>
      <c r="E2432" s="19"/>
      <c r="F2432" s="20"/>
      <c r="G2432" s="19"/>
      <c r="H2432" s="20"/>
      <c r="I2432" s="20"/>
      <c r="J2432" s="22"/>
    </row>
    <row r="2433" ht="13.5" spans="1:10">
      <c r="A2433" s="19"/>
      <c r="B2433" s="19"/>
      <c r="C2433" s="15" t="s">
        <v>1977</v>
      </c>
      <c r="D2433" s="15" t="s">
        <v>1973</v>
      </c>
      <c r="E2433" s="15" t="s">
        <v>1973</v>
      </c>
      <c r="F2433" s="17" t="s">
        <v>1973</v>
      </c>
      <c r="G2433" s="15" t="s">
        <v>1973</v>
      </c>
      <c r="H2433" s="17" t="s">
        <v>1973</v>
      </c>
      <c r="I2433" s="17" t="s">
        <v>1973</v>
      </c>
      <c r="J2433" s="21" t="s">
        <v>1973</v>
      </c>
    </row>
    <row r="2434" ht="13.5" spans="1:10">
      <c r="A2434" s="19"/>
      <c r="B2434" s="19"/>
      <c r="C2434" s="15" t="s">
        <v>1973</v>
      </c>
      <c r="D2434" s="15" t="s">
        <v>1985</v>
      </c>
      <c r="E2434" s="15" t="s">
        <v>1973</v>
      </c>
      <c r="F2434" s="17" t="s">
        <v>1973</v>
      </c>
      <c r="G2434" s="15" t="s">
        <v>1973</v>
      </c>
      <c r="H2434" s="17" t="s">
        <v>1973</v>
      </c>
      <c r="I2434" s="17" t="s">
        <v>1973</v>
      </c>
      <c r="J2434" s="21" t="s">
        <v>1973</v>
      </c>
    </row>
    <row r="2435" ht="27" spans="1:10">
      <c r="A2435" s="19"/>
      <c r="B2435" s="19"/>
      <c r="C2435" s="15" t="s">
        <v>1973</v>
      </c>
      <c r="D2435" s="15" t="s">
        <v>1973</v>
      </c>
      <c r="E2435" s="15" t="s">
        <v>3720</v>
      </c>
      <c r="F2435" s="17" t="s">
        <v>1980</v>
      </c>
      <c r="G2435" s="15" t="s">
        <v>2072</v>
      </c>
      <c r="H2435" s="17" t="s">
        <v>1982</v>
      </c>
      <c r="I2435" s="17" t="s">
        <v>1983</v>
      </c>
      <c r="J2435" s="21" t="s">
        <v>3721</v>
      </c>
    </row>
    <row r="2436" ht="13.5" spans="1:10">
      <c r="A2436" s="19"/>
      <c r="B2436" s="19"/>
      <c r="C2436" s="15" t="s">
        <v>1973</v>
      </c>
      <c r="D2436" s="15" t="s">
        <v>2013</v>
      </c>
      <c r="E2436" s="15" t="s">
        <v>1973</v>
      </c>
      <c r="F2436" s="17" t="s">
        <v>1973</v>
      </c>
      <c r="G2436" s="15" t="s">
        <v>1973</v>
      </c>
      <c r="H2436" s="17" t="s">
        <v>1973</v>
      </c>
      <c r="I2436" s="17" t="s">
        <v>1973</v>
      </c>
      <c r="J2436" s="21" t="s">
        <v>1973</v>
      </c>
    </row>
    <row r="2437" ht="54" spans="1:10">
      <c r="A2437" s="19"/>
      <c r="B2437" s="19"/>
      <c r="C2437" s="15" t="s">
        <v>1973</v>
      </c>
      <c r="D2437" s="15" t="s">
        <v>1973</v>
      </c>
      <c r="E2437" s="15" t="s">
        <v>3722</v>
      </c>
      <c r="F2437" s="17" t="s">
        <v>1997</v>
      </c>
      <c r="G2437" s="15" t="s">
        <v>3711</v>
      </c>
      <c r="H2437" s="17" t="s">
        <v>2691</v>
      </c>
      <c r="I2437" s="17" t="s">
        <v>1983</v>
      </c>
      <c r="J2437" s="21" t="s">
        <v>3723</v>
      </c>
    </row>
    <row r="2438" ht="13.5" spans="1:10">
      <c r="A2438" s="19"/>
      <c r="B2438" s="19"/>
      <c r="C2438" s="15" t="s">
        <v>1989</v>
      </c>
      <c r="D2438" s="15" t="s">
        <v>1973</v>
      </c>
      <c r="E2438" s="15" t="s">
        <v>1973</v>
      </c>
      <c r="F2438" s="17" t="s">
        <v>1973</v>
      </c>
      <c r="G2438" s="15" t="s">
        <v>1973</v>
      </c>
      <c r="H2438" s="17" t="s">
        <v>1973</v>
      </c>
      <c r="I2438" s="17" t="s">
        <v>1973</v>
      </c>
      <c r="J2438" s="21" t="s">
        <v>1973</v>
      </c>
    </row>
    <row r="2439" ht="13.5" spans="1:10">
      <c r="A2439" s="19"/>
      <c r="B2439" s="19"/>
      <c r="C2439" s="15" t="s">
        <v>1973</v>
      </c>
      <c r="D2439" s="15" t="s">
        <v>1990</v>
      </c>
      <c r="E2439" s="15" t="s">
        <v>1973</v>
      </c>
      <c r="F2439" s="17" t="s">
        <v>1973</v>
      </c>
      <c r="G2439" s="15" t="s">
        <v>1973</v>
      </c>
      <c r="H2439" s="17" t="s">
        <v>1973</v>
      </c>
      <c r="I2439" s="17" t="s">
        <v>1973</v>
      </c>
      <c r="J2439" s="21" t="s">
        <v>1973</v>
      </c>
    </row>
    <row r="2440" ht="27" spans="1:10">
      <c r="A2440" s="19"/>
      <c r="B2440" s="19"/>
      <c r="C2440" s="15" t="s">
        <v>1973</v>
      </c>
      <c r="D2440" s="15" t="s">
        <v>1973</v>
      </c>
      <c r="E2440" s="15" t="s">
        <v>3724</v>
      </c>
      <c r="F2440" s="17" t="s">
        <v>1980</v>
      </c>
      <c r="G2440" s="15" t="s">
        <v>2072</v>
      </c>
      <c r="H2440" s="17" t="s">
        <v>1982</v>
      </c>
      <c r="I2440" s="17" t="s">
        <v>1983</v>
      </c>
      <c r="J2440" s="21" t="s">
        <v>3724</v>
      </c>
    </row>
    <row r="2441" ht="13.5" spans="1:10">
      <c r="A2441" s="19"/>
      <c r="B2441" s="19"/>
      <c r="C2441" s="15" t="s">
        <v>1973</v>
      </c>
      <c r="D2441" s="15" t="s">
        <v>2023</v>
      </c>
      <c r="E2441" s="15" t="s">
        <v>1973</v>
      </c>
      <c r="F2441" s="17" t="s">
        <v>1973</v>
      </c>
      <c r="G2441" s="15" t="s">
        <v>1973</v>
      </c>
      <c r="H2441" s="17" t="s">
        <v>1973</v>
      </c>
      <c r="I2441" s="17" t="s">
        <v>1973</v>
      </c>
      <c r="J2441" s="21" t="s">
        <v>1973</v>
      </c>
    </row>
    <row r="2442" ht="27" spans="1:10">
      <c r="A2442" s="19"/>
      <c r="B2442" s="19"/>
      <c r="C2442" s="15" t="s">
        <v>1973</v>
      </c>
      <c r="D2442" s="15" t="s">
        <v>1973</v>
      </c>
      <c r="E2442" s="15" t="s">
        <v>3715</v>
      </c>
      <c r="F2442" s="17" t="s">
        <v>1980</v>
      </c>
      <c r="G2442" s="15" t="s">
        <v>2072</v>
      </c>
      <c r="H2442" s="17" t="s">
        <v>1982</v>
      </c>
      <c r="I2442" s="17" t="s">
        <v>1983</v>
      </c>
      <c r="J2442" s="21" t="s">
        <v>3725</v>
      </c>
    </row>
    <row r="2443" ht="13.5" spans="1:10">
      <c r="A2443" s="19"/>
      <c r="B2443" s="19"/>
      <c r="C2443" s="15" t="s">
        <v>2001</v>
      </c>
      <c r="D2443" s="15" t="s">
        <v>1973</v>
      </c>
      <c r="E2443" s="15" t="s">
        <v>1973</v>
      </c>
      <c r="F2443" s="17" t="s">
        <v>1973</v>
      </c>
      <c r="G2443" s="15" t="s">
        <v>1973</v>
      </c>
      <c r="H2443" s="17" t="s">
        <v>1973</v>
      </c>
      <c r="I2443" s="17" t="s">
        <v>1973</v>
      </c>
      <c r="J2443" s="21" t="s">
        <v>1973</v>
      </c>
    </row>
    <row r="2444" ht="13.5" spans="1:10">
      <c r="A2444" s="19"/>
      <c r="B2444" s="19"/>
      <c r="C2444" s="15" t="s">
        <v>1973</v>
      </c>
      <c r="D2444" s="15" t="s">
        <v>2002</v>
      </c>
      <c r="E2444" s="15" t="s">
        <v>1973</v>
      </c>
      <c r="F2444" s="17" t="s">
        <v>1973</v>
      </c>
      <c r="G2444" s="15" t="s">
        <v>1973</v>
      </c>
      <c r="H2444" s="17" t="s">
        <v>1973</v>
      </c>
      <c r="I2444" s="17" t="s">
        <v>1973</v>
      </c>
      <c r="J2444" s="21" t="s">
        <v>1973</v>
      </c>
    </row>
    <row r="2445" ht="40.5" spans="1:10">
      <c r="A2445" s="19"/>
      <c r="B2445" s="19"/>
      <c r="C2445" s="15" t="s">
        <v>1973</v>
      </c>
      <c r="D2445" s="15" t="s">
        <v>1973</v>
      </c>
      <c r="E2445" s="15" t="s">
        <v>2061</v>
      </c>
      <c r="F2445" s="17" t="s">
        <v>1980</v>
      </c>
      <c r="G2445" s="15" t="s">
        <v>2072</v>
      </c>
      <c r="H2445" s="17" t="s">
        <v>1982</v>
      </c>
      <c r="I2445" s="17" t="s">
        <v>1983</v>
      </c>
      <c r="J2445" s="21" t="s">
        <v>3002</v>
      </c>
    </row>
    <row r="2446" ht="13.5" spans="1:10">
      <c r="A2446" s="15" t="s">
        <v>3726</v>
      </c>
      <c r="B2446" s="19"/>
      <c r="C2446" s="19"/>
      <c r="D2446" s="19"/>
      <c r="E2446" s="19"/>
      <c r="F2446" s="20"/>
      <c r="G2446" s="19"/>
      <c r="H2446" s="20"/>
      <c r="I2446" s="20"/>
      <c r="J2446" s="22"/>
    </row>
    <row r="2447" ht="310.5" spans="1:10">
      <c r="A2447" s="15" t="s">
        <v>3727</v>
      </c>
      <c r="B2447" s="18" t="s">
        <v>3728</v>
      </c>
      <c r="C2447" s="19"/>
      <c r="D2447" s="19"/>
      <c r="E2447" s="19"/>
      <c r="F2447" s="20"/>
      <c r="G2447" s="19"/>
      <c r="H2447" s="20"/>
      <c r="I2447" s="20"/>
      <c r="J2447" s="22"/>
    </row>
    <row r="2448" ht="13.5" spans="1:10">
      <c r="A2448" s="19"/>
      <c r="B2448" s="19"/>
      <c r="C2448" s="15" t="s">
        <v>1977</v>
      </c>
      <c r="D2448" s="15" t="s">
        <v>1973</v>
      </c>
      <c r="E2448" s="15" t="s">
        <v>1973</v>
      </c>
      <c r="F2448" s="17" t="s">
        <v>1973</v>
      </c>
      <c r="G2448" s="15" t="s">
        <v>1973</v>
      </c>
      <c r="H2448" s="17" t="s">
        <v>1973</v>
      </c>
      <c r="I2448" s="17" t="s">
        <v>1973</v>
      </c>
      <c r="J2448" s="21" t="s">
        <v>1973</v>
      </c>
    </row>
    <row r="2449" ht="13.5" spans="1:10">
      <c r="A2449" s="19"/>
      <c r="B2449" s="19"/>
      <c r="C2449" s="15" t="s">
        <v>1973</v>
      </c>
      <c r="D2449" s="15" t="s">
        <v>1978</v>
      </c>
      <c r="E2449" s="15" t="s">
        <v>1973</v>
      </c>
      <c r="F2449" s="17" t="s">
        <v>1973</v>
      </c>
      <c r="G2449" s="15" t="s">
        <v>1973</v>
      </c>
      <c r="H2449" s="17" t="s">
        <v>1973</v>
      </c>
      <c r="I2449" s="17" t="s">
        <v>1973</v>
      </c>
      <c r="J2449" s="21" t="s">
        <v>1973</v>
      </c>
    </row>
    <row r="2450" ht="54" spans="1:10">
      <c r="A2450" s="19"/>
      <c r="B2450" s="19"/>
      <c r="C2450" s="15" t="s">
        <v>1973</v>
      </c>
      <c r="D2450" s="15" t="s">
        <v>1973</v>
      </c>
      <c r="E2450" s="15" t="s">
        <v>3079</v>
      </c>
      <c r="F2450" s="17" t="s">
        <v>1997</v>
      </c>
      <c r="G2450" s="15" t="s">
        <v>2716</v>
      </c>
      <c r="H2450" s="17" t="s">
        <v>2200</v>
      </c>
      <c r="I2450" s="17" t="s">
        <v>1983</v>
      </c>
      <c r="J2450" s="21" t="s">
        <v>3080</v>
      </c>
    </row>
    <row r="2451" ht="13.5" spans="1:10">
      <c r="A2451" s="19"/>
      <c r="B2451" s="19"/>
      <c r="C2451" s="15" t="s">
        <v>1973</v>
      </c>
      <c r="D2451" s="15" t="s">
        <v>1985</v>
      </c>
      <c r="E2451" s="15" t="s">
        <v>1973</v>
      </c>
      <c r="F2451" s="17" t="s">
        <v>1973</v>
      </c>
      <c r="G2451" s="15" t="s">
        <v>1973</v>
      </c>
      <c r="H2451" s="17" t="s">
        <v>1973</v>
      </c>
      <c r="I2451" s="17" t="s">
        <v>1973</v>
      </c>
      <c r="J2451" s="21" t="s">
        <v>1973</v>
      </c>
    </row>
    <row r="2452" ht="108" spans="1:10">
      <c r="A2452" s="19"/>
      <c r="B2452" s="19"/>
      <c r="C2452" s="15" t="s">
        <v>1973</v>
      </c>
      <c r="D2452" s="15" t="s">
        <v>1973</v>
      </c>
      <c r="E2452" s="15" t="s">
        <v>3652</v>
      </c>
      <c r="F2452" s="17" t="s">
        <v>1997</v>
      </c>
      <c r="G2452" s="15" t="s">
        <v>2069</v>
      </c>
      <c r="H2452" s="17" t="s">
        <v>1982</v>
      </c>
      <c r="I2452" s="17" t="s">
        <v>1983</v>
      </c>
      <c r="J2452" s="21" t="s">
        <v>3729</v>
      </c>
    </row>
    <row r="2453" ht="13.5" spans="1:10">
      <c r="A2453" s="19"/>
      <c r="B2453" s="19"/>
      <c r="C2453" s="15" t="s">
        <v>1973</v>
      </c>
      <c r="D2453" s="15" t="s">
        <v>2013</v>
      </c>
      <c r="E2453" s="15" t="s">
        <v>1973</v>
      </c>
      <c r="F2453" s="17" t="s">
        <v>1973</v>
      </c>
      <c r="G2453" s="15" t="s">
        <v>1973</v>
      </c>
      <c r="H2453" s="17" t="s">
        <v>1973</v>
      </c>
      <c r="I2453" s="17" t="s">
        <v>1973</v>
      </c>
      <c r="J2453" s="21" t="s">
        <v>1973</v>
      </c>
    </row>
    <row r="2454" ht="81" spans="1:10">
      <c r="A2454" s="19"/>
      <c r="B2454" s="19"/>
      <c r="C2454" s="15" t="s">
        <v>1973</v>
      </c>
      <c r="D2454" s="15" t="s">
        <v>1973</v>
      </c>
      <c r="E2454" s="15" t="s">
        <v>3654</v>
      </c>
      <c r="F2454" s="17" t="s">
        <v>1980</v>
      </c>
      <c r="G2454" s="15" t="s">
        <v>2404</v>
      </c>
      <c r="H2454" s="17" t="s">
        <v>1999</v>
      </c>
      <c r="I2454" s="17" t="s">
        <v>1983</v>
      </c>
      <c r="J2454" s="21" t="s">
        <v>3730</v>
      </c>
    </row>
    <row r="2455" ht="13.5" spans="1:10">
      <c r="A2455" s="19"/>
      <c r="B2455" s="19"/>
      <c r="C2455" s="15" t="s">
        <v>1989</v>
      </c>
      <c r="D2455" s="15" t="s">
        <v>1973</v>
      </c>
      <c r="E2455" s="15" t="s">
        <v>1973</v>
      </c>
      <c r="F2455" s="17" t="s">
        <v>1973</v>
      </c>
      <c r="G2455" s="15" t="s">
        <v>1973</v>
      </c>
      <c r="H2455" s="17" t="s">
        <v>1973</v>
      </c>
      <c r="I2455" s="17" t="s">
        <v>1973</v>
      </c>
      <c r="J2455" s="21" t="s">
        <v>1973</v>
      </c>
    </row>
    <row r="2456" ht="13.5" spans="1:10">
      <c r="A2456" s="19"/>
      <c r="B2456" s="19"/>
      <c r="C2456" s="15" t="s">
        <v>1973</v>
      </c>
      <c r="D2456" s="15" t="s">
        <v>1990</v>
      </c>
      <c r="E2456" s="15" t="s">
        <v>1973</v>
      </c>
      <c r="F2456" s="17" t="s">
        <v>1973</v>
      </c>
      <c r="G2456" s="15" t="s">
        <v>1973</v>
      </c>
      <c r="H2456" s="17" t="s">
        <v>1973</v>
      </c>
      <c r="I2456" s="17" t="s">
        <v>1973</v>
      </c>
      <c r="J2456" s="21" t="s">
        <v>1973</v>
      </c>
    </row>
    <row r="2457" ht="108" spans="1:10">
      <c r="A2457" s="19"/>
      <c r="B2457" s="19"/>
      <c r="C2457" s="15" t="s">
        <v>1973</v>
      </c>
      <c r="D2457" s="15" t="s">
        <v>1973</v>
      </c>
      <c r="E2457" s="15" t="s">
        <v>2949</v>
      </c>
      <c r="F2457" s="17" t="s">
        <v>1997</v>
      </c>
      <c r="G2457" s="15" t="s">
        <v>2620</v>
      </c>
      <c r="H2457" s="17" t="s">
        <v>1982</v>
      </c>
      <c r="I2457" s="17" t="s">
        <v>1983</v>
      </c>
      <c r="J2457" s="21" t="s">
        <v>2951</v>
      </c>
    </row>
    <row r="2458" ht="13.5" spans="1:10">
      <c r="A2458" s="19"/>
      <c r="B2458" s="19"/>
      <c r="C2458" s="15" t="s">
        <v>1973</v>
      </c>
      <c r="D2458" s="15" t="s">
        <v>2023</v>
      </c>
      <c r="E2458" s="15" t="s">
        <v>1973</v>
      </c>
      <c r="F2458" s="17" t="s">
        <v>1973</v>
      </c>
      <c r="G2458" s="15" t="s">
        <v>1973</v>
      </c>
      <c r="H2458" s="17" t="s">
        <v>1973</v>
      </c>
      <c r="I2458" s="17" t="s">
        <v>1973</v>
      </c>
      <c r="J2458" s="21" t="s">
        <v>1973</v>
      </c>
    </row>
    <row r="2459" ht="40.5" spans="1:10">
      <c r="A2459" s="19"/>
      <c r="B2459" s="19"/>
      <c r="C2459" s="15" t="s">
        <v>1973</v>
      </c>
      <c r="D2459" s="15" t="s">
        <v>1973</v>
      </c>
      <c r="E2459" s="15" t="s">
        <v>3731</v>
      </c>
      <c r="F2459" s="17" t="s">
        <v>1980</v>
      </c>
      <c r="G2459" s="15" t="s">
        <v>3276</v>
      </c>
      <c r="H2459" s="17" t="s">
        <v>3732</v>
      </c>
      <c r="I2459" s="17" t="s">
        <v>1987</v>
      </c>
      <c r="J2459" s="21" t="s">
        <v>3660</v>
      </c>
    </row>
    <row r="2460" ht="13.5" spans="1:10">
      <c r="A2460" s="19"/>
      <c r="B2460" s="19"/>
      <c r="C2460" s="15" t="s">
        <v>2001</v>
      </c>
      <c r="D2460" s="15" t="s">
        <v>1973</v>
      </c>
      <c r="E2460" s="15" t="s">
        <v>1973</v>
      </c>
      <c r="F2460" s="17" t="s">
        <v>1973</v>
      </c>
      <c r="G2460" s="15" t="s">
        <v>1973</v>
      </c>
      <c r="H2460" s="17" t="s">
        <v>1973</v>
      </c>
      <c r="I2460" s="17" t="s">
        <v>1973</v>
      </c>
      <c r="J2460" s="21" t="s">
        <v>1973</v>
      </c>
    </row>
    <row r="2461" ht="13.5" spans="1:10">
      <c r="A2461" s="19"/>
      <c r="B2461" s="19"/>
      <c r="C2461" s="15" t="s">
        <v>1973</v>
      </c>
      <c r="D2461" s="15" t="s">
        <v>2002</v>
      </c>
      <c r="E2461" s="15" t="s">
        <v>1973</v>
      </c>
      <c r="F2461" s="17" t="s">
        <v>1973</v>
      </c>
      <c r="G2461" s="15" t="s">
        <v>1973</v>
      </c>
      <c r="H2461" s="17" t="s">
        <v>1973</v>
      </c>
      <c r="I2461" s="17" t="s">
        <v>1973</v>
      </c>
      <c r="J2461" s="21" t="s">
        <v>1973</v>
      </c>
    </row>
    <row r="2462" ht="40.5" spans="1:10">
      <c r="A2462" s="19"/>
      <c r="B2462" s="19"/>
      <c r="C2462" s="15" t="s">
        <v>1973</v>
      </c>
      <c r="D2462" s="15" t="s">
        <v>1973</v>
      </c>
      <c r="E2462" s="15" t="s">
        <v>3733</v>
      </c>
      <c r="F2462" s="17" t="s">
        <v>1997</v>
      </c>
      <c r="G2462" s="15" t="s">
        <v>2069</v>
      </c>
      <c r="H2462" s="17" t="s">
        <v>1982</v>
      </c>
      <c r="I2462" s="17" t="s">
        <v>1983</v>
      </c>
      <c r="J2462" s="21" t="s">
        <v>3664</v>
      </c>
    </row>
    <row r="2463" ht="13.5" spans="1:10">
      <c r="A2463" s="15" t="s">
        <v>3734</v>
      </c>
      <c r="B2463" s="19"/>
      <c r="C2463" s="19"/>
      <c r="D2463" s="19"/>
      <c r="E2463" s="19"/>
      <c r="F2463" s="20"/>
      <c r="G2463" s="19"/>
      <c r="H2463" s="20"/>
      <c r="I2463" s="20"/>
      <c r="J2463" s="22"/>
    </row>
    <row r="2464" ht="337.5" spans="1:10">
      <c r="A2464" s="15" t="s">
        <v>3735</v>
      </c>
      <c r="B2464" s="18" t="s">
        <v>3736</v>
      </c>
      <c r="C2464" s="19"/>
      <c r="D2464" s="19"/>
      <c r="E2464" s="19"/>
      <c r="F2464" s="20"/>
      <c r="G2464" s="19"/>
      <c r="H2464" s="20"/>
      <c r="I2464" s="20"/>
      <c r="J2464" s="22"/>
    </row>
    <row r="2465" ht="13.5" spans="1:10">
      <c r="A2465" s="19"/>
      <c r="B2465" s="19"/>
      <c r="C2465" s="15" t="s">
        <v>1977</v>
      </c>
      <c r="D2465" s="15" t="s">
        <v>1973</v>
      </c>
      <c r="E2465" s="15" t="s">
        <v>1973</v>
      </c>
      <c r="F2465" s="17" t="s">
        <v>1973</v>
      </c>
      <c r="G2465" s="15" t="s">
        <v>1973</v>
      </c>
      <c r="H2465" s="17" t="s">
        <v>1973</v>
      </c>
      <c r="I2465" s="17" t="s">
        <v>1973</v>
      </c>
      <c r="J2465" s="21" t="s">
        <v>1973</v>
      </c>
    </row>
    <row r="2466" ht="13.5" spans="1:10">
      <c r="A2466" s="19"/>
      <c r="B2466" s="19"/>
      <c r="C2466" s="15" t="s">
        <v>1973</v>
      </c>
      <c r="D2466" s="15" t="s">
        <v>1978</v>
      </c>
      <c r="E2466" s="15" t="s">
        <v>1973</v>
      </c>
      <c r="F2466" s="17" t="s">
        <v>1973</v>
      </c>
      <c r="G2466" s="15" t="s">
        <v>1973</v>
      </c>
      <c r="H2466" s="17" t="s">
        <v>1973</v>
      </c>
      <c r="I2466" s="17" t="s">
        <v>1973</v>
      </c>
      <c r="J2466" s="21" t="s">
        <v>1973</v>
      </c>
    </row>
    <row r="2467" ht="54" spans="1:10">
      <c r="A2467" s="19"/>
      <c r="B2467" s="19"/>
      <c r="C2467" s="15" t="s">
        <v>1973</v>
      </c>
      <c r="D2467" s="15" t="s">
        <v>1973</v>
      </c>
      <c r="E2467" s="15" t="s">
        <v>3079</v>
      </c>
      <c r="F2467" s="17" t="s">
        <v>1997</v>
      </c>
      <c r="G2467" s="15" t="s">
        <v>2716</v>
      </c>
      <c r="H2467" s="17" t="s">
        <v>2200</v>
      </c>
      <c r="I2467" s="17" t="s">
        <v>1983</v>
      </c>
      <c r="J2467" s="21" t="s">
        <v>3080</v>
      </c>
    </row>
    <row r="2468" ht="13.5" spans="1:10">
      <c r="A2468" s="19"/>
      <c r="B2468" s="19"/>
      <c r="C2468" s="15" t="s">
        <v>1973</v>
      </c>
      <c r="D2468" s="15" t="s">
        <v>1985</v>
      </c>
      <c r="E2468" s="15" t="s">
        <v>1973</v>
      </c>
      <c r="F2468" s="17" t="s">
        <v>1973</v>
      </c>
      <c r="G2468" s="15" t="s">
        <v>1973</v>
      </c>
      <c r="H2468" s="17" t="s">
        <v>1973</v>
      </c>
      <c r="I2468" s="17" t="s">
        <v>1973</v>
      </c>
      <c r="J2468" s="21" t="s">
        <v>1973</v>
      </c>
    </row>
    <row r="2469" ht="108" spans="1:10">
      <c r="A2469" s="19"/>
      <c r="B2469" s="19"/>
      <c r="C2469" s="15" t="s">
        <v>1973</v>
      </c>
      <c r="D2469" s="15" t="s">
        <v>1973</v>
      </c>
      <c r="E2469" s="15" t="s">
        <v>3652</v>
      </c>
      <c r="F2469" s="17" t="s">
        <v>1980</v>
      </c>
      <c r="G2469" s="15" t="s">
        <v>2072</v>
      </c>
      <c r="H2469" s="17" t="s">
        <v>1982</v>
      </c>
      <c r="I2469" s="17" t="s">
        <v>1983</v>
      </c>
      <c r="J2469" s="21" t="s">
        <v>3729</v>
      </c>
    </row>
    <row r="2470" ht="13.5" spans="1:10">
      <c r="A2470" s="19"/>
      <c r="B2470" s="19"/>
      <c r="C2470" s="15" t="s">
        <v>1973</v>
      </c>
      <c r="D2470" s="15" t="s">
        <v>2013</v>
      </c>
      <c r="E2470" s="15" t="s">
        <v>1973</v>
      </c>
      <c r="F2470" s="17" t="s">
        <v>1973</v>
      </c>
      <c r="G2470" s="15" t="s">
        <v>1973</v>
      </c>
      <c r="H2470" s="17" t="s">
        <v>1973</v>
      </c>
      <c r="I2470" s="17" t="s">
        <v>1973</v>
      </c>
      <c r="J2470" s="21" t="s">
        <v>1973</v>
      </c>
    </row>
    <row r="2471" ht="81" spans="1:10">
      <c r="A2471" s="19"/>
      <c r="B2471" s="19"/>
      <c r="C2471" s="15" t="s">
        <v>1973</v>
      </c>
      <c r="D2471" s="15" t="s">
        <v>1973</v>
      </c>
      <c r="E2471" s="15" t="s">
        <v>3654</v>
      </c>
      <c r="F2471" s="17" t="s">
        <v>1980</v>
      </c>
      <c r="G2471" s="15" t="s">
        <v>2404</v>
      </c>
      <c r="H2471" s="17" t="s">
        <v>1999</v>
      </c>
      <c r="I2471" s="17" t="s">
        <v>1983</v>
      </c>
      <c r="J2471" s="21" t="s">
        <v>3730</v>
      </c>
    </row>
    <row r="2472" ht="13.5" spans="1:10">
      <c r="A2472" s="19"/>
      <c r="B2472" s="19"/>
      <c r="C2472" s="15" t="s">
        <v>1989</v>
      </c>
      <c r="D2472" s="15" t="s">
        <v>1973</v>
      </c>
      <c r="E2472" s="15" t="s">
        <v>1973</v>
      </c>
      <c r="F2472" s="17" t="s">
        <v>1973</v>
      </c>
      <c r="G2472" s="15" t="s">
        <v>1973</v>
      </c>
      <c r="H2472" s="17" t="s">
        <v>1973</v>
      </c>
      <c r="I2472" s="17" t="s">
        <v>1973</v>
      </c>
      <c r="J2472" s="21" t="s">
        <v>1973</v>
      </c>
    </row>
    <row r="2473" ht="13.5" spans="1:10">
      <c r="A2473" s="19"/>
      <c r="B2473" s="19"/>
      <c r="C2473" s="15" t="s">
        <v>1973</v>
      </c>
      <c r="D2473" s="15" t="s">
        <v>1990</v>
      </c>
      <c r="E2473" s="15" t="s">
        <v>1973</v>
      </c>
      <c r="F2473" s="17" t="s">
        <v>1973</v>
      </c>
      <c r="G2473" s="15" t="s">
        <v>1973</v>
      </c>
      <c r="H2473" s="17" t="s">
        <v>1973</v>
      </c>
      <c r="I2473" s="17" t="s">
        <v>1973</v>
      </c>
      <c r="J2473" s="21" t="s">
        <v>1973</v>
      </c>
    </row>
    <row r="2474" ht="108" spans="1:10">
      <c r="A2474" s="19"/>
      <c r="B2474" s="19"/>
      <c r="C2474" s="15" t="s">
        <v>1973</v>
      </c>
      <c r="D2474" s="15" t="s">
        <v>1973</v>
      </c>
      <c r="E2474" s="15" t="s">
        <v>2949</v>
      </c>
      <c r="F2474" s="17" t="s">
        <v>1997</v>
      </c>
      <c r="G2474" s="15" t="s">
        <v>2620</v>
      </c>
      <c r="H2474" s="17" t="s">
        <v>1982</v>
      </c>
      <c r="I2474" s="17" t="s">
        <v>1983</v>
      </c>
      <c r="J2474" s="21" t="s">
        <v>3737</v>
      </c>
    </row>
    <row r="2475" ht="13.5" spans="1:10">
      <c r="A2475" s="19"/>
      <c r="B2475" s="19"/>
      <c r="C2475" s="15" t="s">
        <v>1973</v>
      </c>
      <c r="D2475" s="15" t="s">
        <v>2023</v>
      </c>
      <c r="E2475" s="15" t="s">
        <v>1973</v>
      </c>
      <c r="F2475" s="17" t="s">
        <v>1973</v>
      </c>
      <c r="G2475" s="15" t="s">
        <v>1973</v>
      </c>
      <c r="H2475" s="17" t="s">
        <v>1973</v>
      </c>
      <c r="I2475" s="17" t="s">
        <v>1973</v>
      </c>
      <c r="J2475" s="21" t="s">
        <v>1973</v>
      </c>
    </row>
    <row r="2476" ht="40.5" spans="1:10">
      <c r="A2476" s="19"/>
      <c r="B2476" s="19"/>
      <c r="C2476" s="15" t="s">
        <v>1973</v>
      </c>
      <c r="D2476" s="15" t="s">
        <v>1973</v>
      </c>
      <c r="E2476" s="15" t="s">
        <v>3731</v>
      </c>
      <c r="F2476" s="17" t="s">
        <v>1980</v>
      </c>
      <c r="G2476" s="15" t="s">
        <v>3276</v>
      </c>
      <c r="H2476" s="17" t="s">
        <v>3732</v>
      </c>
      <c r="I2476" s="17" t="s">
        <v>1987</v>
      </c>
      <c r="J2476" s="21" t="s">
        <v>3660</v>
      </c>
    </row>
    <row r="2477" ht="13.5" spans="1:10">
      <c r="A2477" s="19"/>
      <c r="B2477" s="19"/>
      <c r="C2477" s="15" t="s">
        <v>2001</v>
      </c>
      <c r="D2477" s="15" t="s">
        <v>1973</v>
      </c>
      <c r="E2477" s="15" t="s">
        <v>1973</v>
      </c>
      <c r="F2477" s="17" t="s">
        <v>1973</v>
      </c>
      <c r="G2477" s="15" t="s">
        <v>1973</v>
      </c>
      <c r="H2477" s="17" t="s">
        <v>1973</v>
      </c>
      <c r="I2477" s="17" t="s">
        <v>1973</v>
      </c>
      <c r="J2477" s="21" t="s">
        <v>1973</v>
      </c>
    </row>
    <row r="2478" ht="13.5" spans="1:10">
      <c r="A2478" s="19"/>
      <c r="B2478" s="19"/>
      <c r="C2478" s="15" t="s">
        <v>1973</v>
      </c>
      <c r="D2478" s="15" t="s">
        <v>2002</v>
      </c>
      <c r="E2478" s="15" t="s">
        <v>1973</v>
      </c>
      <c r="F2478" s="17" t="s">
        <v>1973</v>
      </c>
      <c r="G2478" s="15" t="s">
        <v>1973</v>
      </c>
      <c r="H2478" s="17" t="s">
        <v>1973</v>
      </c>
      <c r="I2478" s="17" t="s">
        <v>1973</v>
      </c>
      <c r="J2478" s="21" t="s">
        <v>1973</v>
      </c>
    </row>
    <row r="2479" ht="121.5" spans="1:10">
      <c r="A2479" s="19"/>
      <c r="B2479" s="19"/>
      <c r="C2479" s="15" t="s">
        <v>1973</v>
      </c>
      <c r="D2479" s="15" t="s">
        <v>1973</v>
      </c>
      <c r="E2479" s="15" t="s">
        <v>3661</v>
      </c>
      <c r="F2479" s="17" t="s">
        <v>1980</v>
      </c>
      <c r="G2479" s="15" t="s">
        <v>2072</v>
      </c>
      <c r="H2479" s="17" t="s">
        <v>1982</v>
      </c>
      <c r="I2479" s="17" t="s">
        <v>1983</v>
      </c>
      <c r="J2479" s="21" t="s">
        <v>3089</v>
      </c>
    </row>
    <row r="2480" ht="40.5" spans="1:10">
      <c r="A2480" s="19"/>
      <c r="B2480" s="19"/>
      <c r="C2480" s="15" t="s">
        <v>1973</v>
      </c>
      <c r="D2480" s="15" t="s">
        <v>1973</v>
      </c>
      <c r="E2480" s="15" t="s">
        <v>3733</v>
      </c>
      <c r="F2480" s="17" t="s">
        <v>1980</v>
      </c>
      <c r="G2480" s="15" t="s">
        <v>2072</v>
      </c>
      <c r="H2480" s="17" t="s">
        <v>1982</v>
      </c>
      <c r="I2480" s="17" t="s">
        <v>1983</v>
      </c>
      <c r="J2480" s="21" t="s">
        <v>3664</v>
      </c>
    </row>
    <row r="2481" ht="13.5" spans="1:10">
      <c r="A2481" s="15" t="s">
        <v>3738</v>
      </c>
      <c r="B2481" s="19"/>
      <c r="C2481" s="19"/>
      <c r="D2481" s="19"/>
      <c r="E2481" s="19"/>
      <c r="F2481" s="20"/>
      <c r="G2481" s="19"/>
      <c r="H2481" s="20"/>
      <c r="I2481" s="20"/>
      <c r="J2481" s="22"/>
    </row>
    <row r="2482" ht="229.5" spans="1:10">
      <c r="A2482" s="15" t="s">
        <v>3739</v>
      </c>
      <c r="B2482" s="18" t="s">
        <v>3740</v>
      </c>
      <c r="C2482" s="19"/>
      <c r="D2482" s="19"/>
      <c r="E2482" s="19"/>
      <c r="F2482" s="20"/>
      <c r="G2482" s="19"/>
      <c r="H2482" s="20"/>
      <c r="I2482" s="20"/>
      <c r="J2482" s="22"/>
    </row>
    <row r="2483" ht="13.5" spans="1:10">
      <c r="A2483" s="19"/>
      <c r="B2483" s="19"/>
      <c r="C2483" s="15" t="s">
        <v>1977</v>
      </c>
      <c r="D2483" s="15" t="s">
        <v>1973</v>
      </c>
      <c r="E2483" s="15" t="s">
        <v>1973</v>
      </c>
      <c r="F2483" s="17" t="s">
        <v>1973</v>
      </c>
      <c r="G2483" s="15" t="s">
        <v>1973</v>
      </c>
      <c r="H2483" s="17" t="s">
        <v>1973</v>
      </c>
      <c r="I2483" s="17" t="s">
        <v>1973</v>
      </c>
      <c r="J2483" s="21" t="s">
        <v>1973</v>
      </c>
    </row>
    <row r="2484" ht="13.5" spans="1:10">
      <c r="A2484" s="19"/>
      <c r="B2484" s="19"/>
      <c r="C2484" s="15" t="s">
        <v>1973</v>
      </c>
      <c r="D2484" s="15" t="s">
        <v>1978</v>
      </c>
      <c r="E2484" s="15" t="s">
        <v>1973</v>
      </c>
      <c r="F2484" s="17" t="s">
        <v>1973</v>
      </c>
      <c r="G2484" s="15" t="s">
        <v>1973</v>
      </c>
      <c r="H2484" s="17" t="s">
        <v>1973</v>
      </c>
      <c r="I2484" s="17" t="s">
        <v>1973</v>
      </c>
      <c r="J2484" s="21" t="s">
        <v>1973</v>
      </c>
    </row>
    <row r="2485" ht="27" spans="1:10">
      <c r="A2485" s="19"/>
      <c r="B2485" s="19"/>
      <c r="C2485" s="15" t="s">
        <v>1973</v>
      </c>
      <c r="D2485" s="15" t="s">
        <v>1973</v>
      </c>
      <c r="E2485" s="15" t="s">
        <v>3741</v>
      </c>
      <c r="F2485" s="17" t="s">
        <v>1997</v>
      </c>
      <c r="G2485" s="15" t="s">
        <v>1998</v>
      </c>
      <c r="H2485" s="17" t="s">
        <v>2011</v>
      </c>
      <c r="I2485" s="17" t="s">
        <v>1983</v>
      </c>
      <c r="J2485" s="21" t="s">
        <v>3742</v>
      </c>
    </row>
    <row r="2486" ht="13.5" spans="1:10">
      <c r="A2486" s="19"/>
      <c r="B2486" s="19"/>
      <c r="C2486" s="15" t="s">
        <v>1973</v>
      </c>
      <c r="D2486" s="15" t="s">
        <v>1985</v>
      </c>
      <c r="E2486" s="15" t="s">
        <v>1973</v>
      </c>
      <c r="F2486" s="17" t="s">
        <v>1973</v>
      </c>
      <c r="G2486" s="15" t="s">
        <v>1973</v>
      </c>
      <c r="H2486" s="17" t="s">
        <v>1973</v>
      </c>
      <c r="I2486" s="17" t="s">
        <v>1973</v>
      </c>
      <c r="J2486" s="21" t="s">
        <v>1973</v>
      </c>
    </row>
    <row r="2487" ht="108" spans="1:10">
      <c r="A2487" s="19"/>
      <c r="B2487" s="19"/>
      <c r="C2487" s="15" t="s">
        <v>1973</v>
      </c>
      <c r="D2487" s="15" t="s">
        <v>1973</v>
      </c>
      <c r="E2487" s="15" t="s">
        <v>3652</v>
      </c>
      <c r="F2487" s="17" t="s">
        <v>1997</v>
      </c>
      <c r="G2487" s="15" t="s">
        <v>2005</v>
      </c>
      <c r="H2487" s="17" t="s">
        <v>2011</v>
      </c>
      <c r="I2487" s="17" t="s">
        <v>1983</v>
      </c>
      <c r="J2487" s="21" t="s">
        <v>3729</v>
      </c>
    </row>
    <row r="2488" ht="13.5" spans="1:10">
      <c r="A2488" s="19"/>
      <c r="B2488" s="19"/>
      <c r="C2488" s="15" t="s">
        <v>1973</v>
      </c>
      <c r="D2488" s="15" t="s">
        <v>2013</v>
      </c>
      <c r="E2488" s="15" t="s">
        <v>1973</v>
      </c>
      <c r="F2488" s="17" t="s">
        <v>1973</v>
      </c>
      <c r="G2488" s="15" t="s">
        <v>1973</v>
      </c>
      <c r="H2488" s="17" t="s">
        <v>1973</v>
      </c>
      <c r="I2488" s="17" t="s">
        <v>1973</v>
      </c>
      <c r="J2488" s="21" t="s">
        <v>1973</v>
      </c>
    </row>
    <row r="2489" ht="81" spans="1:10">
      <c r="A2489" s="19"/>
      <c r="B2489" s="19"/>
      <c r="C2489" s="15" t="s">
        <v>1973</v>
      </c>
      <c r="D2489" s="15" t="s">
        <v>1973</v>
      </c>
      <c r="E2489" s="15" t="s">
        <v>3654</v>
      </c>
      <c r="F2489" s="17" t="s">
        <v>1980</v>
      </c>
      <c r="G2489" s="15" t="s">
        <v>3743</v>
      </c>
      <c r="H2489" s="17" t="s">
        <v>2691</v>
      </c>
      <c r="I2489" s="17" t="s">
        <v>1987</v>
      </c>
      <c r="J2489" s="21" t="s">
        <v>3730</v>
      </c>
    </row>
    <row r="2490" ht="13.5" spans="1:10">
      <c r="A2490" s="19"/>
      <c r="B2490" s="19"/>
      <c r="C2490" s="15" t="s">
        <v>1989</v>
      </c>
      <c r="D2490" s="15" t="s">
        <v>1973</v>
      </c>
      <c r="E2490" s="15" t="s">
        <v>1973</v>
      </c>
      <c r="F2490" s="17" t="s">
        <v>1973</v>
      </c>
      <c r="G2490" s="15" t="s">
        <v>1973</v>
      </c>
      <c r="H2490" s="17" t="s">
        <v>1973</v>
      </c>
      <c r="I2490" s="17" t="s">
        <v>1973</v>
      </c>
      <c r="J2490" s="21" t="s">
        <v>1973</v>
      </c>
    </row>
    <row r="2491" ht="13.5" spans="1:10">
      <c r="A2491" s="19"/>
      <c r="B2491" s="19"/>
      <c r="C2491" s="15" t="s">
        <v>1973</v>
      </c>
      <c r="D2491" s="15" t="s">
        <v>2023</v>
      </c>
      <c r="E2491" s="15" t="s">
        <v>1973</v>
      </c>
      <c r="F2491" s="17" t="s">
        <v>1973</v>
      </c>
      <c r="G2491" s="15" t="s">
        <v>1973</v>
      </c>
      <c r="H2491" s="17" t="s">
        <v>1973</v>
      </c>
      <c r="I2491" s="17" t="s">
        <v>1973</v>
      </c>
      <c r="J2491" s="21" t="s">
        <v>1973</v>
      </c>
    </row>
    <row r="2492" ht="40.5" spans="1:10">
      <c r="A2492" s="19"/>
      <c r="B2492" s="19"/>
      <c r="C2492" s="15" t="s">
        <v>1973</v>
      </c>
      <c r="D2492" s="15" t="s">
        <v>1973</v>
      </c>
      <c r="E2492" s="15" t="s">
        <v>3731</v>
      </c>
      <c r="F2492" s="17" t="s">
        <v>1980</v>
      </c>
      <c r="G2492" s="15" t="s">
        <v>3276</v>
      </c>
      <c r="H2492" s="17" t="s">
        <v>2011</v>
      </c>
      <c r="I2492" s="17" t="s">
        <v>1987</v>
      </c>
      <c r="J2492" s="21" t="s">
        <v>3660</v>
      </c>
    </row>
    <row r="2493" ht="13.5" spans="1:10">
      <c r="A2493" s="19"/>
      <c r="B2493" s="19"/>
      <c r="C2493" s="15" t="s">
        <v>2001</v>
      </c>
      <c r="D2493" s="15" t="s">
        <v>1973</v>
      </c>
      <c r="E2493" s="15" t="s">
        <v>1973</v>
      </c>
      <c r="F2493" s="17" t="s">
        <v>1973</v>
      </c>
      <c r="G2493" s="15" t="s">
        <v>1973</v>
      </c>
      <c r="H2493" s="17" t="s">
        <v>1973</v>
      </c>
      <c r="I2493" s="17" t="s">
        <v>1973</v>
      </c>
      <c r="J2493" s="21" t="s">
        <v>1973</v>
      </c>
    </row>
    <row r="2494" ht="13.5" spans="1:10">
      <c r="A2494" s="19"/>
      <c r="B2494" s="19"/>
      <c r="C2494" s="15" t="s">
        <v>1973</v>
      </c>
      <c r="D2494" s="15" t="s">
        <v>2002</v>
      </c>
      <c r="E2494" s="15" t="s">
        <v>1973</v>
      </c>
      <c r="F2494" s="17" t="s">
        <v>1973</v>
      </c>
      <c r="G2494" s="15" t="s">
        <v>1973</v>
      </c>
      <c r="H2494" s="17" t="s">
        <v>1973</v>
      </c>
      <c r="I2494" s="17" t="s">
        <v>1973</v>
      </c>
      <c r="J2494" s="21" t="s">
        <v>1973</v>
      </c>
    </row>
    <row r="2495" ht="40.5" spans="1:10">
      <c r="A2495" s="19"/>
      <c r="B2495" s="19"/>
      <c r="C2495" s="15" t="s">
        <v>1973</v>
      </c>
      <c r="D2495" s="15" t="s">
        <v>1973</v>
      </c>
      <c r="E2495" s="15" t="s">
        <v>3583</v>
      </c>
      <c r="F2495" s="17" t="s">
        <v>1997</v>
      </c>
      <c r="G2495" s="15" t="s">
        <v>2072</v>
      </c>
      <c r="H2495" s="17" t="s">
        <v>1982</v>
      </c>
      <c r="I2495" s="17" t="s">
        <v>1983</v>
      </c>
      <c r="J2495" s="21" t="s">
        <v>3744</v>
      </c>
    </row>
    <row r="2496" ht="40.5" spans="1:10">
      <c r="A2496" s="19"/>
      <c r="B2496" s="19"/>
      <c r="C2496" s="15" t="s">
        <v>1973</v>
      </c>
      <c r="D2496" s="15" t="s">
        <v>1973</v>
      </c>
      <c r="E2496" s="15" t="s">
        <v>3745</v>
      </c>
      <c r="F2496" s="17" t="s">
        <v>1997</v>
      </c>
      <c r="G2496" s="15" t="s">
        <v>2072</v>
      </c>
      <c r="H2496" s="17" t="s">
        <v>1982</v>
      </c>
      <c r="I2496" s="17" t="s">
        <v>1983</v>
      </c>
      <c r="J2496" s="21" t="s">
        <v>3746</v>
      </c>
    </row>
    <row r="2497" ht="13.5" spans="1:10">
      <c r="A2497" s="15" t="s">
        <v>3747</v>
      </c>
      <c r="B2497" s="19"/>
      <c r="C2497" s="19"/>
      <c r="D2497" s="19"/>
      <c r="E2497" s="19"/>
      <c r="F2497" s="20"/>
      <c r="G2497" s="19"/>
      <c r="H2497" s="20"/>
      <c r="I2497" s="20"/>
      <c r="J2497" s="22"/>
    </row>
    <row r="2498" ht="351" spans="1:10">
      <c r="A2498" s="15" t="s">
        <v>3748</v>
      </c>
      <c r="B2498" s="18" t="s">
        <v>3749</v>
      </c>
      <c r="C2498" s="19"/>
      <c r="D2498" s="19"/>
      <c r="E2498" s="19"/>
      <c r="F2498" s="20"/>
      <c r="G2498" s="19"/>
      <c r="H2498" s="20"/>
      <c r="I2498" s="20"/>
      <c r="J2498" s="22"/>
    </row>
    <row r="2499" ht="13.5" spans="1:10">
      <c r="A2499" s="19"/>
      <c r="B2499" s="19"/>
      <c r="C2499" s="15" t="s">
        <v>1977</v>
      </c>
      <c r="D2499" s="15" t="s">
        <v>1973</v>
      </c>
      <c r="E2499" s="15" t="s">
        <v>1973</v>
      </c>
      <c r="F2499" s="17" t="s">
        <v>1973</v>
      </c>
      <c r="G2499" s="15" t="s">
        <v>1973</v>
      </c>
      <c r="H2499" s="17" t="s">
        <v>1973</v>
      </c>
      <c r="I2499" s="17" t="s">
        <v>1973</v>
      </c>
      <c r="J2499" s="21" t="s">
        <v>1973</v>
      </c>
    </row>
    <row r="2500" ht="13.5" spans="1:10">
      <c r="A2500" s="19"/>
      <c r="B2500" s="19"/>
      <c r="C2500" s="15" t="s">
        <v>1973</v>
      </c>
      <c r="D2500" s="15" t="s">
        <v>1978</v>
      </c>
      <c r="E2500" s="15" t="s">
        <v>1973</v>
      </c>
      <c r="F2500" s="17" t="s">
        <v>1973</v>
      </c>
      <c r="G2500" s="15" t="s">
        <v>1973</v>
      </c>
      <c r="H2500" s="17" t="s">
        <v>1973</v>
      </c>
      <c r="I2500" s="17" t="s">
        <v>1973</v>
      </c>
      <c r="J2500" s="21" t="s">
        <v>1973</v>
      </c>
    </row>
    <row r="2501" ht="54" spans="1:10">
      <c r="A2501" s="19"/>
      <c r="B2501" s="19"/>
      <c r="C2501" s="15" t="s">
        <v>1973</v>
      </c>
      <c r="D2501" s="15" t="s">
        <v>1973</v>
      </c>
      <c r="E2501" s="15" t="s">
        <v>3750</v>
      </c>
      <c r="F2501" s="17" t="s">
        <v>1997</v>
      </c>
      <c r="G2501" s="15" t="s">
        <v>2156</v>
      </c>
      <c r="H2501" s="17" t="s">
        <v>2200</v>
      </c>
      <c r="I2501" s="17" t="s">
        <v>1983</v>
      </c>
      <c r="J2501" s="21" t="s">
        <v>3751</v>
      </c>
    </row>
    <row r="2502" ht="40.5" spans="1:10">
      <c r="A2502" s="19"/>
      <c r="B2502" s="19"/>
      <c r="C2502" s="15" t="s">
        <v>1973</v>
      </c>
      <c r="D2502" s="15" t="s">
        <v>1973</v>
      </c>
      <c r="E2502" s="15" t="s">
        <v>3741</v>
      </c>
      <c r="F2502" s="17" t="s">
        <v>1997</v>
      </c>
      <c r="G2502" s="15" t="s">
        <v>2171</v>
      </c>
      <c r="H2502" s="17" t="s">
        <v>2200</v>
      </c>
      <c r="I2502" s="17" t="s">
        <v>1983</v>
      </c>
      <c r="J2502" s="21" t="s">
        <v>3752</v>
      </c>
    </row>
    <row r="2503" ht="13.5" spans="1:10">
      <c r="A2503" s="19"/>
      <c r="B2503" s="19"/>
      <c r="C2503" s="15" t="s">
        <v>1973</v>
      </c>
      <c r="D2503" s="15" t="s">
        <v>1985</v>
      </c>
      <c r="E2503" s="15" t="s">
        <v>1973</v>
      </c>
      <c r="F2503" s="17" t="s">
        <v>1973</v>
      </c>
      <c r="G2503" s="15" t="s">
        <v>1973</v>
      </c>
      <c r="H2503" s="17" t="s">
        <v>1973</v>
      </c>
      <c r="I2503" s="17" t="s">
        <v>1973</v>
      </c>
      <c r="J2503" s="21" t="s">
        <v>1973</v>
      </c>
    </row>
    <row r="2504" ht="108" spans="1:10">
      <c r="A2504" s="19"/>
      <c r="B2504" s="19"/>
      <c r="C2504" s="15" t="s">
        <v>1973</v>
      </c>
      <c r="D2504" s="15" t="s">
        <v>1973</v>
      </c>
      <c r="E2504" s="15" t="s">
        <v>3753</v>
      </c>
      <c r="F2504" s="17" t="s">
        <v>1997</v>
      </c>
      <c r="G2504" s="15" t="s">
        <v>1981</v>
      </c>
      <c r="H2504" s="17" t="s">
        <v>1982</v>
      </c>
      <c r="I2504" s="17" t="s">
        <v>1983</v>
      </c>
      <c r="J2504" s="21" t="s">
        <v>3729</v>
      </c>
    </row>
    <row r="2505" ht="13.5" spans="1:10">
      <c r="A2505" s="19"/>
      <c r="B2505" s="19"/>
      <c r="C2505" s="15" t="s">
        <v>1973</v>
      </c>
      <c r="D2505" s="15" t="s">
        <v>2013</v>
      </c>
      <c r="E2505" s="15" t="s">
        <v>1973</v>
      </c>
      <c r="F2505" s="17" t="s">
        <v>1973</v>
      </c>
      <c r="G2505" s="15" t="s">
        <v>1973</v>
      </c>
      <c r="H2505" s="17" t="s">
        <v>1973</v>
      </c>
      <c r="I2505" s="17" t="s">
        <v>1973</v>
      </c>
      <c r="J2505" s="21" t="s">
        <v>1973</v>
      </c>
    </row>
    <row r="2506" ht="81" spans="1:10">
      <c r="A2506" s="19"/>
      <c r="B2506" s="19"/>
      <c r="C2506" s="15" t="s">
        <v>1973</v>
      </c>
      <c r="D2506" s="15" t="s">
        <v>1973</v>
      </c>
      <c r="E2506" s="15" t="s">
        <v>3754</v>
      </c>
      <c r="F2506" s="17" t="s">
        <v>1980</v>
      </c>
      <c r="G2506" s="15" t="s">
        <v>3755</v>
      </c>
      <c r="H2506" s="17" t="s">
        <v>1999</v>
      </c>
      <c r="I2506" s="17" t="s">
        <v>1983</v>
      </c>
      <c r="J2506" s="21" t="s">
        <v>3730</v>
      </c>
    </row>
    <row r="2507" ht="13.5" spans="1:10">
      <c r="A2507" s="19"/>
      <c r="B2507" s="19"/>
      <c r="C2507" s="15" t="s">
        <v>1989</v>
      </c>
      <c r="D2507" s="15" t="s">
        <v>1973</v>
      </c>
      <c r="E2507" s="15" t="s">
        <v>1973</v>
      </c>
      <c r="F2507" s="17" t="s">
        <v>1973</v>
      </c>
      <c r="G2507" s="15" t="s">
        <v>1973</v>
      </c>
      <c r="H2507" s="17" t="s">
        <v>1973</v>
      </c>
      <c r="I2507" s="17" t="s">
        <v>1973</v>
      </c>
      <c r="J2507" s="21" t="s">
        <v>1973</v>
      </c>
    </row>
    <row r="2508" ht="13.5" spans="1:10">
      <c r="A2508" s="19"/>
      <c r="B2508" s="19"/>
      <c r="C2508" s="15" t="s">
        <v>1973</v>
      </c>
      <c r="D2508" s="15" t="s">
        <v>1990</v>
      </c>
      <c r="E2508" s="15" t="s">
        <v>1973</v>
      </c>
      <c r="F2508" s="17" t="s">
        <v>1973</v>
      </c>
      <c r="G2508" s="15" t="s">
        <v>1973</v>
      </c>
      <c r="H2508" s="17" t="s">
        <v>1973</v>
      </c>
      <c r="I2508" s="17" t="s">
        <v>1973</v>
      </c>
      <c r="J2508" s="21" t="s">
        <v>1973</v>
      </c>
    </row>
    <row r="2509" ht="27" spans="1:10">
      <c r="A2509" s="19"/>
      <c r="B2509" s="19"/>
      <c r="C2509" s="15" t="s">
        <v>1973</v>
      </c>
      <c r="D2509" s="15" t="s">
        <v>1973</v>
      </c>
      <c r="E2509" s="15" t="s">
        <v>3756</v>
      </c>
      <c r="F2509" s="17" t="s">
        <v>1980</v>
      </c>
      <c r="G2509" s="15" t="s">
        <v>1981</v>
      </c>
      <c r="H2509" s="17" t="s">
        <v>1982</v>
      </c>
      <c r="I2509" s="17" t="s">
        <v>1987</v>
      </c>
      <c r="J2509" s="21" t="s">
        <v>3757</v>
      </c>
    </row>
    <row r="2510" ht="40.5" spans="1:10">
      <c r="A2510" s="19"/>
      <c r="B2510" s="19"/>
      <c r="C2510" s="15" t="s">
        <v>1973</v>
      </c>
      <c r="D2510" s="15" t="s">
        <v>1973</v>
      </c>
      <c r="E2510" s="15" t="s">
        <v>3758</v>
      </c>
      <c r="F2510" s="17" t="s">
        <v>1980</v>
      </c>
      <c r="G2510" s="15" t="s">
        <v>2072</v>
      </c>
      <c r="H2510" s="17" t="s">
        <v>1982</v>
      </c>
      <c r="I2510" s="17" t="s">
        <v>1987</v>
      </c>
      <c r="J2510" s="21" t="s">
        <v>3758</v>
      </c>
    </row>
    <row r="2511" ht="13.5" spans="1:10">
      <c r="A2511" s="19"/>
      <c r="B2511" s="19"/>
      <c r="C2511" s="15" t="s">
        <v>1973</v>
      </c>
      <c r="D2511" s="15" t="s">
        <v>2023</v>
      </c>
      <c r="E2511" s="15" t="s">
        <v>1973</v>
      </c>
      <c r="F2511" s="17" t="s">
        <v>1973</v>
      </c>
      <c r="G2511" s="15" t="s">
        <v>1973</v>
      </c>
      <c r="H2511" s="17" t="s">
        <v>1973</v>
      </c>
      <c r="I2511" s="17" t="s">
        <v>1973</v>
      </c>
      <c r="J2511" s="21" t="s">
        <v>1973</v>
      </c>
    </row>
    <row r="2512" ht="27" spans="1:10">
      <c r="A2512" s="19"/>
      <c r="B2512" s="19"/>
      <c r="C2512" s="15" t="s">
        <v>1973</v>
      </c>
      <c r="D2512" s="15" t="s">
        <v>1973</v>
      </c>
      <c r="E2512" s="15" t="s">
        <v>3759</v>
      </c>
      <c r="F2512" s="17" t="s">
        <v>1980</v>
      </c>
      <c r="G2512" s="15" t="s">
        <v>2072</v>
      </c>
      <c r="H2512" s="17" t="s">
        <v>1982</v>
      </c>
      <c r="I2512" s="17" t="s">
        <v>1987</v>
      </c>
      <c r="J2512" s="21" t="s">
        <v>3760</v>
      </c>
    </row>
    <row r="2513" ht="13.5" spans="1:10">
      <c r="A2513" s="19"/>
      <c r="B2513" s="19"/>
      <c r="C2513" s="15" t="s">
        <v>2001</v>
      </c>
      <c r="D2513" s="15" t="s">
        <v>1973</v>
      </c>
      <c r="E2513" s="15" t="s">
        <v>1973</v>
      </c>
      <c r="F2513" s="17" t="s">
        <v>1973</v>
      </c>
      <c r="G2513" s="15" t="s">
        <v>1973</v>
      </c>
      <c r="H2513" s="17" t="s">
        <v>1973</v>
      </c>
      <c r="I2513" s="17" t="s">
        <v>1973</v>
      </c>
      <c r="J2513" s="21" t="s">
        <v>1973</v>
      </c>
    </row>
    <row r="2514" ht="13.5" spans="1:10">
      <c r="A2514" s="19"/>
      <c r="B2514" s="19"/>
      <c r="C2514" s="15" t="s">
        <v>1973</v>
      </c>
      <c r="D2514" s="15" t="s">
        <v>2002</v>
      </c>
      <c r="E2514" s="15" t="s">
        <v>1973</v>
      </c>
      <c r="F2514" s="17" t="s">
        <v>1973</v>
      </c>
      <c r="G2514" s="15" t="s">
        <v>1973</v>
      </c>
      <c r="H2514" s="17" t="s">
        <v>1973</v>
      </c>
      <c r="I2514" s="17" t="s">
        <v>1973</v>
      </c>
      <c r="J2514" s="21" t="s">
        <v>1973</v>
      </c>
    </row>
    <row r="2515" ht="40.5" spans="1:10">
      <c r="A2515" s="19"/>
      <c r="B2515" s="19"/>
      <c r="C2515" s="15" t="s">
        <v>1973</v>
      </c>
      <c r="D2515" s="15" t="s">
        <v>1973</v>
      </c>
      <c r="E2515" s="15" t="s">
        <v>3761</v>
      </c>
      <c r="F2515" s="17" t="s">
        <v>1997</v>
      </c>
      <c r="G2515" s="15" t="s">
        <v>2072</v>
      </c>
      <c r="H2515" s="17" t="s">
        <v>1982</v>
      </c>
      <c r="I2515" s="17" t="s">
        <v>1987</v>
      </c>
      <c r="J2515" s="21" t="s">
        <v>3762</v>
      </c>
    </row>
    <row r="2516" ht="13.5" spans="1:10">
      <c r="A2516" s="15" t="s">
        <v>3763</v>
      </c>
      <c r="B2516" s="19"/>
      <c r="C2516" s="19"/>
      <c r="D2516" s="19"/>
      <c r="E2516" s="19"/>
      <c r="F2516" s="20"/>
      <c r="G2516" s="19"/>
      <c r="H2516" s="20"/>
      <c r="I2516" s="20"/>
      <c r="J2516" s="22"/>
    </row>
    <row r="2517" ht="324" spans="1:10">
      <c r="A2517" s="15" t="s">
        <v>3764</v>
      </c>
      <c r="B2517" s="18" t="s">
        <v>3765</v>
      </c>
      <c r="C2517" s="19"/>
      <c r="D2517" s="19"/>
      <c r="E2517" s="19"/>
      <c r="F2517" s="20"/>
      <c r="G2517" s="19"/>
      <c r="H2517" s="20"/>
      <c r="I2517" s="20"/>
      <c r="J2517" s="22"/>
    </row>
    <row r="2518" ht="13.5" spans="1:10">
      <c r="A2518" s="19"/>
      <c r="B2518" s="19"/>
      <c r="C2518" s="15" t="s">
        <v>1977</v>
      </c>
      <c r="D2518" s="15" t="s">
        <v>1973</v>
      </c>
      <c r="E2518" s="15" t="s">
        <v>1973</v>
      </c>
      <c r="F2518" s="17" t="s">
        <v>1973</v>
      </c>
      <c r="G2518" s="15" t="s">
        <v>1973</v>
      </c>
      <c r="H2518" s="17" t="s">
        <v>1973</v>
      </c>
      <c r="I2518" s="17" t="s">
        <v>1973</v>
      </c>
      <c r="J2518" s="21" t="s">
        <v>1973</v>
      </c>
    </row>
    <row r="2519" ht="13.5" spans="1:10">
      <c r="A2519" s="19"/>
      <c r="B2519" s="19"/>
      <c r="C2519" s="15" t="s">
        <v>1973</v>
      </c>
      <c r="D2519" s="15" t="s">
        <v>1978</v>
      </c>
      <c r="E2519" s="15" t="s">
        <v>1973</v>
      </c>
      <c r="F2519" s="17" t="s">
        <v>1973</v>
      </c>
      <c r="G2519" s="15" t="s">
        <v>1973</v>
      </c>
      <c r="H2519" s="17" t="s">
        <v>1973</v>
      </c>
      <c r="I2519" s="17" t="s">
        <v>1973</v>
      </c>
      <c r="J2519" s="21" t="s">
        <v>1973</v>
      </c>
    </row>
    <row r="2520" ht="54" spans="1:10">
      <c r="A2520" s="19"/>
      <c r="B2520" s="19"/>
      <c r="C2520" s="15" t="s">
        <v>1973</v>
      </c>
      <c r="D2520" s="15" t="s">
        <v>1973</v>
      </c>
      <c r="E2520" s="15" t="s">
        <v>3079</v>
      </c>
      <c r="F2520" s="17" t="s">
        <v>1997</v>
      </c>
      <c r="G2520" s="15" t="s">
        <v>2716</v>
      </c>
      <c r="H2520" s="17" t="s">
        <v>2200</v>
      </c>
      <c r="I2520" s="17" t="s">
        <v>1983</v>
      </c>
      <c r="J2520" s="21" t="s">
        <v>3080</v>
      </c>
    </row>
    <row r="2521" ht="40.5" spans="1:10">
      <c r="A2521" s="19"/>
      <c r="B2521" s="19"/>
      <c r="C2521" s="15" t="s">
        <v>1973</v>
      </c>
      <c r="D2521" s="15" t="s">
        <v>1973</v>
      </c>
      <c r="E2521" s="15" t="s">
        <v>3741</v>
      </c>
      <c r="F2521" s="17" t="s">
        <v>1997</v>
      </c>
      <c r="G2521" s="15" t="s">
        <v>2171</v>
      </c>
      <c r="H2521" s="17" t="s">
        <v>3659</v>
      </c>
      <c r="I2521" s="17" t="s">
        <v>1983</v>
      </c>
      <c r="J2521" s="21" t="s">
        <v>3651</v>
      </c>
    </row>
    <row r="2522" ht="13.5" spans="1:10">
      <c r="A2522" s="19"/>
      <c r="B2522" s="19"/>
      <c r="C2522" s="15" t="s">
        <v>1973</v>
      </c>
      <c r="D2522" s="15" t="s">
        <v>1985</v>
      </c>
      <c r="E2522" s="15" t="s">
        <v>1973</v>
      </c>
      <c r="F2522" s="17" t="s">
        <v>1973</v>
      </c>
      <c r="G2522" s="15" t="s">
        <v>1973</v>
      </c>
      <c r="H2522" s="17" t="s">
        <v>1973</v>
      </c>
      <c r="I2522" s="17" t="s">
        <v>1973</v>
      </c>
      <c r="J2522" s="21" t="s">
        <v>1973</v>
      </c>
    </row>
    <row r="2523" ht="108" spans="1:10">
      <c r="A2523" s="19"/>
      <c r="B2523" s="19"/>
      <c r="C2523" s="15" t="s">
        <v>1973</v>
      </c>
      <c r="D2523" s="15" t="s">
        <v>1973</v>
      </c>
      <c r="E2523" s="15" t="s">
        <v>3652</v>
      </c>
      <c r="F2523" s="17" t="s">
        <v>1997</v>
      </c>
      <c r="G2523" s="15" t="s">
        <v>2069</v>
      </c>
      <c r="H2523" s="17" t="s">
        <v>1982</v>
      </c>
      <c r="I2523" s="17" t="s">
        <v>1983</v>
      </c>
      <c r="J2523" s="21" t="s">
        <v>3729</v>
      </c>
    </row>
    <row r="2524" ht="13.5" spans="1:10">
      <c r="A2524" s="19"/>
      <c r="B2524" s="19"/>
      <c r="C2524" s="15" t="s">
        <v>1973</v>
      </c>
      <c r="D2524" s="15" t="s">
        <v>2013</v>
      </c>
      <c r="E2524" s="15" t="s">
        <v>1973</v>
      </c>
      <c r="F2524" s="17" t="s">
        <v>1973</v>
      </c>
      <c r="G2524" s="15" t="s">
        <v>1973</v>
      </c>
      <c r="H2524" s="17" t="s">
        <v>1973</v>
      </c>
      <c r="I2524" s="17" t="s">
        <v>1973</v>
      </c>
      <c r="J2524" s="21" t="s">
        <v>1973</v>
      </c>
    </row>
    <row r="2525" ht="81" spans="1:10">
      <c r="A2525" s="19"/>
      <c r="B2525" s="19"/>
      <c r="C2525" s="15" t="s">
        <v>1973</v>
      </c>
      <c r="D2525" s="15" t="s">
        <v>1973</v>
      </c>
      <c r="E2525" s="15" t="s">
        <v>3654</v>
      </c>
      <c r="F2525" s="17" t="s">
        <v>1980</v>
      </c>
      <c r="G2525" s="15" t="s">
        <v>2404</v>
      </c>
      <c r="H2525" s="17" t="s">
        <v>1999</v>
      </c>
      <c r="I2525" s="17" t="s">
        <v>1983</v>
      </c>
      <c r="J2525" s="21" t="s">
        <v>3730</v>
      </c>
    </row>
    <row r="2526" ht="13.5" spans="1:10">
      <c r="A2526" s="19"/>
      <c r="B2526" s="19"/>
      <c r="C2526" s="15" t="s">
        <v>1989</v>
      </c>
      <c r="D2526" s="15" t="s">
        <v>1973</v>
      </c>
      <c r="E2526" s="15" t="s">
        <v>1973</v>
      </c>
      <c r="F2526" s="17" t="s">
        <v>1973</v>
      </c>
      <c r="G2526" s="15" t="s">
        <v>1973</v>
      </c>
      <c r="H2526" s="17" t="s">
        <v>1973</v>
      </c>
      <c r="I2526" s="17" t="s">
        <v>1973</v>
      </c>
      <c r="J2526" s="21" t="s">
        <v>1973</v>
      </c>
    </row>
    <row r="2527" ht="13.5" spans="1:10">
      <c r="A2527" s="19"/>
      <c r="B2527" s="19"/>
      <c r="C2527" s="15" t="s">
        <v>1973</v>
      </c>
      <c r="D2527" s="15" t="s">
        <v>1990</v>
      </c>
      <c r="E2527" s="15" t="s">
        <v>1973</v>
      </c>
      <c r="F2527" s="17" t="s">
        <v>1973</v>
      </c>
      <c r="G2527" s="15" t="s">
        <v>1973</v>
      </c>
      <c r="H2527" s="17" t="s">
        <v>1973</v>
      </c>
      <c r="I2527" s="17" t="s">
        <v>1973</v>
      </c>
      <c r="J2527" s="21" t="s">
        <v>1973</v>
      </c>
    </row>
    <row r="2528" ht="108" spans="1:10">
      <c r="A2528" s="19"/>
      <c r="B2528" s="19"/>
      <c r="C2528" s="15" t="s">
        <v>1973</v>
      </c>
      <c r="D2528" s="15" t="s">
        <v>1973</v>
      </c>
      <c r="E2528" s="15" t="s">
        <v>2949</v>
      </c>
      <c r="F2528" s="17" t="s">
        <v>1997</v>
      </c>
      <c r="G2528" s="15" t="s">
        <v>2620</v>
      </c>
      <c r="H2528" s="17" t="s">
        <v>1982</v>
      </c>
      <c r="I2528" s="17" t="s">
        <v>1983</v>
      </c>
      <c r="J2528" s="21" t="s">
        <v>2951</v>
      </c>
    </row>
    <row r="2529" ht="13.5" spans="1:10">
      <c r="A2529" s="19"/>
      <c r="B2529" s="19"/>
      <c r="C2529" s="15" t="s">
        <v>1973</v>
      </c>
      <c r="D2529" s="15" t="s">
        <v>2023</v>
      </c>
      <c r="E2529" s="15" t="s">
        <v>1973</v>
      </c>
      <c r="F2529" s="17" t="s">
        <v>1973</v>
      </c>
      <c r="G2529" s="15" t="s">
        <v>1973</v>
      </c>
      <c r="H2529" s="17" t="s">
        <v>1973</v>
      </c>
      <c r="I2529" s="17" t="s">
        <v>1973</v>
      </c>
      <c r="J2529" s="21" t="s">
        <v>1973</v>
      </c>
    </row>
    <row r="2530" ht="40.5" spans="1:10">
      <c r="A2530" s="19"/>
      <c r="B2530" s="19"/>
      <c r="C2530" s="15" t="s">
        <v>1973</v>
      </c>
      <c r="D2530" s="15" t="s">
        <v>1973</v>
      </c>
      <c r="E2530" s="15" t="s">
        <v>3731</v>
      </c>
      <c r="F2530" s="17" t="s">
        <v>1980</v>
      </c>
      <c r="G2530" s="15" t="s">
        <v>3276</v>
      </c>
      <c r="H2530" s="17" t="s">
        <v>3732</v>
      </c>
      <c r="I2530" s="17" t="s">
        <v>1987</v>
      </c>
      <c r="J2530" s="21" t="s">
        <v>3660</v>
      </c>
    </row>
    <row r="2531" ht="13.5" spans="1:10">
      <c r="A2531" s="19"/>
      <c r="B2531" s="19"/>
      <c r="C2531" s="15" t="s">
        <v>2001</v>
      </c>
      <c r="D2531" s="15" t="s">
        <v>1973</v>
      </c>
      <c r="E2531" s="15" t="s">
        <v>1973</v>
      </c>
      <c r="F2531" s="17" t="s">
        <v>1973</v>
      </c>
      <c r="G2531" s="15" t="s">
        <v>1973</v>
      </c>
      <c r="H2531" s="17" t="s">
        <v>1973</v>
      </c>
      <c r="I2531" s="17" t="s">
        <v>1973</v>
      </c>
      <c r="J2531" s="21" t="s">
        <v>1973</v>
      </c>
    </row>
    <row r="2532" ht="13.5" spans="1:10">
      <c r="A2532" s="19"/>
      <c r="B2532" s="19"/>
      <c r="C2532" s="15" t="s">
        <v>1973</v>
      </c>
      <c r="D2532" s="15" t="s">
        <v>2002</v>
      </c>
      <c r="E2532" s="15" t="s">
        <v>1973</v>
      </c>
      <c r="F2532" s="17" t="s">
        <v>1973</v>
      </c>
      <c r="G2532" s="15" t="s">
        <v>1973</v>
      </c>
      <c r="H2532" s="17" t="s">
        <v>1973</v>
      </c>
      <c r="I2532" s="17" t="s">
        <v>1973</v>
      </c>
      <c r="J2532" s="21" t="s">
        <v>1973</v>
      </c>
    </row>
    <row r="2533" ht="121.5" spans="1:10">
      <c r="A2533" s="19"/>
      <c r="B2533" s="19"/>
      <c r="C2533" s="15" t="s">
        <v>1973</v>
      </c>
      <c r="D2533" s="15" t="s">
        <v>1973</v>
      </c>
      <c r="E2533" s="15" t="s">
        <v>3661</v>
      </c>
      <c r="F2533" s="17" t="s">
        <v>1997</v>
      </c>
      <c r="G2533" s="15" t="s">
        <v>2072</v>
      </c>
      <c r="H2533" s="17" t="s">
        <v>1982</v>
      </c>
      <c r="I2533" s="17" t="s">
        <v>1983</v>
      </c>
      <c r="J2533" s="21" t="s">
        <v>3089</v>
      </c>
    </row>
    <row r="2534" ht="40.5" spans="1:10">
      <c r="A2534" s="19"/>
      <c r="B2534" s="19"/>
      <c r="C2534" s="15" t="s">
        <v>1973</v>
      </c>
      <c r="D2534" s="15" t="s">
        <v>1973</v>
      </c>
      <c r="E2534" s="15" t="s">
        <v>3733</v>
      </c>
      <c r="F2534" s="17" t="s">
        <v>1997</v>
      </c>
      <c r="G2534" s="15" t="s">
        <v>2069</v>
      </c>
      <c r="H2534" s="17" t="s">
        <v>1982</v>
      </c>
      <c r="I2534" s="17" t="s">
        <v>1983</v>
      </c>
      <c r="J2534" s="21" t="s">
        <v>3664</v>
      </c>
    </row>
    <row r="2535" ht="13.5" spans="1:10">
      <c r="A2535" s="15" t="s">
        <v>3766</v>
      </c>
      <c r="B2535" s="19"/>
      <c r="C2535" s="19"/>
      <c r="D2535" s="19"/>
      <c r="E2535" s="19"/>
      <c r="F2535" s="20"/>
      <c r="G2535" s="19"/>
      <c r="H2535" s="20"/>
      <c r="I2535" s="20"/>
      <c r="J2535" s="22"/>
    </row>
    <row r="2536" ht="324" spans="1:10">
      <c r="A2536" s="15" t="s">
        <v>3767</v>
      </c>
      <c r="B2536" s="18" t="s">
        <v>3768</v>
      </c>
      <c r="C2536" s="19"/>
      <c r="D2536" s="19"/>
      <c r="E2536" s="19"/>
      <c r="F2536" s="20"/>
      <c r="G2536" s="19"/>
      <c r="H2536" s="20"/>
      <c r="I2536" s="20"/>
      <c r="J2536" s="22"/>
    </row>
    <row r="2537" ht="13.5" spans="1:10">
      <c r="A2537" s="19"/>
      <c r="B2537" s="19"/>
      <c r="C2537" s="15" t="s">
        <v>1977</v>
      </c>
      <c r="D2537" s="15" t="s">
        <v>1973</v>
      </c>
      <c r="E2537" s="15" t="s">
        <v>1973</v>
      </c>
      <c r="F2537" s="17" t="s">
        <v>1973</v>
      </c>
      <c r="G2537" s="15" t="s">
        <v>1973</v>
      </c>
      <c r="H2537" s="17" t="s">
        <v>1973</v>
      </c>
      <c r="I2537" s="17" t="s">
        <v>1973</v>
      </c>
      <c r="J2537" s="21" t="s">
        <v>1973</v>
      </c>
    </row>
    <row r="2538" ht="13.5" spans="1:10">
      <c r="A2538" s="19"/>
      <c r="B2538" s="19"/>
      <c r="C2538" s="15" t="s">
        <v>1973</v>
      </c>
      <c r="D2538" s="15" t="s">
        <v>1978</v>
      </c>
      <c r="E2538" s="15" t="s">
        <v>1973</v>
      </c>
      <c r="F2538" s="17" t="s">
        <v>1973</v>
      </c>
      <c r="G2538" s="15" t="s">
        <v>1973</v>
      </c>
      <c r="H2538" s="17" t="s">
        <v>1973</v>
      </c>
      <c r="I2538" s="17" t="s">
        <v>1973</v>
      </c>
      <c r="J2538" s="21" t="s">
        <v>1973</v>
      </c>
    </row>
    <row r="2539" ht="54" spans="1:10">
      <c r="A2539" s="19"/>
      <c r="B2539" s="19"/>
      <c r="C2539" s="15" t="s">
        <v>1973</v>
      </c>
      <c r="D2539" s="15" t="s">
        <v>1973</v>
      </c>
      <c r="E2539" s="15" t="s">
        <v>3079</v>
      </c>
      <c r="F2539" s="17" t="s">
        <v>1997</v>
      </c>
      <c r="G2539" s="15" t="s">
        <v>2716</v>
      </c>
      <c r="H2539" s="17" t="s">
        <v>2200</v>
      </c>
      <c r="I2539" s="17" t="s">
        <v>1983</v>
      </c>
      <c r="J2539" s="21" t="s">
        <v>3080</v>
      </c>
    </row>
    <row r="2540" ht="40.5" spans="1:10">
      <c r="A2540" s="19"/>
      <c r="B2540" s="19"/>
      <c r="C2540" s="15" t="s">
        <v>1973</v>
      </c>
      <c r="D2540" s="15" t="s">
        <v>1973</v>
      </c>
      <c r="E2540" s="15" t="s">
        <v>3741</v>
      </c>
      <c r="F2540" s="17" t="s">
        <v>1997</v>
      </c>
      <c r="G2540" s="15" t="s">
        <v>2171</v>
      </c>
      <c r="H2540" s="17" t="s">
        <v>3732</v>
      </c>
      <c r="I2540" s="17" t="s">
        <v>1983</v>
      </c>
      <c r="J2540" s="21" t="s">
        <v>3651</v>
      </c>
    </row>
    <row r="2541" ht="13.5" spans="1:10">
      <c r="A2541" s="19"/>
      <c r="B2541" s="19"/>
      <c r="C2541" s="15" t="s">
        <v>1973</v>
      </c>
      <c r="D2541" s="15" t="s">
        <v>1985</v>
      </c>
      <c r="E2541" s="15" t="s">
        <v>1973</v>
      </c>
      <c r="F2541" s="17" t="s">
        <v>1973</v>
      </c>
      <c r="G2541" s="15" t="s">
        <v>1973</v>
      </c>
      <c r="H2541" s="17" t="s">
        <v>1973</v>
      </c>
      <c r="I2541" s="17" t="s">
        <v>1973</v>
      </c>
      <c r="J2541" s="21" t="s">
        <v>1973</v>
      </c>
    </row>
    <row r="2542" ht="108" spans="1:10">
      <c r="A2542" s="19"/>
      <c r="B2542" s="19"/>
      <c r="C2542" s="15" t="s">
        <v>1973</v>
      </c>
      <c r="D2542" s="15" t="s">
        <v>1973</v>
      </c>
      <c r="E2542" s="15" t="s">
        <v>3652</v>
      </c>
      <c r="F2542" s="17" t="s">
        <v>1980</v>
      </c>
      <c r="G2542" s="15" t="s">
        <v>2069</v>
      </c>
      <c r="H2542" s="17" t="s">
        <v>1982</v>
      </c>
      <c r="I2542" s="17" t="s">
        <v>1983</v>
      </c>
      <c r="J2542" s="21" t="s">
        <v>3653</v>
      </c>
    </row>
    <row r="2543" ht="13.5" spans="1:10">
      <c r="A2543" s="19"/>
      <c r="B2543" s="19"/>
      <c r="C2543" s="15" t="s">
        <v>1973</v>
      </c>
      <c r="D2543" s="15" t="s">
        <v>2013</v>
      </c>
      <c r="E2543" s="15" t="s">
        <v>1973</v>
      </c>
      <c r="F2543" s="17" t="s">
        <v>1973</v>
      </c>
      <c r="G2543" s="15" t="s">
        <v>1973</v>
      </c>
      <c r="H2543" s="17" t="s">
        <v>1973</v>
      </c>
      <c r="I2543" s="17" t="s">
        <v>1973</v>
      </c>
      <c r="J2543" s="21" t="s">
        <v>1973</v>
      </c>
    </row>
    <row r="2544" ht="81" spans="1:10">
      <c r="A2544" s="19"/>
      <c r="B2544" s="19"/>
      <c r="C2544" s="15" t="s">
        <v>1973</v>
      </c>
      <c r="D2544" s="15" t="s">
        <v>1973</v>
      </c>
      <c r="E2544" s="15" t="s">
        <v>3654</v>
      </c>
      <c r="F2544" s="17" t="s">
        <v>1980</v>
      </c>
      <c r="G2544" s="15" t="s">
        <v>2404</v>
      </c>
      <c r="H2544" s="17" t="s">
        <v>1999</v>
      </c>
      <c r="I2544" s="17" t="s">
        <v>1983</v>
      </c>
      <c r="J2544" s="21" t="s">
        <v>3655</v>
      </c>
    </row>
    <row r="2545" ht="13.5" spans="1:10">
      <c r="A2545" s="19"/>
      <c r="B2545" s="19"/>
      <c r="C2545" s="15" t="s">
        <v>1989</v>
      </c>
      <c r="D2545" s="15" t="s">
        <v>1973</v>
      </c>
      <c r="E2545" s="15" t="s">
        <v>1973</v>
      </c>
      <c r="F2545" s="17" t="s">
        <v>1973</v>
      </c>
      <c r="G2545" s="15" t="s">
        <v>1973</v>
      </c>
      <c r="H2545" s="17" t="s">
        <v>1973</v>
      </c>
      <c r="I2545" s="17" t="s">
        <v>1973</v>
      </c>
      <c r="J2545" s="21" t="s">
        <v>1973</v>
      </c>
    </row>
    <row r="2546" ht="13.5" spans="1:10">
      <c r="A2546" s="19"/>
      <c r="B2546" s="19"/>
      <c r="C2546" s="15" t="s">
        <v>1973</v>
      </c>
      <c r="D2546" s="15" t="s">
        <v>1990</v>
      </c>
      <c r="E2546" s="15" t="s">
        <v>1973</v>
      </c>
      <c r="F2546" s="17" t="s">
        <v>1973</v>
      </c>
      <c r="G2546" s="15" t="s">
        <v>1973</v>
      </c>
      <c r="H2546" s="17" t="s">
        <v>1973</v>
      </c>
      <c r="I2546" s="17" t="s">
        <v>1973</v>
      </c>
      <c r="J2546" s="21" t="s">
        <v>1973</v>
      </c>
    </row>
    <row r="2547" ht="108" spans="1:10">
      <c r="A2547" s="19"/>
      <c r="B2547" s="19"/>
      <c r="C2547" s="15" t="s">
        <v>1973</v>
      </c>
      <c r="D2547" s="15" t="s">
        <v>1973</v>
      </c>
      <c r="E2547" s="15" t="s">
        <v>2949</v>
      </c>
      <c r="F2547" s="17" t="s">
        <v>1997</v>
      </c>
      <c r="G2547" s="15" t="s">
        <v>2620</v>
      </c>
      <c r="H2547" s="17" t="s">
        <v>1982</v>
      </c>
      <c r="I2547" s="17" t="s">
        <v>1983</v>
      </c>
      <c r="J2547" s="21" t="s">
        <v>2951</v>
      </c>
    </row>
    <row r="2548" ht="13.5" spans="1:10">
      <c r="A2548" s="19"/>
      <c r="B2548" s="19"/>
      <c r="C2548" s="15" t="s">
        <v>1973</v>
      </c>
      <c r="D2548" s="15" t="s">
        <v>2023</v>
      </c>
      <c r="E2548" s="15" t="s">
        <v>1973</v>
      </c>
      <c r="F2548" s="17" t="s">
        <v>1973</v>
      </c>
      <c r="G2548" s="15" t="s">
        <v>1973</v>
      </c>
      <c r="H2548" s="17" t="s">
        <v>1973</v>
      </c>
      <c r="I2548" s="17" t="s">
        <v>1973</v>
      </c>
      <c r="J2548" s="21" t="s">
        <v>1973</v>
      </c>
    </row>
    <row r="2549" ht="40.5" spans="1:10">
      <c r="A2549" s="19"/>
      <c r="B2549" s="19"/>
      <c r="C2549" s="15" t="s">
        <v>1973</v>
      </c>
      <c r="D2549" s="15" t="s">
        <v>1973</v>
      </c>
      <c r="E2549" s="15" t="s">
        <v>3731</v>
      </c>
      <c r="F2549" s="17" t="s">
        <v>1980</v>
      </c>
      <c r="G2549" s="15" t="s">
        <v>3276</v>
      </c>
      <c r="H2549" s="17" t="s">
        <v>3659</v>
      </c>
      <c r="I2549" s="17" t="s">
        <v>1987</v>
      </c>
      <c r="J2549" s="21" t="s">
        <v>3660</v>
      </c>
    </row>
    <row r="2550" ht="13.5" spans="1:10">
      <c r="A2550" s="19"/>
      <c r="B2550" s="19"/>
      <c r="C2550" s="15" t="s">
        <v>2001</v>
      </c>
      <c r="D2550" s="15" t="s">
        <v>1973</v>
      </c>
      <c r="E2550" s="15" t="s">
        <v>1973</v>
      </c>
      <c r="F2550" s="17" t="s">
        <v>1973</v>
      </c>
      <c r="G2550" s="15" t="s">
        <v>1973</v>
      </c>
      <c r="H2550" s="17" t="s">
        <v>1973</v>
      </c>
      <c r="I2550" s="17" t="s">
        <v>1973</v>
      </c>
      <c r="J2550" s="21" t="s">
        <v>1973</v>
      </c>
    </row>
    <row r="2551" ht="13.5" spans="1:10">
      <c r="A2551" s="19"/>
      <c r="B2551" s="19"/>
      <c r="C2551" s="15" t="s">
        <v>1973</v>
      </c>
      <c r="D2551" s="15" t="s">
        <v>2002</v>
      </c>
      <c r="E2551" s="15" t="s">
        <v>1973</v>
      </c>
      <c r="F2551" s="17" t="s">
        <v>1973</v>
      </c>
      <c r="G2551" s="15" t="s">
        <v>1973</v>
      </c>
      <c r="H2551" s="17" t="s">
        <v>1973</v>
      </c>
      <c r="I2551" s="17" t="s">
        <v>1973</v>
      </c>
      <c r="J2551" s="21" t="s">
        <v>1973</v>
      </c>
    </row>
    <row r="2552" ht="135" spans="1:10">
      <c r="A2552" s="19"/>
      <c r="B2552" s="19"/>
      <c r="C2552" s="15" t="s">
        <v>1973</v>
      </c>
      <c r="D2552" s="15" t="s">
        <v>1973</v>
      </c>
      <c r="E2552" s="15" t="s">
        <v>3661</v>
      </c>
      <c r="F2552" s="17" t="s">
        <v>1997</v>
      </c>
      <c r="G2552" s="15" t="s">
        <v>2072</v>
      </c>
      <c r="H2552" s="17" t="s">
        <v>1982</v>
      </c>
      <c r="I2552" s="17" t="s">
        <v>1983</v>
      </c>
      <c r="J2552" s="21" t="s">
        <v>3662</v>
      </c>
    </row>
    <row r="2553" ht="40.5" spans="1:10">
      <c r="A2553" s="19"/>
      <c r="B2553" s="19"/>
      <c r="C2553" s="15" t="s">
        <v>1973</v>
      </c>
      <c r="D2553" s="15" t="s">
        <v>1973</v>
      </c>
      <c r="E2553" s="15" t="s">
        <v>3733</v>
      </c>
      <c r="F2553" s="17" t="s">
        <v>1997</v>
      </c>
      <c r="G2553" s="15" t="s">
        <v>2069</v>
      </c>
      <c r="H2553" s="17" t="s">
        <v>1982</v>
      </c>
      <c r="I2553" s="17" t="s">
        <v>1983</v>
      </c>
      <c r="J2553" s="21" t="s">
        <v>3664</v>
      </c>
    </row>
    <row r="2554" ht="13.5" spans="1:10">
      <c r="A2554" s="15" t="s">
        <v>3769</v>
      </c>
      <c r="B2554" s="19"/>
      <c r="C2554" s="19"/>
      <c r="D2554" s="19"/>
      <c r="E2554" s="19"/>
      <c r="F2554" s="20"/>
      <c r="G2554" s="19"/>
      <c r="H2554" s="20"/>
      <c r="I2554" s="20"/>
      <c r="J2554" s="22"/>
    </row>
    <row r="2555" ht="337.5" spans="1:10">
      <c r="A2555" s="15" t="s">
        <v>3770</v>
      </c>
      <c r="B2555" s="18" t="s">
        <v>3771</v>
      </c>
      <c r="C2555" s="19"/>
      <c r="D2555" s="19"/>
      <c r="E2555" s="19"/>
      <c r="F2555" s="20"/>
      <c r="G2555" s="19"/>
      <c r="H2555" s="20"/>
      <c r="I2555" s="20"/>
      <c r="J2555" s="22"/>
    </row>
    <row r="2556" ht="13.5" spans="1:10">
      <c r="A2556" s="19"/>
      <c r="B2556" s="19"/>
      <c r="C2556" s="15" t="s">
        <v>1977</v>
      </c>
      <c r="D2556" s="15" t="s">
        <v>1973</v>
      </c>
      <c r="E2556" s="15" t="s">
        <v>1973</v>
      </c>
      <c r="F2556" s="17" t="s">
        <v>1973</v>
      </c>
      <c r="G2556" s="15" t="s">
        <v>1973</v>
      </c>
      <c r="H2556" s="17" t="s">
        <v>1973</v>
      </c>
      <c r="I2556" s="17" t="s">
        <v>1973</v>
      </c>
      <c r="J2556" s="21" t="s">
        <v>1973</v>
      </c>
    </row>
    <row r="2557" ht="13.5" spans="1:10">
      <c r="A2557" s="19"/>
      <c r="B2557" s="19"/>
      <c r="C2557" s="15" t="s">
        <v>1973</v>
      </c>
      <c r="D2557" s="15" t="s">
        <v>1978</v>
      </c>
      <c r="E2557" s="15" t="s">
        <v>1973</v>
      </c>
      <c r="F2557" s="17" t="s">
        <v>1973</v>
      </c>
      <c r="G2557" s="15" t="s">
        <v>1973</v>
      </c>
      <c r="H2557" s="17" t="s">
        <v>1973</v>
      </c>
      <c r="I2557" s="17" t="s">
        <v>1973</v>
      </c>
      <c r="J2557" s="21" t="s">
        <v>1973</v>
      </c>
    </row>
    <row r="2558" ht="54" spans="1:10">
      <c r="A2558" s="19"/>
      <c r="B2558" s="19"/>
      <c r="C2558" s="15" t="s">
        <v>1973</v>
      </c>
      <c r="D2558" s="15" t="s">
        <v>1973</v>
      </c>
      <c r="E2558" s="15" t="s">
        <v>3079</v>
      </c>
      <c r="F2558" s="17" t="s">
        <v>1997</v>
      </c>
      <c r="G2558" s="15" t="s">
        <v>2716</v>
      </c>
      <c r="H2558" s="17" t="s">
        <v>2200</v>
      </c>
      <c r="I2558" s="17" t="s">
        <v>1983</v>
      </c>
      <c r="J2558" s="21" t="s">
        <v>3080</v>
      </c>
    </row>
    <row r="2559" ht="40.5" spans="1:10">
      <c r="A2559" s="19"/>
      <c r="B2559" s="19"/>
      <c r="C2559" s="15" t="s">
        <v>1973</v>
      </c>
      <c r="D2559" s="15" t="s">
        <v>1973</v>
      </c>
      <c r="E2559" s="15" t="s">
        <v>3741</v>
      </c>
      <c r="F2559" s="17" t="s">
        <v>1997</v>
      </c>
      <c r="G2559" s="15" t="s">
        <v>2171</v>
      </c>
      <c r="H2559" s="17" t="s">
        <v>3659</v>
      </c>
      <c r="I2559" s="17" t="s">
        <v>1983</v>
      </c>
      <c r="J2559" s="21" t="s">
        <v>3651</v>
      </c>
    </row>
    <row r="2560" ht="13.5" spans="1:10">
      <c r="A2560" s="19"/>
      <c r="B2560" s="19"/>
      <c r="C2560" s="15" t="s">
        <v>1973</v>
      </c>
      <c r="D2560" s="15" t="s">
        <v>1985</v>
      </c>
      <c r="E2560" s="15" t="s">
        <v>1973</v>
      </c>
      <c r="F2560" s="17" t="s">
        <v>1973</v>
      </c>
      <c r="G2560" s="15" t="s">
        <v>1973</v>
      </c>
      <c r="H2560" s="17" t="s">
        <v>1973</v>
      </c>
      <c r="I2560" s="17" t="s">
        <v>1973</v>
      </c>
      <c r="J2560" s="21" t="s">
        <v>1973</v>
      </c>
    </row>
    <row r="2561" ht="108" spans="1:10">
      <c r="A2561" s="19"/>
      <c r="B2561" s="19"/>
      <c r="C2561" s="15" t="s">
        <v>1973</v>
      </c>
      <c r="D2561" s="15" t="s">
        <v>1973</v>
      </c>
      <c r="E2561" s="15" t="s">
        <v>3652</v>
      </c>
      <c r="F2561" s="17" t="s">
        <v>1997</v>
      </c>
      <c r="G2561" s="15" t="s">
        <v>2069</v>
      </c>
      <c r="H2561" s="17" t="s">
        <v>1982</v>
      </c>
      <c r="I2561" s="17" t="s">
        <v>1983</v>
      </c>
      <c r="J2561" s="21" t="s">
        <v>3653</v>
      </c>
    </row>
    <row r="2562" ht="13.5" spans="1:10">
      <c r="A2562" s="19"/>
      <c r="B2562" s="19"/>
      <c r="C2562" s="15" t="s">
        <v>1973</v>
      </c>
      <c r="D2562" s="15" t="s">
        <v>2013</v>
      </c>
      <c r="E2562" s="15" t="s">
        <v>1973</v>
      </c>
      <c r="F2562" s="17" t="s">
        <v>1973</v>
      </c>
      <c r="G2562" s="15" t="s">
        <v>1973</v>
      </c>
      <c r="H2562" s="17" t="s">
        <v>1973</v>
      </c>
      <c r="I2562" s="17" t="s">
        <v>1973</v>
      </c>
      <c r="J2562" s="21" t="s">
        <v>1973</v>
      </c>
    </row>
    <row r="2563" ht="81" spans="1:10">
      <c r="A2563" s="19"/>
      <c r="B2563" s="19"/>
      <c r="C2563" s="15" t="s">
        <v>1973</v>
      </c>
      <c r="D2563" s="15" t="s">
        <v>1973</v>
      </c>
      <c r="E2563" s="15" t="s">
        <v>3654</v>
      </c>
      <c r="F2563" s="17" t="s">
        <v>1980</v>
      </c>
      <c r="G2563" s="15" t="s">
        <v>2404</v>
      </c>
      <c r="H2563" s="17" t="s">
        <v>1999</v>
      </c>
      <c r="I2563" s="17" t="s">
        <v>1983</v>
      </c>
      <c r="J2563" s="21" t="s">
        <v>3655</v>
      </c>
    </row>
    <row r="2564" ht="13.5" spans="1:10">
      <c r="A2564" s="19"/>
      <c r="B2564" s="19"/>
      <c r="C2564" s="15" t="s">
        <v>1989</v>
      </c>
      <c r="D2564" s="15" t="s">
        <v>1973</v>
      </c>
      <c r="E2564" s="15" t="s">
        <v>1973</v>
      </c>
      <c r="F2564" s="17" t="s">
        <v>1973</v>
      </c>
      <c r="G2564" s="15" t="s">
        <v>1973</v>
      </c>
      <c r="H2564" s="17" t="s">
        <v>1973</v>
      </c>
      <c r="I2564" s="17" t="s">
        <v>1973</v>
      </c>
      <c r="J2564" s="21" t="s">
        <v>1973</v>
      </c>
    </row>
    <row r="2565" ht="13.5" spans="1:10">
      <c r="A2565" s="19"/>
      <c r="B2565" s="19"/>
      <c r="C2565" s="15" t="s">
        <v>1973</v>
      </c>
      <c r="D2565" s="15" t="s">
        <v>1990</v>
      </c>
      <c r="E2565" s="15" t="s">
        <v>1973</v>
      </c>
      <c r="F2565" s="17" t="s">
        <v>1973</v>
      </c>
      <c r="G2565" s="15" t="s">
        <v>1973</v>
      </c>
      <c r="H2565" s="17" t="s">
        <v>1973</v>
      </c>
      <c r="I2565" s="17" t="s">
        <v>1973</v>
      </c>
      <c r="J2565" s="21" t="s">
        <v>1973</v>
      </c>
    </row>
    <row r="2566" ht="108" spans="1:10">
      <c r="A2566" s="19"/>
      <c r="B2566" s="19"/>
      <c r="C2566" s="15" t="s">
        <v>1973</v>
      </c>
      <c r="D2566" s="15" t="s">
        <v>1973</v>
      </c>
      <c r="E2566" s="15" t="s">
        <v>2949</v>
      </c>
      <c r="F2566" s="17" t="s">
        <v>1997</v>
      </c>
      <c r="G2566" s="15" t="s">
        <v>2620</v>
      </c>
      <c r="H2566" s="17" t="s">
        <v>1982</v>
      </c>
      <c r="I2566" s="17" t="s">
        <v>1983</v>
      </c>
      <c r="J2566" s="21" t="s">
        <v>2951</v>
      </c>
    </row>
    <row r="2567" ht="13.5" spans="1:10">
      <c r="A2567" s="19"/>
      <c r="B2567" s="19"/>
      <c r="C2567" s="15" t="s">
        <v>1973</v>
      </c>
      <c r="D2567" s="15" t="s">
        <v>2023</v>
      </c>
      <c r="E2567" s="15" t="s">
        <v>1973</v>
      </c>
      <c r="F2567" s="17" t="s">
        <v>1973</v>
      </c>
      <c r="G2567" s="15" t="s">
        <v>1973</v>
      </c>
      <c r="H2567" s="17" t="s">
        <v>1973</v>
      </c>
      <c r="I2567" s="17" t="s">
        <v>1973</v>
      </c>
      <c r="J2567" s="21" t="s">
        <v>1973</v>
      </c>
    </row>
    <row r="2568" ht="40.5" spans="1:10">
      <c r="A2568" s="19"/>
      <c r="B2568" s="19"/>
      <c r="C2568" s="15" t="s">
        <v>1973</v>
      </c>
      <c r="D2568" s="15" t="s">
        <v>1973</v>
      </c>
      <c r="E2568" s="15" t="s">
        <v>3731</v>
      </c>
      <c r="F2568" s="17" t="s">
        <v>1980</v>
      </c>
      <c r="G2568" s="15" t="s">
        <v>3276</v>
      </c>
      <c r="H2568" s="17" t="s">
        <v>3732</v>
      </c>
      <c r="I2568" s="17" t="s">
        <v>1987</v>
      </c>
      <c r="J2568" s="21" t="s">
        <v>3660</v>
      </c>
    </row>
    <row r="2569" ht="13.5" spans="1:10">
      <c r="A2569" s="19"/>
      <c r="B2569" s="19"/>
      <c r="C2569" s="15" t="s">
        <v>2001</v>
      </c>
      <c r="D2569" s="15" t="s">
        <v>1973</v>
      </c>
      <c r="E2569" s="15" t="s">
        <v>1973</v>
      </c>
      <c r="F2569" s="17" t="s">
        <v>1973</v>
      </c>
      <c r="G2569" s="15" t="s">
        <v>1973</v>
      </c>
      <c r="H2569" s="17" t="s">
        <v>1973</v>
      </c>
      <c r="I2569" s="17" t="s">
        <v>1973</v>
      </c>
      <c r="J2569" s="21" t="s">
        <v>1973</v>
      </c>
    </row>
    <row r="2570" ht="13.5" spans="1:10">
      <c r="A2570" s="19"/>
      <c r="B2570" s="19"/>
      <c r="C2570" s="15" t="s">
        <v>1973</v>
      </c>
      <c r="D2570" s="15" t="s">
        <v>2002</v>
      </c>
      <c r="E2570" s="15" t="s">
        <v>1973</v>
      </c>
      <c r="F2570" s="17" t="s">
        <v>1973</v>
      </c>
      <c r="G2570" s="15" t="s">
        <v>1973</v>
      </c>
      <c r="H2570" s="17" t="s">
        <v>1973</v>
      </c>
      <c r="I2570" s="17" t="s">
        <v>1973</v>
      </c>
      <c r="J2570" s="21" t="s">
        <v>1973</v>
      </c>
    </row>
    <row r="2571" ht="135" spans="1:10">
      <c r="A2571" s="19"/>
      <c r="B2571" s="19"/>
      <c r="C2571" s="15" t="s">
        <v>1973</v>
      </c>
      <c r="D2571" s="15" t="s">
        <v>1973</v>
      </c>
      <c r="E2571" s="15" t="s">
        <v>3661</v>
      </c>
      <c r="F2571" s="17" t="s">
        <v>1997</v>
      </c>
      <c r="G2571" s="15" t="s">
        <v>2072</v>
      </c>
      <c r="H2571" s="17" t="s">
        <v>1982</v>
      </c>
      <c r="I2571" s="17" t="s">
        <v>1983</v>
      </c>
      <c r="J2571" s="21" t="s">
        <v>3662</v>
      </c>
    </row>
    <row r="2572" ht="40.5" spans="1:10">
      <c r="A2572" s="19"/>
      <c r="B2572" s="19"/>
      <c r="C2572" s="15" t="s">
        <v>1973</v>
      </c>
      <c r="D2572" s="15" t="s">
        <v>1973</v>
      </c>
      <c r="E2572" s="15" t="s">
        <v>3733</v>
      </c>
      <c r="F2572" s="17" t="s">
        <v>1997</v>
      </c>
      <c r="G2572" s="15" t="s">
        <v>2069</v>
      </c>
      <c r="H2572" s="17" t="s">
        <v>1982</v>
      </c>
      <c r="I2572" s="17" t="s">
        <v>1983</v>
      </c>
      <c r="J2572" s="21" t="s">
        <v>3664</v>
      </c>
    </row>
    <row r="2573" ht="13.5" spans="1:10">
      <c r="A2573" s="15" t="s">
        <v>3772</v>
      </c>
      <c r="B2573" s="19"/>
      <c r="C2573" s="19"/>
      <c r="D2573" s="19"/>
      <c r="E2573" s="19"/>
      <c r="F2573" s="20"/>
      <c r="G2573" s="19"/>
      <c r="H2573" s="20"/>
      <c r="I2573" s="20"/>
      <c r="J2573" s="22"/>
    </row>
    <row r="2574" ht="297" spans="1:10">
      <c r="A2574" s="15" t="s">
        <v>3773</v>
      </c>
      <c r="B2574" s="18" t="s">
        <v>3774</v>
      </c>
      <c r="C2574" s="19"/>
      <c r="D2574" s="19"/>
      <c r="E2574" s="19"/>
      <c r="F2574" s="20"/>
      <c r="G2574" s="19"/>
      <c r="H2574" s="20"/>
      <c r="I2574" s="20"/>
      <c r="J2574" s="22"/>
    </row>
    <row r="2575" ht="13.5" spans="1:10">
      <c r="A2575" s="19"/>
      <c r="B2575" s="19"/>
      <c r="C2575" s="15" t="s">
        <v>1977</v>
      </c>
      <c r="D2575" s="15" t="s">
        <v>1973</v>
      </c>
      <c r="E2575" s="15" t="s">
        <v>1973</v>
      </c>
      <c r="F2575" s="17" t="s">
        <v>1973</v>
      </c>
      <c r="G2575" s="15" t="s">
        <v>1973</v>
      </c>
      <c r="H2575" s="17" t="s">
        <v>1973</v>
      </c>
      <c r="I2575" s="17" t="s">
        <v>1973</v>
      </c>
      <c r="J2575" s="21" t="s">
        <v>1973</v>
      </c>
    </row>
    <row r="2576" ht="13.5" spans="1:10">
      <c r="A2576" s="19"/>
      <c r="B2576" s="19"/>
      <c r="C2576" s="15" t="s">
        <v>1973</v>
      </c>
      <c r="D2576" s="15" t="s">
        <v>1978</v>
      </c>
      <c r="E2576" s="15" t="s">
        <v>1973</v>
      </c>
      <c r="F2576" s="17" t="s">
        <v>1973</v>
      </c>
      <c r="G2576" s="15" t="s">
        <v>1973</v>
      </c>
      <c r="H2576" s="17" t="s">
        <v>1973</v>
      </c>
      <c r="I2576" s="17" t="s">
        <v>1973</v>
      </c>
      <c r="J2576" s="21" t="s">
        <v>1973</v>
      </c>
    </row>
    <row r="2577" ht="54" spans="1:10">
      <c r="A2577" s="19"/>
      <c r="B2577" s="19"/>
      <c r="C2577" s="15" t="s">
        <v>1973</v>
      </c>
      <c r="D2577" s="15" t="s">
        <v>1973</v>
      </c>
      <c r="E2577" s="15" t="s">
        <v>3775</v>
      </c>
      <c r="F2577" s="17" t="s">
        <v>1997</v>
      </c>
      <c r="G2577" s="15" t="s">
        <v>2171</v>
      </c>
      <c r="H2577" s="17" t="s">
        <v>2200</v>
      </c>
      <c r="I2577" s="17" t="s">
        <v>1983</v>
      </c>
      <c r="J2577" s="21" t="s">
        <v>3776</v>
      </c>
    </row>
    <row r="2578" ht="54" spans="1:10">
      <c r="A2578" s="19"/>
      <c r="B2578" s="19"/>
      <c r="C2578" s="15" t="s">
        <v>1973</v>
      </c>
      <c r="D2578" s="15" t="s">
        <v>1973</v>
      </c>
      <c r="E2578" s="15" t="s">
        <v>3777</v>
      </c>
      <c r="F2578" s="17" t="s">
        <v>1997</v>
      </c>
      <c r="G2578" s="15" t="s">
        <v>2171</v>
      </c>
      <c r="H2578" s="17" t="s">
        <v>2717</v>
      </c>
      <c r="I2578" s="17" t="s">
        <v>1983</v>
      </c>
      <c r="J2578" s="21" t="s">
        <v>3776</v>
      </c>
    </row>
    <row r="2579" ht="13.5" spans="1:10">
      <c r="A2579" s="19"/>
      <c r="B2579" s="19"/>
      <c r="C2579" s="15" t="s">
        <v>1973</v>
      </c>
      <c r="D2579" s="15" t="s">
        <v>1985</v>
      </c>
      <c r="E2579" s="15" t="s">
        <v>1973</v>
      </c>
      <c r="F2579" s="17" t="s">
        <v>1973</v>
      </c>
      <c r="G2579" s="15" t="s">
        <v>1973</v>
      </c>
      <c r="H2579" s="17" t="s">
        <v>1973</v>
      </c>
      <c r="I2579" s="17" t="s">
        <v>1973</v>
      </c>
      <c r="J2579" s="21" t="s">
        <v>1973</v>
      </c>
    </row>
    <row r="2580" ht="94.5" spans="1:10">
      <c r="A2580" s="19"/>
      <c r="B2580" s="19"/>
      <c r="C2580" s="15" t="s">
        <v>1973</v>
      </c>
      <c r="D2580" s="15" t="s">
        <v>1973</v>
      </c>
      <c r="E2580" s="15" t="s">
        <v>3652</v>
      </c>
      <c r="F2580" s="17" t="s">
        <v>1997</v>
      </c>
      <c r="G2580" s="15" t="s">
        <v>2069</v>
      </c>
      <c r="H2580" s="17" t="s">
        <v>1982</v>
      </c>
      <c r="I2580" s="17" t="s">
        <v>1983</v>
      </c>
      <c r="J2580" s="21" t="s">
        <v>3778</v>
      </c>
    </row>
    <row r="2581" ht="13.5" spans="1:10">
      <c r="A2581" s="19"/>
      <c r="B2581" s="19"/>
      <c r="C2581" s="15" t="s">
        <v>1973</v>
      </c>
      <c r="D2581" s="15" t="s">
        <v>2013</v>
      </c>
      <c r="E2581" s="15" t="s">
        <v>1973</v>
      </c>
      <c r="F2581" s="17" t="s">
        <v>1973</v>
      </c>
      <c r="G2581" s="15" t="s">
        <v>1973</v>
      </c>
      <c r="H2581" s="17" t="s">
        <v>1973</v>
      </c>
      <c r="I2581" s="17" t="s">
        <v>1973</v>
      </c>
      <c r="J2581" s="21" t="s">
        <v>1973</v>
      </c>
    </row>
    <row r="2582" ht="135" spans="1:10">
      <c r="A2582" s="19"/>
      <c r="B2582" s="19"/>
      <c r="C2582" s="15" t="s">
        <v>1973</v>
      </c>
      <c r="D2582" s="15" t="s">
        <v>1973</v>
      </c>
      <c r="E2582" s="15" t="s">
        <v>3654</v>
      </c>
      <c r="F2582" s="17" t="s">
        <v>1980</v>
      </c>
      <c r="G2582" s="15" t="s">
        <v>2404</v>
      </c>
      <c r="H2582" s="17" t="s">
        <v>1999</v>
      </c>
      <c r="I2582" s="17" t="s">
        <v>1983</v>
      </c>
      <c r="J2582" s="21" t="s">
        <v>3779</v>
      </c>
    </row>
    <row r="2583" ht="13.5" spans="1:10">
      <c r="A2583" s="19"/>
      <c r="B2583" s="19"/>
      <c r="C2583" s="15" t="s">
        <v>1989</v>
      </c>
      <c r="D2583" s="15" t="s">
        <v>1973</v>
      </c>
      <c r="E2583" s="15" t="s">
        <v>1973</v>
      </c>
      <c r="F2583" s="17" t="s">
        <v>1973</v>
      </c>
      <c r="G2583" s="15" t="s">
        <v>1973</v>
      </c>
      <c r="H2583" s="17" t="s">
        <v>1973</v>
      </c>
      <c r="I2583" s="17" t="s">
        <v>1973</v>
      </c>
      <c r="J2583" s="21" t="s">
        <v>1973</v>
      </c>
    </row>
    <row r="2584" ht="13.5" spans="1:10">
      <c r="A2584" s="19"/>
      <c r="B2584" s="19"/>
      <c r="C2584" s="15" t="s">
        <v>1973</v>
      </c>
      <c r="D2584" s="15" t="s">
        <v>1990</v>
      </c>
      <c r="E2584" s="15" t="s">
        <v>1973</v>
      </c>
      <c r="F2584" s="17" t="s">
        <v>1973</v>
      </c>
      <c r="G2584" s="15" t="s">
        <v>1973</v>
      </c>
      <c r="H2584" s="17" t="s">
        <v>1973</v>
      </c>
      <c r="I2584" s="17" t="s">
        <v>1973</v>
      </c>
      <c r="J2584" s="21" t="s">
        <v>1973</v>
      </c>
    </row>
    <row r="2585" ht="121.5" spans="1:10">
      <c r="A2585" s="19"/>
      <c r="B2585" s="19"/>
      <c r="C2585" s="15" t="s">
        <v>1973</v>
      </c>
      <c r="D2585" s="15" t="s">
        <v>1973</v>
      </c>
      <c r="E2585" s="15" t="s">
        <v>3780</v>
      </c>
      <c r="F2585" s="17" t="s">
        <v>1997</v>
      </c>
      <c r="G2585" s="15" t="s">
        <v>2620</v>
      </c>
      <c r="H2585" s="17" t="s">
        <v>1982</v>
      </c>
      <c r="I2585" s="17" t="s">
        <v>1983</v>
      </c>
      <c r="J2585" s="21" t="s">
        <v>3781</v>
      </c>
    </row>
    <row r="2586" ht="13.5" spans="1:10">
      <c r="A2586" s="19"/>
      <c r="B2586" s="19"/>
      <c r="C2586" s="15" t="s">
        <v>1973</v>
      </c>
      <c r="D2586" s="15" t="s">
        <v>2023</v>
      </c>
      <c r="E2586" s="15" t="s">
        <v>1973</v>
      </c>
      <c r="F2586" s="17" t="s">
        <v>1973</v>
      </c>
      <c r="G2586" s="15" t="s">
        <v>1973</v>
      </c>
      <c r="H2586" s="17" t="s">
        <v>1973</v>
      </c>
      <c r="I2586" s="17" t="s">
        <v>1973</v>
      </c>
      <c r="J2586" s="21" t="s">
        <v>1973</v>
      </c>
    </row>
    <row r="2587" ht="81" spans="1:10">
      <c r="A2587" s="19"/>
      <c r="B2587" s="19"/>
      <c r="C2587" s="15" t="s">
        <v>1973</v>
      </c>
      <c r="D2587" s="15" t="s">
        <v>1973</v>
      </c>
      <c r="E2587" s="15" t="s">
        <v>3731</v>
      </c>
      <c r="F2587" s="17" t="s">
        <v>1980</v>
      </c>
      <c r="G2587" s="15" t="s">
        <v>3276</v>
      </c>
      <c r="H2587" s="17" t="s">
        <v>2823</v>
      </c>
      <c r="I2587" s="17" t="s">
        <v>1987</v>
      </c>
      <c r="J2587" s="21" t="s">
        <v>3782</v>
      </c>
    </row>
    <row r="2588" ht="13.5" spans="1:10">
      <c r="A2588" s="19"/>
      <c r="B2588" s="19"/>
      <c r="C2588" s="15" t="s">
        <v>2001</v>
      </c>
      <c r="D2588" s="15" t="s">
        <v>1973</v>
      </c>
      <c r="E2588" s="15" t="s">
        <v>1973</v>
      </c>
      <c r="F2588" s="17" t="s">
        <v>1973</v>
      </c>
      <c r="G2588" s="15" t="s">
        <v>1973</v>
      </c>
      <c r="H2588" s="17" t="s">
        <v>1973</v>
      </c>
      <c r="I2588" s="17" t="s">
        <v>1973</v>
      </c>
      <c r="J2588" s="21" t="s">
        <v>1973</v>
      </c>
    </row>
    <row r="2589" ht="13.5" spans="1:10">
      <c r="A2589" s="19"/>
      <c r="B2589" s="19"/>
      <c r="C2589" s="15" t="s">
        <v>1973</v>
      </c>
      <c r="D2589" s="15" t="s">
        <v>2002</v>
      </c>
      <c r="E2589" s="15" t="s">
        <v>1973</v>
      </c>
      <c r="F2589" s="17" t="s">
        <v>1973</v>
      </c>
      <c r="G2589" s="15" t="s">
        <v>1973</v>
      </c>
      <c r="H2589" s="17" t="s">
        <v>1973</v>
      </c>
      <c r="I2589" s="17" t="s">
        <v>1973</v>
      </c>
      <c r="J2589" s="21" t="s">
        <v>1973</v>
      </c>
    </row>
    <row r="2590" ht="67.5" spans="1:10">
      <c r="A2590" s="19"/>
      <c r="B2590" s="19"/>
      <c r="C2590" s="15" t="s">
        <v>1973</v>
      </c>
      <c r="D2590" s="15" t="s">
        <v>1973</v>
      </c>
      <c r="E2590" s="15" t="s">
        <v>3745</v>
      </c>
      <c r="F2590" s="17" t="s">
        <v>1997</v>
      </c>
      <c r="G2590" s="15" t="s">
        <v>2072</v>
      </c>
      <c r="H2590" s="17" t="s">
        <v>1982</v>
      </c>
      <c r="I2590" s="17" t="s">
        <v>1983</v>
      </c>
      <c r="J2590" s="21" t="s">
        <v>3783</v>
      </c>
    </row>
    <row r="2591" ht="13.5" spans="1:10">
      <c r="A2591" s="15" t="s">
        <v>3784</v>
      </c>
      <c r="B2591" s="19"/>
      <c r="C2591" s="19"/>
      <c r="D2591" s="19"/>
      <c r="E2591" s="19"/>
      <c r="F2591" s="20"/>
      <c r="G2591" s="19"/>
      <c r="H2591" s="20"/>
      <c r="I2591" s="20"/>
      <c r="J2591" s="22"/>
    </row>
    <row r="2592" ht="202.5" spans="1:10">
      <c r="A2592" s="15" t="s">
        <v>3785</v>
      </c>
      <c r="B2592" s="18" t="s">
        <v>3786</v>
      </c>
      <c r="C2592" s="19"/>
      <c r="D2592" s="19"/>
      <c r="E2592" s="19"/>
      <c r="F2592" s="20"/>
      <c r="G2592" s="19"/>
      <c r="H2592" s="20"/>
      <c r="I2592" s="20"/>
      <c r="J2592" s="22"/>
    </row>
    <row r="2593" ht="13.5" spans="1:10">
      <c r="A2593" s="19"/>
      <c r="B2593" s="19"/>
      <c r="C2593" s="15" t="s">
        <v>1977</v>
      </c>
      <c r="D2593" s="15" t="s">
        <v>1973</v>
      </c>
      <c r="E2593" s="15" t="s">
        <v>1973</v>
      </c>
      <c r="F2593" s="17" t="s">
        <v>1973</v>
      </c>
      <c r="G2593" s="15" t="s">
        <v>1973</v>
      </c>
      <c r="H2593" s="17" t="s">
        <v>1973</v>
      </c>
      <c r="I2593" s="17" t="s">
        <v>1973</v>
      </c>
      <c r="J2593" s="21" t="s">
        <v>1973</v>
      </c>
    </row>
    <row r="2594" ht="13.5" spans="1:10">
      <c r="A2594" s="19"/>
      <c r="B2594" s="19"/>
      <c r="C2594" s="15" t="s">
        <v>1973</v>
      </c>
      <c r="D2594" s="15" t="s">
        <v>1978</v>
      </c>
      <c r="E2594" s="15" t="s">
        <v>1973</v>
      </c>
      <c r="F2594" s="17" t="s">
        <v>1973</v>
      </c>
      <c r="G2594" s="15" t="s">
        <v>1973</v>
      </c>
      <c r="H2594" s="17" t="s">
        <v>1973</v>
      </c>
      <c r="I2594" s="17" t="s">
        <v>1973</v>
      </c>
      <c r="J2594" s="21" t="s">
        <v>1973</v>
      </c>
    </row>
    <row r="2595" ht="67.5" spans="1:10">
      <c r="A2595" s="19"/>
      <c r="B2595" s="19"/>
      <c r="C2595" s="15" t="s">
        <v>1973</v>
      </c>
      <c r="D2595" s="15" t="s">
        <v>1973</v>
      </c>
      <c r="E2595" s="15" t="s">
        <v>2995</v>
      </c>
      <c r="F2595" s="17" t="s">
        <v>1980</v>
      </c>
      <c r="G2595" s="15" t="s">
        <v>2253</v>
      </c>
      <c r="H2595" s="17" t="s">
        <v>2996</v>
      </c>
      <c r="I2595" s="17" t="s">
        <v>1983</v>
      </c>
      <c r="J2595" s="21" t="s">
        <v>2997</v>
      </c>
    </row>
    <row r="2596" ht="13.5" spans="1:10">
      <c r="A2596" s="19"/>
      <c r="B2596" s="19"/>
      <c r="C2596" s="15" t="s">
        <v>1973</v>
      </c>
      <c r="D2596" s="15" t="s">
        <v>1985</v>
      </c>
      <c r="E2596" s="15" t="s">
        <v>1973</v>
      </c>
      <c r="F2596" s="17" t="s">
        <v>1973</v>
      </c>
      <c r="G2596" s="15" t="s">
        <v>1973</v>
      </c>
      <c r="H2596" s="17" t="s">
        <v>1973</v>
      </c>
      <c r="I2596" s="17" t="s">
        <v>1973</v>
      </c>
      <c r="J2596" s="21" t="s">
        <v>1973</v>
      </c>
    </row>
    <row r="2597" ht="108" spans="1:10">
      <c r="A2597" s="19"/>
      <c r="B2597" s="19"/>
      <c r="C2597" s="15" t="s">
        <v>1973</v>
      </c>
      <c r="D2597" s="15" t="s">
        <v>1973</v>
      </c>
      <c r="E2597" s="15" t="s">
        <v>3287</v>
      </c>
      <c r="F2597" s="17" t="s">
        <v>1980</v>
      </c>
      <c r="G2597" s="15" t="s">
        <v>2069</v>
      </c>
      <c r="H2597" s="17" t="s">
        <v>1982</v>
      </c>
      <c r="I2597" s="17" t="s">
        <v>1983</v>
      </c>
      <c r="J2597" s="21" t="s">
        <v>3541</v>
      </c>
    </row>
    <row r="2598" ht="67.5" spans="1:10">
      <c r="A2598" s="19"/>
      <c r="B2598" s="19"/>
      <c r="C2598" s="15" t="s">
        <v>1973</v>
      </c>
      <c r="D2598" s="15" t="s">
        <v>1973</v>
      </c>
      <c r="E2598" s="15" t="s">
        <v>3787</v>
      </c>
      <c r="F2598" s="17" t="s">
        <v>1980</v>
      </c>
      <c r="G2598" s="15" t="s">
        <v>2069</v>
      </c>
      <c r="H2598" s="17" t="s">
        <v>1982</v>
      </c>
      <c r="I2598" s="17" t="s">
        <v>1983</v>
      </c>
      <c r="J2598" s="21" t="s">
        <v>3788</v>
      </c>
    </row>
    <row r="2599" ht="108" spans="1:10">
      <c r="A2599" s="19"/>
      <c r="B2599" s="19"/>
      <c r="C2599" s="15" t="s">
        <v>1973</v>
      </c>
      <c r="D2599" s="15" t="s">
        <v>1973</v>
      </c>
      <c r="E2599" s="15" t="s">
        <v>3789</v>
      </c>
      <c r="F2599" s="17" t="s">
        <v>1997</v>
      </c>
      <c r="G2599" s="15" t="s">
        <v>2069</v>
      </c>
      <c r="H2599" s="17" t="s">
        <v>1982</v>
      </c>
      <c r="I2599" s="17" t="s">
        <v>1983</v>
      </c>
      <c r="J2599" s="21" t="s">
        <v>3790</v>
      </c>
    </row>
    <row r="2600" ht="67.5" spans="1:10">
      <c r="A2600" s="19"/>
      <c r="B2600" s="19"/>
      <c r="C2600" s="15" t="s">
        <v>1973</v>
      </c>
      <c r="D2600" s="15" t="s">
        <v>1973</v>
      </c>
      <c r="E2600" s="15" t="s">
        <v>3791</v>
      </c>
      <c r="F2600" s="17" t="s">
        <v>1997</v>
      </c>
      <c r="G2600" s="15" t="s">
        <v>2069</v>
      </c>
      <c r="H2600" s="17" t="s">
        <v>1982</v>
      </c>
      <c r="I2600" s="17" t="s">
        <v>1983</v>
      </c>
      <c r="J2600" s="21" t="s">
        <v>3792</v>
      </c>
    </row>
    <row r="2601" ht="13.5" spans="1:10">
      <c r="A2601" s="19"/>
      <c r="B2601" s="19"/>
      <c r="C2601" s="15" t="s">
        <v>1973</v>
      </c>
      <c r="D2601" s="15" t="s">
        <v>2013</v>
      </c>
      <c r="E2601" s="15" t="s">
        <v>1973</v>
      </c>
      <c r="F2601" s="17" t="s">
        <v>1973</v>
      </c>
      <c r="G2601" s="15" t="s">
        <v>1973</v>
      </c>
      <c r="H2601" s="17" t="s">
        <v>1973</v>
      </c>
      <c r="I2601" s="17" t="s">
        <v>1973</v>
      </c>
      <c r="J2601" s="21" t="s">
        <v>1973</v>
      </c>
    </row>
    <row r="2602" ht="81" spans="1:10">
      <c r="A2602" s="19"/>
      <c r="B2602" s="19"/>
      <c r="C2602" s="15" t="s">
        <v>1973</v>
      </c>
      <c r="D2602" s="15" t="s">
        <v>1973</v>
      </c>
      <c r="E2602" s="15" t="s">
        <v>2973</v>
      </c>
      <c r="F2602" s="17" t="s">
        <v>1980</v>
      </c>
      <c r="G2602" s="15" t="s">
        <v>2069</v>
      </c>
      <c r="H2602" s="17" t="s">
        <v>1982</v>
      </c>
      <c r="I2602" s="17" t="s">
        <v>1983</v>
      </c>
      <c r="J2602" s="21" t="s">
        <v>2999</v>
      </c>
    </row>
    <row r="2603" ht="13.5" spans="1:10">
      <c r="A2603" s="19"/>
      <c r="B2603" s="19"/>
      <c r="C2603" s="15" t="s">
        <v>1973</v>
      </c>
      <c r="D2603" s="15" t="s">
        <v>2018</v>
      </c>
      <c r="E2603" s="15" t="s">
        <v>1973</v>
      </c>
      <c r="F2603" s="17" t="s">
        <v>1973</v>
      </c>
      <c r="G2603" s="15" t="s">
        <v>1973</v>
      </c>
      <c r="H2603" s="17" t="s">
        <v>1973</v>
      </c>
      <c r="I2603" s="17" t="s">
        <v>1973</v>
      </c>
      <c r="J2603" s="21" t="s">
        <v>1973</v>
      </c>
    </row>
    <row r="2604" ht="13.5" spans="1:10">
      <c r="A2604" s="19"/>
      <c r="B2604" s="19"/>
      <c r="C2604" s="15" t="s">
        <v>1989</v>
      </c>
      <c r="D2604" s="15" t="s">
        <v>1973</v>
      </c>
      <c r="E2604" s="15" t="s">
        <v>1973</v>
      </c>
      <c r="F2604" s="17" t="s">
        <v>1973</v>
      </c>
      <c r="G2604" s="15" t="s">
        <v>1973</v>
      </c>
      <c r="H2604" s="17" t="s">
        <v>1973</v>
      </c>
      <c r="I2604" s="17" t="s">
        <v>1973</v>
      </c>
      <c r="J2604" s="21" t="s">
        <v>1973</v>
      </c>
    </row>
    <row r="2605" ht="13.5" spans="1:10">
      <c r="A2605" s="19"/>
      <c r="B2605" s="19"/>
      <c r="C2605" s="15" t="s">
        <v>1973</v>
      </c>
      <c r="D2605" s="15" t="s">
        <v>1990</v>
      </c>
      <c r="E2605" s="15" t="s">
        <v>1973</v>
      </c>
      <c r="F2605" s="17" t="s">
        <v>1973</v>
      </c>
      <c r="G2605" s="15" t="s">
        <v>1973</v>
      </c>
      <c r="H2605" s="17" t="s">
        <v>1973</v>
      </c>
      <c r="I2605" s="17" t="s">
        <v>1973</v>
      </c>
      <c r="J2605" s="21" t="s">
        <v>1973</v>
      </c>
    </row>
    <row r="2606" ht="27" spans="1:10">
      <c r="A2606" s="19"/>
      <c r="B2606" s="19"/>
      <c r="C2606" s="15" t="s">
        <v>1973</v>
      </c>
      <c r="D2606" s="15" t="s">
        <v>1973</v>
      </c>
      <c r="E2606" s="15" t="s">
        <v>3793</v>
      </c>
      <c r="F2606" s="17" t="s">
        <v>1997</v>
      </c>
      <c r="G2606" s="15" t="s">
        <v>2425</v>
      </c>
      <c r="H2606" s="17" t="s">
        <v>2081</v>
      </c>
      <c r="I2606" s="17" t="s">
        <v>1983</v>
      </c>
      <c r="J2606" s="21" t="s">
        <v>3794</v>
      </c>
    </row>
    <row r="2607" ht="13.5" spans="1:10">
      <c r="A2607" s="19"/>
      <c r="B2607" s="19"/>
      <c r="C2607" s="15" t="s">
        <v>1973</v>
      </c>
      <c r="D2607" s="15" t="s">
        <v>2023</v>
      </c>
      <c r="E2607" s="15" t="s">
        <v>1973</v>
      </c>
      <c r="F2607" s="17" t="s">
        <v>1973</v>
      </c>
      <c r="G2607" s="15" t="s">
        <v>1973</v>
      </c>
      <c r="H2607" s="17" t="s">
        <v>1973</v>
      </c>
      <c r="I2607" s="17" t="s">
        <v>1973</v>
      </c>
      <c r="J2607" s="21" t="s">
        <v>1973</v>
      </c>
    </row>
    <row r="2608" ht="81" spans="1:10">
      <c r="A2608" s="19"/>
      <c r="B2608" s="19"/>
      <c r="C2608" s="15" t="s">
        <v>1973</v>
      </c>
      <c r="D2608" s="15" t="s">
        <v>1973</v>
      </c>
      <c r="E2608" s="15" t="s">
        <v>3000</v>
      </c>
      <c r="F2608" s="17" t="s">
        <v>1997</v>
      </c>
      <c r="G2608" s="15" t="s">
        <v>2069</v>
      </c>
      <c r="H2608" s="17" t="s">
        <v>1982</v>
      </c>
      <c r="I2608" s="17" t="s">
        <v>1983</v>
      </c>
      <c r="J2608" s="21" t="s">
        <v>3001</v>
      </c>
    </row>
    <row r="2609" ht="13.5" spans="1:10">
      <c r="A2609" s="19"/>
      <c r="B2609" s="19"/>
      <c r="C2609" s="15" t="s">
        <v>1973</v>
      </c>
      <c r="D2609" s="15" t="s">
        <v>2258</v>
      </c>
      <c r="E2609" s="15" t="s">
        <v>1973</v>
      </c>
      <c r="F2609" s="17" t="s">
        <v>1973</v>
      </c>
      <c r="G2609" s="15" t="s">
        <v>1973</v>
      </c>
      <c r="H2609" s="17" t="s">
        <v>1973</v>
      </c>
      <c r="I2609" s="17" t="s">
        <v>1973</v>
      </c>
      <c r="J2609" s="21" t="s">
        <v>1973</v>
      </c>
    </row>
    <row r="2610" ht="13.5" spans="1:10">
      <c r="A2610" s="19"/>
      <c r="B2610" s="19"/>
      <c r="C2610" s="15" t="s">
        <v>1973</v>
      </c>
      <c r="D2610" s="15" t="s">
        <v>1995</v>
      </c>
      <c r="E2610" s="15" t="s">
        <v>1973</v>
      </c>
      <c r="F2610" s="17" t="s">
        <v>1973</v>
      </c>
      <c r="G2610" s="15" t="s">
        <v>1973</v>
      </c>
      <c r="H2610" s="17" t="s">
        <v>1973</v>
      </c>
      <c r="I2610" s="17" t="s">
        <v>1973</v>
      </c>
      <c r="J2610" s="21" t="s">
        <v>1973</v>
      </c>
    </row>
    <row r="2611" ht="13.5" spans="1:10">
      <c r="A2611" s="19"/>
      <c r="B2611" s="19"/>
      <c r="C2611" s="15" t="s">
        <v>2001</v>
      </c>
      <c r="D2611" s="15" t="s">
        <v>1973</v>
      </c>
      <c r="E2611" s="15" t="s">
        <v>1973</v>
      </c>
      <c r="F2611" s="17" t="s">
        <v>1973</v>
      </c>
      <c r="G2611" s="15" t="s">
        <v>1973</v>
      </c>
      <c r="H2611" s="17" t="s">
        <v>1973</v>
      </c>
      <c r="I2611" s="17" t="s">
        <v>1973</v>
      </c>
      <c r="J2611" s="21" t="s">
        <v>1973</v>
      </c>
    </row>
    <row r="2612" ht="13.5" spans="1:10">
      <c r="A2612" s="19"/>
      <c r="B2612" s="19"/>
      <c r="C2612" s="15" t="s">
        <v>1973</v>
      </c>
      <c r="D2612" s="15" t="s">
        <v>2002</v>
      </c>
      <c r="E2612" s="15" t="s">
        <v>1973</v>
      </c>
      <c r="F2612" s="17" t="s">
        <v>1973</v>
      </c>
      <c r="G2612" s="15" t="s">
        <v>1973</v>
      </c>
      <c r="H2612" s="17" t="s">
        <v>1973</v>
      </c>
      <c r="I2612" s="17" t="s">
        <v>1973</v>
      </c>
      <c r="J2612" s="21" t="s">
        <v>1973</v>
      </c>
    </row>
    <row r="2613" ht="40.5" spans="1:10">
      <c r="A2613" s="19"/>
      <c r="B2613" s="19"/>
      <c r="C2613" s="15" t="s">
        <v>1973</v>
      </c>
      <c r="D2613" s="15" t="s">
        <v>1973</v>
      </c>
      <c r="E2613" s="15" t="s">
        <v>2061</v>
      </c>
      <c r="F2613" s="17" t="s">
        <v>1997</v>
      </c>
      <c r="G2613" s="15" t="s">
        <v>2072</v>
      </c>
      <c r="H2613" s="17" t="s">
        <v>1982</v>
      </c>
      <c r="I2613" s="17" t="s">
        <v>1983</v>
      </c>
      <c r="J2613" s="21" t="s">
        <v>3002</v>
      </c>
    </row>
    <row r="2614" ht="13.5" spans="1:10">
      <c r="A2614" s="15" t="s">
        <v>3795</v>
      </c>
      <c r="B2614" s="19"/>
      <c r="C2614" s="19"/>
      <c r="D2614" s="19"/>
      <c r="E2614" s="19"/>
      <c r="F2614" s="20"/>
      <c r="G2614" s="19"/>
      <c r="H2614" s="20"/>
      <c r="I2614" s="20"/>
      <c r="J2614" s="22"/>
    </row>
    <row r="2615" ht="409.5" spans="1:10">
      <c r="A2615" s="15" t="s">
        <v>3796</v>
      </c>
      <c r="B2615" s="18" t="s">
        <v>3797</v>
      </c>
      <c r="C2615" s="19"/>
      <c r="D2615" s="19"/>
      <c r="E2615" s="19"/>
      <c r="F2615" s="20"/>
      <c r="G2615" s="19"/>
      <c r="H2615" s="20"/>
      <c r="I2615" s="20"/>
      <c r="J2615" s="22"/>
    </row>
    <row r="2616" ht="13.5" spans="1:10">
      <c r="A2616" s="19"/>
      <c r="B2616" s="19"/>
      <c r="C2616" s="15" t="s">
        <v>1977</v>
      </c>
      <c r="D2616" s="15" t="s">
        <v>1973</v>
      </c>
      <c r="E2616" s="15" t="s">
        <v>1973</v>
      </c>
      <c r="F2616" s="17" t="s">
        <v>1973</v>
      </c>
      <c r="G2616" s="15" t="s">
        <v>1973</v>
      </c>
      <c r="H2616" s="17" t="s">
        <v>1973</v>
      </c>
      <c r="I2616" s="17" t="s">
        <v>1973</v>
      </c>
      <c r="J2616" s="21" t="s">
        <v>1973</v>
      </c>
    </row>
    <row r="2617" ht="13.5" spans="1:10">
      <c r="A2617" s="19"/>
      <c r="B2617" s="19"/>
      <c r="C2617" s="15" t="s">
        <v>1973</v>
      </c>
      <c r="D2617" s="15" t="s">
        <v>1978</v>
      </c>
      <c r="E2617" s="15" t="s">
        <v>1973</v>
      </c>
      <c r="F2617" s="17" t="s">
        <v>1973</v>
      </c>
      <c r="G2617" s="15" t="s">
        <v>1973</v>
      </c>
      <c r="H2617" s="17" t="s">
        <v>1973</v>
      </c>
      <c r="I2617" s="17" t="s">
        <v>1973</v>
      </c>
      <c r="J2617" s="21" t="s">
        <v>1973</v>
      </c>
    </row>
    <row r="2618" ht="67.5" spans="1:10">
      <c r="A2618" s="19"/>
      <c r="B2618" s="19"/>
      <c r="C2618" s="15" t="s">
        <v>1973</v>
      </c>
      <c r="D2618" s="15" t="s">
        <v>1973</v>
      </c>
      <c r="E2618" s="15" t="s">
        <v>2995</v>
      </c>
      <c r="F2618" s="17" t="s">
        <v>1980</v>
      </c>
      <c r="G2618" s="15" t="s">
        <v>3330</v>
      </c>
      <c r="H2618" s="17" t="s">
        <v>2996</v>
      </c>
      <c r="I2618" s="17" t="s">
        <v>1983</v>
      </c>
      <c r="J2618" s="21" t="s">
        <v>2997</v>
      </c>
    </row>
    <row r="2619" ht="13.5" spans="1:10">
      <c r="A2619" s="19"/>
      <c r="B2619" s="19"/>
      <c r="C2619" s="15" t="s">
        <v>1973</v>
      </c>
      <c r="D2619" s="15" t="s">
        <v>1985</v>
      </c>
      <c r="E2619" s="15" t="s">
        <v>1973</v>
      </c>
      <c r="F2619" s="17" t="s">
        <v>1973</v>
      </c>
      <c r="G2619" s="15" t="s">
        <v>1973</v>
      </c>
      <c r="H2619" s="17" t="s">
        <v>1973</v>
      </c>
      <c r="I2619" s="17" t="s">
        <v>1973</v>
      </c>
      <c r="J2619" s="21" t="s">
        <v>1973</v>
      </c>
    </row>
    <row r="2620" ht="108" spans="1:10">
      <c r="A2620" s="19"/>
      <c r="B2620" s="19"/>
      <c r="C2620" s="15" t="s">
        <v>1973</v>
      </c>
      <c r="D2620" s="15" t="s">
        <v>1973</v>
      </c>
      <c r="E2620" s="15" t="s">
        <v>3287</v>
      </c>
      <c r="F2620" s="17" t="s">
        <v>1980</v>
      </c>
      <c r="G2620" s="15" t="s">
        <v>2069</v>
      </c>
      <c r="H2620" s="17" t="s">
        <v>1982</v>
      </c>
      <c r="I2620" s="17" t="s">
        <v>1983</v>
      </c>
      <c r="J2620" s="21" t="s">
        <v>3541</v>
      </c>
    </row>
    <row r="2621" ht="67.5" spans="1:10">
      <c r="A2621" s="19"/>
      <c r="B2621" s="19"/>
      <c r="C2621" s="15" t="s">
        <v>1973</v>
      </c>
      <c r="D2621" s="15" t="s">
        <v>1973</v>
      </c>
      <c r="E2621" s="15" t="s">
        <v>3787</v>
      </c>
      <c r="F2621" s="17" t="s">
        <v>1980</v>
      </c>
      <c r="G2621" s="15" t="s">
        <v>2097</v>
      </c>
      <c r="H2621" s="17" t="s">
        <v>1982</v>
      </c>
      <c r="I2621" s="17" t="s">
        <v>1983</v>
      </c>
      <c r="J2621" s="21" t="s">
        <v>3788</v>
      </c>
    </row>
    <row r="2622" ht="108" spans="1:10">
      <c r="A2622" s="19"/>
      <c r="B2622" s="19"/>
      <c r="C2622" s="15" t="s">
        <v>1973</v>
      </c>
      <c r="D2622" s="15" t="s">
        <v>1973</v>
      </c>
      <c r="E2622" s="15" t="s">
        <v>3789</v>
      </c>
      <c r="F2622" s="17" t="s">
        <v>1997</v>
      </c>
      <c r="G2622" s="15" t="s">
        <v>2097</v>
      </c>
      <c r="H2622" s="17" t="s">
        <v>1982</v>
      </c>
      <c r="I2622" s="17" t="s">
        <v>1983</v>
      </c>
      <c r="J2622" s="21" t="s">
        <v>3790</v>
      </c>
    </row>
    <row r="2623" ht="67.5" spans="1:10">
      <c r="A2623" s="19"/>
      <c r="B2623" s="19"/>
      <c r="C2623" s="15" t="s">
        <v>1973</v>
      </c>
      <c r="D2623" s="15" t="s">
        <v>1973</v>
      </c>
      <c r="E2623" s="15" t="s">
        <v>3791</v>
      </c>
      <c r="F2623" s="17" t="s">
        <v>1997</v>
      </c>
      <c r="G2623" s="15" t="s">
        <v>2097</v>
      </c>
      <c r="H2623" s="17" t="s">
        <v>1982</v>
      </c>
      <c r="I2623" s="17" t="s">
        <v>1983</v>
      </c>
      <c r="J2623" s="21" t="s">
        <v>3792</v>
      </c>
    </row>
    <row r="2624" ht="13.5" spans="1:10">
      <c r="A2624" s="19"/>
      <c r="B2624" s="19"/>
      <c r="C2624" s="15" t="s">
        <v>1973</v>
      </c>
      <c r="D2624" s="15" t="s">
        <v>2013</v>
      </c>
      <c r="E2624" s="15" t="s">
        <v>1973</v>
      </c>
      <c r="F2624" s="17" t="s">
        <v>1973</v>
      </c>
      <c r="G2624" s="15" t="s">
        <v>1973</v>
      </c>
      <c r="H2624" s="17" t="s">
        <v>1973</v>
      </c>
      <c r="I2624" s="17" t="s">
        <v>1973</v>
      </c>
      <c r="J2624" s="21" t="s">
        <v>1973</v>
      </c>
    </row>
    <row r="2625" ht="81" spans="1:10">
      <c r="A2625" s="19"/>
      <c r="B2625" s="19"/>
      <c r="C2625" s="15" t="s">
        <v>1973</v>
      </c>
      <c r="D2625" s="15" t="s">
        <v>1973</v>
      </c>
      <c r="E2625" s="15" t="s">
        <v>2973</v>
      </c>
      <c r="F2625" s="17" t="s">
        <v>1980</v>
      </c>
      <c r="G2625" s="15" t="s">
        <v>2097</v>
      </c>
      <c r="H2625" s="17" t="s">
        <v>1982</v>
      </c>
      <c r="I2625" s="17" t="s">
        <v>1983</v>
      </c>
      <c r="J2625" s="21" t="s">
        <v>2999</v>
      </c>
    </row>
    <row r="2626" ht="13.5" spans="1:10">
      <c r="A2626" s="19"/>
      <c r="B2626" s="19"/>
      <c r="C2626" s="15" t="s">
        <v>1989</v>
      </c>
      <c r="D2626" s="15" t="s">
        <v>1973</v>
      </c>
      <c r="E2626" s="15" t="s">
        <v>1973</v>
      </c>
      <c r="F2626" s="17" t="s">
        <v>1973</v>
      </c>
      <c r="G2626" s="15" t="s">
        <v>1973</v>
      </c>
      <c r="H2626" s="17" t="s">
        <v>1973</v>
      </c>
      <c r="I2626" s="17" t="s">
        <v>1973</v>
      </c>
      <c r="J2626" s="21" t="s">
        <v>1973</v>
      </c>
    </row>
    <row r="2627" ht="13.5" spans="1:10">
      <c r="A2627" s="19"/>
      <c r="B2627" s="19"/>
      <c r="C2627" s="15" t="s">
        <v>1973</v>
      </c>
      <c r="D2627" s="15" t="s">
        <v>1990</v>
      </c>
      <c r="E2627" s="15" t="s">
        <v>1973</v>
      </c>
      <c r="F2627" s="17" t="s">
        <v>1973</v>
      </c>
      <c r="G2627" s="15" t="s">
        <v>1973</v>
      </c>
      <c r="H2627" s="17" t="s">
        <v>1973</v>
      </c>
      <c r="I2627" s="17" t="s">
        <v>1973</v>
      </c>
      <c r="J2627" s="21" t="s">
        <v>1973</v>
      </c>
    </row>
    <row r="2628" ht="27" spans="1:10">
      <c r="A2628" s="19"/>
      <c r="B2628" s="19"/>
      <c r="C2628" s="15" t="s">
        <v>1973</v>
      </c>
      <c r="D2628" s="15" t="s">
        <v>1973</v>
      </c>
      <c r="E2628" s="15" t="s">
        <v>3793</v>
      </c>
      <c r="F2628" s="17" t="s">
        <v>1997</v>
      </c>
      <c r="G2628" s="15" t="s">
        <v>2425</v>
      </c>
      <c r="H2628" s="17" t="s">
        <v>2081</v>
      </c>
      <c r="I2628" s="17" t="s">
        <v>1983</v>
      </c>
      <c r="J2628" s="21" t="s">
        <v>3794</v>
      </c>
    </row>
    <row r="2629" ht="13.5" spans="1:10">
      <c r="A2629" s="19"/>
      <c r="B2629" s="19"/>
      <c r="C2629" s="15" t="s">
        <v>1973</v>
      </c>
      <c r="D2629" s="15" t="s">
        <v>2023</v>
      </c>
      <c r="E2629" s="15" t="s">
        <v>1973</v>
      </c>
      <c r="F2629" s="17" t="s">
        <v>1973</v>
      </c>
      <c r="G2629" s="15" t="s">
        <v>1973</v>
      </c>
      <c r="H2629" s="17" t="s">
        <v>1973</v>
      </c>
      <c r="I2629" s="17" t="s">
        <v>1973</v>
      </c>
      <c r="J2629" s="21" t="s">
        <v>1973</v>
      </c>
    </row>
    <row r="2630" ht="81" spans="1:10">
      <c r="A2630" s="19"/>
      <c r="B2630" s="19"/>
      <c r="C2630" s="15" t="s">
        <v>1973</v>
      </c>
      <c r="D2630" s="15" t="s">
        <v>1973</v>
      </c>
      <c r="E2630" s="15" t="s">
        <v>3000</v>
      </c>
      <c r="F2630" s="17" t="s">
        <v>1997</v>
      </c>
      <c r="G2630" s="15" t="s">
        <v>2069</v>
      </c>
      <c r="H2630" s="17" t="s">
        <v>1982</v>
      </c>
      <c r="I2630" s="17" t="s">
        <v>1983</v>
      </c>
      <c r="J2630" s="21" t="s">
        <v>3001</v>
      </c>
    </row>
    <row r="2631" ht="13.5" spans="1:10">
      <c r="A2631" s="19"/>
      <c r="B2631" s="19"/>
      <c r="C2631" s="15" t="s">
        <v>2001</v>
      </c>
      <c r="D2631" s="15" t="s">
        <v>1973</v>
      </c>
      <c r="E2631" s="15" t="s">
        <v>1973</v>
      </c>
      <c r="F2631" s="17" t="s">
        <v>1973</v>
      </c>
      <c r="G2631" s="15" t="s">
        <v>1973</v>
      </c>
      <c r="H2631" s="17" t="s">
        <v>1973</v>
      </c>
      <c r="I2631" s="17" t="s">
        <v>1973</v>
      </c>
      <c r="J2631" s="21" t="s">
        <v>1973</v>
      </c>
    </row>
    <row r="2632" ht="13.5" spans="1:10">
      <c r="A2632" s="19"/>
      <c r="B2632" s="19"/>
      <c r="C2632" s="15" t="s">
        <v>1973</v>
      </c>
      <c r="D2632" s="15" t="s">
        <v>2002</v>
      </c>
      <c r="E2632" s="15" t="s">
        <v>1973</v>
      </c>
      <c r="F2632" s="17" t="s">
        <v>1973</v>
      </c>
      <c r="G2632" s="15" t="s">
        <v>1973</v>
      </c>
      <c r="H2632" s="17" t="s">
        <v>1973</v>
      </c>
      <c r="I2632" s="17" t="s">
        <v>1973</v>
      </c>
      <c r="J2632" s="21" t="s">
        <v>1973</v>
      </c>
    </row>
    <row r="2633" ht="40.5" spans="1:10">
      <c r="A2633" s="19"/>
      <c r="B2633" s="19"/>
      <c r="C2633" s="15" t="s">
        <v>1973</v>
      </c>
      <c r="D2633" s="15" t="s">
        <v>1973</v>
      </c>
      <c r="E2633" s="15" t="s">
        <v>2061</v>
      </c>
      <c r="F2633" s="17" t="s">
        <v>1997</v>
      </c>
      <c r="G2633" s="15" t="s">
        <v>3063</v>
      </c>
      <c r="H2633" s="17" t="s">
        <v>1982</v>
      </c>
      <c r="I2633" s="17" t="s">
        <v>1983</v>
      </c>
      <c r="J2633" s="21" t="s">
        <v>3002</v>
      </c>
    </row>
    <row r="2634" ht="13.5" spans="1:10">
      <c r="A2634" s="15" t="s">
        <v>3798</v>
      </c>
      <c r="B2634" s="19"/>
      <c r="C2634" s="19"/>
      <c r="D2634" s="19"/>
      <c r="E2634" s="19"/>
      <c r="F2634" s="20"/>
      <c r="G2634" s="19"/>
      <c r="H2634" s="20"/>
      <c r="I2634" s="20"/>
      <c r="J2634" s="22"/>
    </row>
    <row r="2635" ht="337.5" spans="1:10">
      <c r="A2635" s="15" t="s">
        <v>3799</v>
      </c>
      <c r="B2635" s="18" t="s">
        <v>3800</v>
      </c>
      <c r="C2635" s="19"/>
      <c r="D2635" s="19"/>
      <c r="E2635" s="19"/>
      <c r="F2635" s="20"/>
      <c r="G2635" s="19"/>
      <c r="H2635" s="20"/>
      <c r="I2635" s="20"/>
      <c r="J2635" s="22"/>
    </row>
    <row r="2636" ht="13.5" spans="1:10">
      <c r="A2636" s="19"/>
      <c r="B2636" s="19"/>
      <c r="C2636" s="15" t="s">
        <v>1977</v>
      </c>
      <c r="D2636" s="15" t="s">
        <v>1973</v>
      </c>
      <c r="E2636" s="15" t="s">
        <v>1973</v>
      </c>
      <c r="F2636" s="17" t="s">
        <v>1973</v>
      </c>
      <c r="G2636" s="15" t="s">
        <v>1973</v>
      </c>
      <c r="H2636" s="17" t="s">
        <v>1973</v>
      </c>
      <c r="I2636" s="17" t="s">
        <v>1973</v>
      </c>
      <c r="J2636" s="21" t="s">
        <v>1973</v>
      </c>
    </row>
    <row r="2637" ht="13.5" spans="1:10">
      <c r="A2637" s="19"/>
      <c r="B2637" s="19"/>
      <c r="C2637" s="15" t="s">
        <v>1973</v>
      </c>
      <c r="D2637" s="15" t="s">
        <v>1978</v>
      </c>
      <c r="E2637" s="15" t="s">
        <v>1973</v>
      </c>
      <c r="F2637" s="17" t="s">
        <v>1973</v>
      </c>
      <c r="G2637" s="15" t="s">
        <v>1973</v>
      </c>
      <c r="H2637" s="17" t="s">
        <v>1973</v>
      </c>
      <c r="I2637" s="17" t="s">
        <v>1973</v>
      </c>
      <c r="J2637" s="21" t="s">
        <v>1973</v>
      </c>
    </row>
    <row r="2638" ht="67.5" spans="1:10">
      <c r="A2638" s="19"/>
      <c r="B2638" s="19"/>
      <c r="C2638" s="15" t="s">
        <v>1973</v>
      </c>
      <c r="D2638" s="15" t="s">
        <v>1973</v>
      </c>
      <c r="E2638" s="15" t="s">
        <v>3801</v>
      </c>
      <c r="F2638" s="17" t="s">
        <v>1980</v>
      </c>
      <c r="G2638" s="15" t="s">
        <v>3802</v>
      </c>
      <c r="H2638" s="17" t="s">
        <v>2996</v>
      </c>
      <c r="I2638" s="17" t="s">
        <v>1983</v>
      </c>
      <c r="J2638" s="21" t="s">
        <v>2997</v>
      </c>
    </row>
    <row r="2639" ht="13.5" spans="1:10">
      <c r="A2639" s="19"/>
      <c r="B2639" s="19"/>
      <c r="C2639" s="15" t="s">
        <v>1973</v>
      </c>
      <c r="D2639" s="15" t="s">
        <v>1985</v>
      </c>
      <c r="E2639" s="15" t="s">
        <v>1973</v>
      </c>
      <c r="F2639" s="17" t="s">
        <v>1973</v>
      </c>
      <c r="G2639" s="15" t="s">
        <v>1973</v>
      </c>
      <c r="H2639" s="17" t="s">
        <v>1973</v>
      </c>
      <c r="I2639" s="17" t="s">
        <v>1973</v>
      </c>
      <c r="J2639" s="21" t="s">
        <v>1973</v>
      </c>
    </row>
    <row r="2640" ht="27" spans="1:10">
      <c r="A2640" s="19"/>
      <c r="B2640" s="19"/>
      <c r="C2640" s="15" t="s">
        <v>1973</v>
      </c>
      <c r="D2640" s="15" t="s">
        <v>1973</v>
      </c>
      <c r="E2640" s="15" t="s">
        <v>3652</v>
      </c>
      <c r="F2640" s="17" t="s">
        <v>1980</v>
      </c>
      <c r="G2640" s="15" t="s">
        <v>2005</v>
      </c>
      <c r="H2640" s="17" t="s">
        <v>1982</v>
      </c>
      <c r="I2640" s="17" t="s">
        <v>1987</v>
      </c>
      <c r="J2640" s="21" t="s">
        <v>3652</v>
      </c>
    </row>
    <row r="2641" ht="13.5" spans="1:10">
      <c r="A2641" s="19"/>
      <c r="B2641" s="19"/>
      <c r="C2641" s="15" t="s">
        <v>1973</v>
      </c>
      <c r="D2641" s="15" t="s">
        <v>2013</v>
      </c>
      <c r="E2641" s="15" t="s">
        <v>1973</v>
      </c>
      <c r="F2641" s="17" t="s">
        <v>1973</v>
      </c>
      <c r="G2641" s="15" t="s">
        <v>1973</v>
      </c>
      <c r="H2641" s="17" t="s">
        <v>1973</v>
      </c>
      <c r="I2641" s="17" t="s">
        <v>1973</v>
      </c>
      <c r="J2641" s="21" t="s">
        <v>1973</v>
      </c>
    </row>
    <row r="2642" ht="40.5" spans="1:10">
      <c r="A2642" s="19"/>
      <c r="B2642" s="19"/>
      <c r="C2642" s="15" t="s">
        <v>1973</v>
      </c>
      <c r="D2642" s="15" t="s">
        <v>1973</v>
      </c>
      <c r="E2642" s="15" t="s">
        <v>3654</v>
      </c>
      <c r="F2642" s="17" t="s">
        <v>1980</v>
      </c>
      <c r="G2642" s="15" t="s">
        <v>2404</v>
      </c>
      <c r="H2642" s="17" t="s">
        <v>1999</v>
      </c>
      <c r="I2642" s="17" t="s">
        <v>1983</v>
      </c>
      <c r="J2642" s="21" t="s">
        <v>3803</v>
      </c>
    </row>
    <row r="2643" ht="13.5" spans="1:10">
      <c r="A2643" s="19"/>
      <c r="B2643" s="19"/>
      <c r="C2643" s="15" t="s">
        <v>1989</v>
      </c>
      <c r="D2643" s="15" t="s">
        <v>1973</v>
      </c>
      <c r="E2643" s="15" t="s">
        <v>1973</v>
      </c>
      <c r="F2643" s="17" t="s">
        <v>1973</v>
      </c>
      <c r="G2643" s="15" t="s">
        <v>1973</v>
      </c>
      <c r="H2643" s="17" t="s">
        <v>1973</v>
      </c>
      <c r="I2643" s="17" t="s">
        <v>1973</v>
      </c>
      <c r="J2643" s="21" t="s">
        <v>1973</v>
      </c>
    </row>
    <row r="2644" ht="13.5" spans="1:10">
      <c r="A2644" s="19"/>
      <c r="B2644" s="19"/>
      <c r="C2644" s="15" t="s">
        <v>1973</v>
      </c>
      <c r="D2644" s="15" t="s">
        <v>2023</v>
      </c>
      <c r="E2644" s="15" t="s">
        <v>1973</v>
      </c>
      <c r="F2644" s="17" t="s">
        <v>1973</v>
      </c>
      <c r="G2644" s="15" t="s">
        <v>1973</v>
      </c>
      <c r="H2644" s="17" t="s">
        <v>1973</v>
      </c>
      <c r="I2644" s="17" t="s">
        <v>1973</v>
      </c>
      <c r="J2644" s="21" t="s">
        <v>1973</v>
      </c>
    </row>
    <row r="2645" ht="81" spans="1:10">
      <c r="A2645" s="19"/>
      <c r="B2645" s="19"/>
      <c r="C2645" s="15" t="s">
        <v>1973</v>
      </c>
      <c r="D2645" s="15" t="s">
        <v>1973</v>
      </c>
      <c r="E2645" s="15" t="s">
        <v>3731</v>
      </c>
      <c r="F2645" s="17" t="s">
        <v>1980</v>
      </c>
      <c r="G2645" s="15" t="s">
        <v>2005</v>
      </c>
      <c r="H2645" s="17" t="s">
        <v>1982</v>
      </c>
      <c r="I2645" s="17" t="s">
        <v>1987</v>
      </c>
      <c r="J2645" s="21" t="s">
        <v>3001</v>
      </c>
    </row>
    <row r="2646" ht="13.5" spans="1:10">
      <c r="A2646" s="19"/>
      <c r="B2646" s="19"/>
      <c r="C2646" s="15" t="s">
        <v>2001</v>
      </c>
      <c r="D2646" s="15" t="s">
        <v>1973</v>
      </c>
      <c r="E2646" s="15" t="s">
        <v>1973</v>
      </c>
      <c r="F2646" s="17" t="s">
        <v>1973</v>
      </c>
      <c r="G2646" s="15" t="s">
        <v>1973</v>
      </c>
      <c r="H2646" s="17" t="s">
        <v>1973</v>
      </c>
      <c r="I2646" s="17" t="s">
        <v>1973</v>
      </c>
      <c r="J2646" s="21" t="s">
        <v>1973</v>
      </c>
    </row>
    <row r="2647" ht="13.5" spans="1:10">
      <c r="A2647" s="19"/>
      <c r="B2647" s="19"/>
      <c r="C2647" s="15" t="s">
        <v>1973</v>
      </c>
      <c r="D2647" s="15" t="s">
        <v>2002</v>
      </c>
      <c r="E2647" s="15" t="s">
        <v>1973</v>
      </c>
      <c r="F2647" s="17" t="s">
        <v>1973</v>
      </c>
      <c r="G2647" s="15" t="s">
        <v>1973</v>
      </c>
      <c r="H2647" s="17" t="s">
        <v>1973</v>
      </c>
      <c r="I2647" s="17" t="s">
        <v>1973</v>
      </c>
      <c r="J2647" s="21" t="s">
        <v>1973</v>
      </c>
    </row>
    <row r="2648" ht="40.5" spans="1:10">
      <c r="A2648" s="19"/>
      <c r="B2648" s="19"/>
      <c r="C2648" s="15" t="s">
        <v>1973</v>
      </c>
      <c r="D2648" s="15" t="s">
        <v>1973</v>
      </c>
      <c r="E2648" s="15" t="s">
        <v>3733</v>
      </c>
      <c r="F2648" s="17" t="s">
        <v>1980</v>
      </c>
      <c r="G2648" s="15" t="s">
        <v>2005</v>
      </c>
      <c r="H2648" s="17" t="s">
        <v>1982</v>
      </c>
      <c r="I2648" s="17" t="s">
        <v>1987</v>
      </c>
      <c r="J2648" s="21" t="s">
        <v>3002</v>
      </c>
    </row>
    <row r="2649" ht="13.5" spans="1:10">
      <c r="A2649" s="15" t="s">
        <v>3804</v>
      </c>
      <c r="B2649" s="19"/>
      <c r="C2649" s="19"/>
      <c r="D2649" s="19"/>
      <c r="E2649" s="19"/>
      <c r="F2649" s="20"/>
      <c r="G2649" s="19"/>
      <c r="H2649" s="20"/>
      <c r="I2649" s="20"/>
      <c r="J2649" s="22"/>
    </row>
    <row r="2650" ht="378" spans="1:10">
      <c r="A2650" s="15" t="s">
        <v>3805</v>
      </c>
      <c r="B2650" s="18" t="s">
        <v>3806</v>
      </c>
      <c r="C2650" s="19"/>
      <c r="D2650" s="19"/>
      <c r="E2650" s="19"/>
      <c r="F2650" s="20"/>
      <c r="G2650" s="19"/>
      <c r="H2650" s="20"/>
      <c r="I2650" s="20"/>
      <c r="J2650" s="22"/>
    </row>
    <row r="2651" ht="13.5" spans="1:10">
      <c r="A2651" s="19"/>
      <c r="B2651" s="19"/>
      <c r="C2651" s="15" t="s">
        <v>1977</v>
      </c>
      <c r="D2651" s="15" t="s">
        <v>1973</v>
      </c>
      <c r="E2651" s="15" t="s">
        <v>1973</v>
      </c>
      <c r="F2651" s="17" t="s">
        <v>1973</v>
      </c>
      <c r="G2651" s="15" t="s">
        <v>1973</v>
      </c>
      <c r="H2651" s="17" t="s">
        <v>1973</v>
      </c>
      <c r="I2651" s="17" t="s">
        <v>1973</v>
      </c>
      <c r="J2651" s="21" t="s">
        <v>1973</v>
      </c>
    </row>
    <row r="2652" ht="13.5" spans="1:10">
      <c r="A2652" s="19"/>
      <c r="B2652" s="19"/>
      <c r="C2652" s="15" t="s">
        <v>1973</v>
      </c>
      <c r="D2652" s="15" t="s">
        <v>1978</v>
      </c>
      <c r="E2652" s="15" t="s">
        <v>1973</v>
      </c>
      <c r="F2652" s="17" t="s">
        <v>1973</v>
      </c>
      <c r="G2652" s="15" t="s">
        <v>1973</v>
      </c>
      <c r="H2652" s="17" t="s">
        <v>1973</v>
      </c>
      <c r="I2652" s="17" t="s">
        <v>1973</v>
      </c>
      <c r="J2652" s="21" t="s">
        <v>1973</v>
      </c>
    </row>
    <row r="2653" ht="54" spans="1:10">
      <c r="A2653" s="19"/>
      <c r="B2653" s="19"/>
      <c r="C2653" s="15" t="s">
        <v>1973</v>
      </c>
      <c r="D2653" s="15" t="s">
        <v>1973</v>
      </c>
      <c r="E2653" s="15" t="s">
        <v>3079</v>
      </c>
      <c r="F2653" s="17" t="s">
        <v>1997</v>
      </c>
      <c r="G2653" s="15" t="s">
        <v>2716</v>
      </c>
      <c r="H2653" s="17" t="s">
        <v>2200</v>
      </c>
      <c r="I2653" s="17" t="s">
        <v>1983</v>
      </c>
      <c r="J2653" s="21" t="s">
        <v>3080</v>
      </c>
    </row>
    <row r="2654" ht="67.5" spans="1:10">
      <c r="A2654" s="19"/>
      <c r="B2654" s="19"/>
      <c r="C2654" s="15" t="s">
        <v>1973</v>
      </c>
      <c r="D2654" s="15" t="s">
        <v>1973</v>
      </c>
      <c r="E2654" s="15" t="s">
        <v>3741</v>
      </c>
      <c r="F2654" s="17" t="s">
        <v>1997</v>
      </c>
      <c r="G2654" s="15" t="s">
        <v>2171</v>
      </c>
      <c r="H2654" s="17" t="s">
        <v>2823</v>
      </c>
      <c r="I2654" s="17" t="s">
        <v>1983</v>
      </c>
      <c r="J2654" s="21" t="s">
        <v>2997</v>
      </c>
    </row>
    <row r="2655" ht="13.5" spans="1:10">
      <c r="A2655" s="19"/>
      <c r="B2655" s="19"/>
      <c r="C2655" s="15" t="s">
        <v>1973</v>
      </c>
      <c r="D2655" s="15" t="s">
        <v>1985</v>
      </c>
      <c r="E2655" s="15" t="s">
        <v>1973</v>
      </c>
      <c r="F2655" s="17" t="s">
        <v>1973</v>
      </c>
      <c r="G2655" s="15" t="s">
        <v>1973</v>
      </c>
      <c r="H2655" s="17" t="s">
        <v>1973</v>
      </c>
      <c r="I2655" s="17" t="s">
        <v>1973</v>
      </c>
      <c r="J2655" s="21" t="s">
        <v>1973</v>
      </c>
    </row>
    <row r="2656" ht="189" spans="1:10">
      <c r="A2656" s="19"/>
      <c r="B2656" s="19"/>
      <c r="C2656" s="15" t="s">
        <v>1973</v>
      </c>
      <c r="D2656" s="15" t="s">
        <v>1973</v>
      </c>
      <c r="E2656" s="15" t="s">
        <v>3652</v>
      </c>
      <c r="F2656" s="17" t="s">
        <v>1997</v>
      </c>
      <c r="G2656" s="15" t="s">
        <v>2072</v>
      </c>
      <c r="H2656" s="17" t="s">
        <v>1982</v>
      </c>
      <c r="I2656" s="17" t="s">
        <v>1983</v>
      </c>
      <c r="J2656" s="21" t="s">
        <v>3807</v>
      </c>
    </row>
    <row r="2657" ht="13.5" spans="1:10">
      <c r="A2657" s="19"/>
      <c r="B2657" s="19"/>
      <c r="C2657" s="15" t="s">
        <v>1973</v>
      </c>
      <c r="D2657" s="15" t="s">
        <v>2013</v>
      </c>
      <c r="E2657" s="15" t="s">
        <v>1973</v>
      </c>
      <c r="F2657" s="17" t="s">
        <v>1973</v>
      </c>
      <c r="G2657" s="15" t="s">
        <v>1973</v>
      </c>
      <c r="H2657" s="17" t="s">
        <v>1973</v>
      </c>
      <c r="I2657" s="17" t="s">
        <v>1973</v>
      </c>
      <c r="J2657" s="21" t="s">
        <v>1973</v>
      </c>
    </row>
    <row r="2658" ht="81" spans="1:10">
      <c r="A2658" s="19"/>
      <c r="B2658" s="19"/>
      <c r="C2658" s="15" t="s">
        <v>1973</v>
      </c>
      <c r="D2658" s="15" t="s">
        <v>1973</v>
      </c>
      <c r="E2658" s="15" t="s">
        <v>3654</v>
      </c>
      <c r="F2658" s="17" t="s">
        <v>1980</v>
      </c>
      <c r="G2658" s="15" t="s">
        <v>2404</v>
      </c>
      <c r="H2658" s="17" t="s">
        <v>1999</v>
      </c>
      <c r="I2658" s="17" t="s">
        <v>1983</v>
      </c>
      <c r="J2658" s="21" t="s">
        <v>3655</v>
      </c>
    </row>
    <row r="2659" ht="13.5" spans="1:10">
      <c r="A2659" s="19"/>
      <c r="B2659" s="19"/>
      <c r="C2659" s="15" t="s">
        <v>1989</v>
      </c>
      <c r="D2659" s="15" t="s">
        <v>1973</v>
      </c>
      <c r="E2659" s="15" t="s">
        <v>1973</v>
      </c>
      <c r="F2659" s="17" t="s">
        <v>1973</v>
      </c>
      <c r="G2659" s="15" t="s">
        <v>1973</v>
      </c>
      <c r="H2659" s="17" t="s">
        <v>1973</v>
      </c>
      <c r="I2659" s="17" t="s">
        <v>1973</v>
      </c>
      <c r="J2659" s="21" t="s">
        <v>1973</v>
      </c>
    </row>
    <row r="2660" ht="13.5" spans="1:10">
      <c r="A2660" s="19"/>
      <c r="B2660" s="19"/>
      <c r="C2660" s="15" t="s">
        <v>1973</v>
      </c>
      <c r="D2660" s="15" t="s">
        <v>1990</v>
      </c>
      <c r="E2660" s="15" t="s">
        <v>1973</v>
      </c>
      <c r="F2660" s="17" t="s">
        <v>1973</v>
      </c>
      <c r="G2660" s="15" t="s">
        <v>1973</v>
      </c>
      <c r="H2660" s="17" t="s">
        <v>1973</v>
      </c>
      <c r="I2660" s="17" t="s">
        <v>1973</v>
      </c>
      <c r="J2660" s="21" t="s">
        <v>1973</v>
      </c>
    </row>
    <row r="2661" ht="108" spans="1:10">
      <c r="A2661" s="19"/>
      <c r="B2661" s="19"/>
      <c r="C2661" s="15" t="s">
        <v>1973</v>
      </c>
      <c r="D2661" s="15" t="s">
        <v>1973</v>
      </c>
      <c r="E2661" s="15" t="s">
        <v>2949</v>
      </c>
      <c r="F2661" s="17" t="s">
        <v>1997</v>
      </c>
      <c r="G2661" s="15" t="s">
        <v>2620</v>
      </c>
      <c r="H2661" s="17" t="s">
        <v>1982</v>
      </c>
      <c r="I2661" s="17" t="s">
        <v>1983</v>
      </c>
      <c r="J2661" s="21" t="s">
        <v>2951</v>
      </c>
    </row>
    <row r="2662" ht="13.5" spans="1:10">
      <c r="A2662" s="19"/>
      <c r="B2662" s="19"/>
      <c r="C2662" s="15" t="s">
        <v>1973</v>
      </c>
      <c r="D2662" s="15" t="s">
        <v>2023</v>
      </c>
      <c r="E2662" s="15" t="s">
        <v>1973</v>
      </c>
      <c r="F2662" s="17" t="s">
        <v>1973</v>
      </c>
      <c r="G2662" s="15" t="s">
        <v>1973</v>
      </c>
      <c r="H2662" s="17" t="s">
        <v>1973</v>
      </c>
      <c r="I2662" s="17" t="s">
        <v>1973</v>
      </c>
      <c r="J2662" s="21" t="s">
        <v>1973</v>
      </c>
    </row>
    <row r="2663" ht="40.5" spans="1:10">
      <c r="A2663" s="19"/>
      <c r="B2663" s="19"/>
      <c r="C2663" s="15" t="s">
        <v>1973</v>
      </c>
      <c r="D2663" s="15" t="s">
        <v>1973</v>
      </c>
      <c r="E2663" s="15" t="s">
        <v>3731</v>
      </c>
      <c r="F2663" s="17" t="s">
        <v>1980</v>
      </c>
      <c r="G2663" s="15" t="s">
        <v>3276</v>
      </c>
      <c r="H2663" s="17" t="s">
        <v>2823</v>
      </c>
      <c r="I2663" s="17" t="s">
        <v>1987</v>
      </c>
      <c r="J2663" s="21" t="s">
        <v>3660</v>
      </c>
    </row>
    <row r="2664" ht="13.5" spans="1:10">
      <c r="A2664" s="19"/>
      <c r="B2664" s="19"/>
      <c r="C2664" s="15" t="s">
        <v>2001</v>
      </c>
      <c r="D2664" s="15" t="s">
        <v>1973</v>
      </c>
      <c r="E2664" s="15" t="s">
        <v>1973</v>
      </c>
      <c r="F2664" s="17" t="s">
        <v>1973</v>
      </c>
      <c r="G2664" s="15" t="s">
        <v>1973</v>
      </c>
      <c r="H2664" s="17" t="s">
        <v>1973</v>
      </c>
      <c r="I2664" s="17" t="s">
        <v>1973</v>
      </c>
      <c r="J2664" s="21" t="s">
        <v>1973</v>
      </c>
    </row>
    <row r="2665" ht="13.5" spans="1:10">
      <c r="A2665" s="19"/>
      <c r="B2665" s="19"/>
      <c r="C2665" s="15" t="s">
        <v>1973</v>
      </c>
      <c r="D2665" s="15" t="s">
        <v>2002</v>
      </c>
      <c r="E2665" s="15" t="s">
        <v>1973</v>
      </c>
      <c r="F2665" s="17" t="s">
        <v>1973</v>
      </c>
      <c r="G2665" s="15" t="s">
        <v>1973</v>
      </c>
      <c r="H2665" s="17" t="s">
        <v>1973</v>
      </c>
      <c r="I2665" s="17" t="s">
        <v>1973</v>
      </c>
      <c r="J2665" s="21" t="s">
        <v>1973</v>
      </c>
    </row>
    <row r="2666" ht="135" spans="1:10">
      <c r="A2666" s="19"/>
      <c r="B2666" s="19"/>
      <c r="C2666" s="15" t="s">
        <v>1973</v>
      </c>
      <c r="D2666" s="15" t="s">
        <v>1973</v>
      </c>
      <c r="E2666" s="15" t="s">
        <v>3661</v>
      </c>
      <c r="F2666" s="17" t="s">
        <v>1997</v>
      </c>
      <c r="G2666" s="15" t="s">
        <v>2072</v>
      </c>
      <c r="H2666" s="17" t="s">
        <v>1982</v>
      </c>
      <c r="I2666" s="17" t="s">
        <v>1983</v>
      </c>
      <c r="J2666" s="21" t="s">
        <v>3662</v>
      </c>
    </row>
    <row r="2667" ht="40.5" spans="1:10">
      <c r="A2667" s="19"/>
      <c r="B2667" s="19"/>
      <c r="C2667" s="15" t="s">
        <v>1973</v>
      </c>
      <c r="D2667" s="15" t="s">
        <v>1973</v>
      </c>
      <c r="E2667" s="15" t="s">
        <v>3733</v>
      </c>
      <c r="F2667" s="17" t="s">
        <v>1997</v>
      </c>
      <c r="G2667" s="15" t="s">
        <v>2069</v>
      </c>
      <c r="H2667" s="17" t="s">
        <v>1982</v>
      </c>
      <c r="I2667" s="17" t="s">
        <v>1983</v>
      </c>
      <c r="J2667" s="21" t="s">
        <v>3664</v>
      </c>
    </row>
    <row r="2668" ht="13.5" spans="1:10">
      <c r="A2668" s="15" t="s">
        <v>3808</v>
      </c>
      <c r="B2668" s="19"/>
      <c r="C2668" s="19"/>
      <c r="D2668" s="19"/>
      <c r="E2668" s="19"/>
      <c r="F2668" s="20"/>
      <c r="G2668" s="19"/>
      <c r="H2668" s="20"/>
      <c r="I2668" s="20"/>
      <c r="J2668" s="22"/>
    </row>
    <row r="2669" ht="283.5" spans="1:10">
      <c r="A2669" s="15" t="s">
        <v>3809</v>
      </c>
      <c r="B2669" s="18" t="s">
        <v>3810</v>
      </c>
      <c r="C2669" s="19"/>
      <c r="D2669" s="19"/>
      <c r="E2669" s="19"/>
      <c r="F2669" s="20"/>
      <c r="G2669" s="19"/>
      <c r="H2669" s="20"/>
      <c r="I2669" s="20"/>
      <c r="J2669" s="22"/>
    </row>
    <row r="2670" ht="13.5" spans="1:10">
      <c r="A2670" s="19"/>
      <c r="B2670" s="19"/>
      <c r="C2670" s="15" t="s">
        <v>1977</v>
      </c>
      <c r="D2670" s="15" t="s">
        <v>1973</v>
      </c>
      <c r="E2670" s="15" t="s">
        <v>1973</v>
      </c>
      <c r="F2670" s="17" t="s">
        <v>1973</v>
      </c>
      <c r="G2670" s="15" t="s">
        <v>1973</v>
      </c>
      <c r="H2670" s="17" t="s">
        <v>1973</v>
      </c>
      <c r="I2670" s="17" t="s">
        <v>1973</v>
      </c>
      <c r="J2670" s="21" t="s">
        <v>1973</v>
      </c>
    </row>
    <row r="2671" ht="13.5" spans="1:10">
      <c r="A2671" s="19"/>
      <c r="B2671" s="19"/>
      <c r="C2671" s="15" t="s">
        <v>1973</v>
      </c>
      <c r="D2671" s="15" t="s">
        <v>1978</v>
      </c>
      <c r="E2671" s="15" t="s">
        <v>1973</v>
      </c>
      <c r="F2671" s="17" t="s">
        <v>1973</v>
      </c>
      <c r="G2671" s="15" t="s">
        <v>1973</v>
      </c>
      <c r="H2671" s="17" t="s">
        <v>1973</v>
      </c>
      <c r="I2671" s="17" t="s">
        <v>1973</v>
      </c>
      <c r="J2671" s="21" t="s">
        <v>1973</v>
      </c>
    </row>
    <row r="2672" ht="54" spans="1:10">
      <c r="A2672" s="19"/>
      <c r="B2672" s="19"/>
      <c r="C2672" s="15" t="s">
        <v>1973</v>
      </c>
      <c r="D2672" s="15" t="s">
        <v>1973</v>
      </c>
      <c r="E2672" s="15" t="s">
        <v>3811</v>
      </c>
      <c r="F2672" s="17" t="s">
        <v>1997</v>
      </c>
      <c r="G2672" s="15" t="s">
        <v>2171</v>
      </c>
      <c r="H2672" s="17" t="s">
        <v>2200</v>
      </c>
      <c r="I2672" s="17" t="s">
        <v>1983</v>
      </c>
      <c r="J2672" s="21" t="s">
        <v>3812</v>
      </c>
    </row>
    <row r="2673" ht="40.5" spans="1:10">
      <c r="A2673" s="19"/>
      <c r="B2673" s="19"/>
      <c r="C2673" s="15" t="s">
        <v>1973</v>
      </c>
      <c r="D2673" s="15" t="s">
        <v>1973</v>
      </c>
      <c r="E2673" s="15" t="s">
        <v>3813</v>
      </c>
      <c r="F2673" s="17" t="s">
        <v>1997</v>
      </c>
      <c r="G2673" s="15" t="s">
        <v>3431</v>
      </c>
      <c r="H2673" s="17" t="s">
        <v>3143</v>
      </c>
      <c r="I2673" s="17" t="s">
        <v>1983</v>
      </c>
      <c r="J2673" s="21" t="s">
        <v>3814</v>
      </c>
    </row>
    <row r="2674" ht="13.5" spans="1:10">
      <c r="A2674" s="19"/>
      <c r="B2674" s="19"/>
      <c r="C2674" s="15" t="s">
        <v>1973</v>
      </c>
      <c r="D2674" s="15" t="s">
        <v>1985</v>
      </c>
      <c r="E2674" s="15" t="s">
        <v>1973</v>
      </c>
      <c r="F2674" s="17" t="s">
        <v>1973</v>
      </c>
      <c r="G2674" s="15" t="s">
        <v>1973</v>
      </c>
      <c r="H2674" s="17" t="s">
        <v>1973</v>
      </c>
      <c r="I2674" s="17" t="s">
        <v>1973</v>
      </c>
      <c r="J2674" s="21" t="s">
        <v>1973</v>
      </c>
    </row>
    <row r="2675" ht="108" spans="1:10">
      <c r="A2675" s="19"/>
      <c r="B2675" s="19"/>
      <c r="C2675" s="15" t="s">
        <v>1973</v>
      </c>
      <c r="D2675" s="15" t="s">
        <v>1973</v>
      </c>
      <c r="E2675" s="15" t="s">
        <v>3815</v>
      </c>
      <c r="F2675" s="17" t="s">
        <v>1980</v>
      </c>
      <c r="G2675" s="15" t="s">
        <v>2297</v>
      </c>
      <c r="H2675" s="17" t="s">
        <v>1982</v>
      </c>
      <c r="I2675" s="17" t="s">
        <v>1983</v>
      </c>
      <c r="J2675" s="21" t="s">
        <v>3816</v>
      </c>
    </row>
    <row r="2676" ht="13.5" spans="1:10">
      <c r="A2676" s="19"/>
      <c r="B2676" s="19"/>
      <c r="C2676" s="15" t="s">
        <v>1989</v>
      </c>
      <c r="D2676" s="15" t="s">
        <v>1973</v>
      </c>
      <c r="E2676" s="15" t="s">
        <v>1973</v>
      </c>
      <c r="F2676" s="17" t="s">
        <v>1973</v>
      </c>
      <c r="G2676" s="15" t="s">
        <v>1973</v>
      </c>
      <c r="H2676" s="17" t="s">
        <v>1973</v>
      </c>
      <c r="I2676" s="17" t="s">
        <v>1973</v>
      </c>
      <c r="J2676" s="21" t="s">
        <v>1973</v>
      </c>
    </row>
    <row r="2677" ht="13.5" spans="1:10">
      <c r="A2677" s="19"/>
      <c r="B2677" s="19"/>
      <c r="C2677" s="15" t="s">
        <v>1973</v>
      </c>
      <c r="D2677" s="15" t="s">
        <v>2023</v>
      </c>
      <c r="E2677" s="15" t="s">
        <v>1973</v>
      </c>
      <c r="F2677" s="17" t="s">
        <v>1973</v>
      </c>
      <c r="G2677" s="15" t="s">
        <v>1973</v>
      </c>
      <c r="H2677" s="17" t="s">
        <v>1973</v>
      </c>
      <c r="I2677" s="17" t="s">
        <v>1973</v>
      </c>
      <c r="J2677" s="21" t="s">
        <v>1973</v>
      </c>
    </row>
    <row r="2678" ht="108" spans="1:10">
      <c r="A2678" s="19"/>
      <c r="B2678" s="19"/>
      <c r="C2678" s="15" t="s">
        <v>1973</v>
      </c>
      <c r="D2678" s="15" t="s">
        <v>1973</v>
      </c>
      <c r="E2678" s="15" t="s">
        <v>3817</v>
      </c>
      <c r="F2678" s="17" t="s">
        <v>1980</v>
      </c>
      <c r="G2678" s="15" t="s">
        <v>2072</v>
      </c>
      <c r="H2678" s="17" t="s">
        <v>1982</v>
      </c>
      <c r="I2678" s="17" t="s">
        <v>1987</v>
      </c>
      <c r="J2678" s="21" t="s">
        <v>3816</v>
      </c>
    </row>
    <row r="2679" ht="13.5" spans="1:10">
      <c r="A2679" s="19"/>
      <c r="B2679" s="19"/>
      <c r="C2679" s="15" t="s">
        <v>2001</v>
      </c>
      <c r="D2679" s="15" t="s">
        <v>1973</v>
      </c>
      <c r="E2679" s="15" t="s">
        <v>1973</v>
      </c>
      <c r="F2679" s="17" t="s">
        <v>1973</v>
      </c>
      <c r="G2679" s="15" t="s">
        <v>1973</v>
      </c>
      <c r="H2679" s="17" t="s">
        <v>1973</v>
      </c>
      <c r="I2679" s="17" t="s">
        <v>1973</v>
      </c>
      <c r="J2679" s="21" t="s">
        <v>1973</v>
      </c>
    </row>
    <row r="2680" ht="13.5" spans="1:10">
      <c r="A2680" s="19"/>
      <c r="B2680" s="19"/>
      <c r="C2680" s="15" t="s">
        <v>1973</v>
      </c>
      <c r="D2680" s="15" t="s">
        <v>2002</v>
      </c>
      <c r="E2680" s="15" t="s">
        <v>1973</v>
      </c>
      <c r="F2680" s="17" t="s">
        <v>1973</v>
      </c>
      <c r="G2680" s="15" t="s">
        <v>1973</v>
      </c>
      <c r="H2680" s="17" t="s">
        <v>1973</v>
      </c>
      <c r="I2680" s="17" t="s">
        <v>1973</v>
      </c>
      <c r="J2680" s="21" t="s">
        <v>1973</v>
      </c>
    </row>
    <row r="2681" ht="40.5" spans="1:10">
      <c r="A2681" s="19"/>
      <c r="B2681" s="19"/>
      <c r="C2681" s="15" t="s">
        <v>1973</v>
      </c>
      <c r="D2681" s="15" t="s">
        <v>1973</v>
      </c>
      <c r="E2681" s="15" t="s">
        <v>3818</v>
      </c>
      <c r="F2681" s="17" t="s">
        <v>1980</v>
      </c>
      <c r="G2681" s="15" t="s">
        <v>2072</v>
      </c>
      <c r="H2681" s="17" t="s">
        <v>1982</v>
      </c>
      <c r="I2681" s="17" t="s">
        <v>1987</v>
      </c>
      <c r="J2681" s="21" t="s">
        <v>3002</v>
      </c>
    </row>
    <row r="2682" ht="13.5" spans="1:10">
      <c r="A2682" s="15" t="s">
        <v>3819</v>
      </c>
      <c r="B2682" s="19"/>
      <c r="C2682" s="19"/>
      <c r="D2682" s="19"/>
      <c r="E2682" s="19"/>
      <c r="F2682" s="20"/>
      <c r="G2682" s="19"/>
      <c r="H2682" s="20"/>
      <c r="I2682" s="20"/>
      <c r="J2682" s="22"/>
    </row>
    <row r="2683" ht="391.5" spans="1:10">
      <c r="A2683" s="15" t="s">
        <v>3820</v>
      </c>
      <c r="B2683" s="18" t="s">
        <v>3821</v>
      </c>
      <c r="C2683" s="19"/>
      <c r="D2683" s="19"/>
      <c r="E2683" s="19"/>
      <c r="F2683" s="20"/>
      <c r="G2683" s="19"/>
      <c r="H2683" s="20"/>
      <c r="I2683" s="20"/>
      <c r="J2683" s="22"/>
    </row>
    <row r="2684" ht="13.5" spans="1:10">
      <c r="A2684" s="19"/>
      <c r="B2684" s="19"/>
      <c r="C2684" s="15" t="s">
        <v>1977</v>
      </c>
      <c r="D2684" s="15" t="s">
        <v>1973</v>
      </c>
      <c r="E2684" s="15" t="s">
        <v>1973</v>
      </c>
      <c r="F2684" s="17" t="s">
        <v>1973</v>
      </c>
      <c r="G2684" s="15" t="s">
        <v>1973</v>
      </c>
      <c r="H2684" s="17" t="s">
        <v>1973</v>
      </c>
      <c r="I2684" s="17" t="s">
        <v>1973</v>
      </c>
      <c r="J2684" s="21" t="s">
        <v>1973</v>
      </c>
    </row>
    <row r="2685" ht="13.5" spans="1:10">
      <c r="A2685" s="19"/>
      <c r="B2685" s="19"/>
      <c r="C2685" s="15" t="s">
        <v>1973</v>
      </c>
      <c r="D2685" s="15" t="s">
        <v>1978</v>
      </c>
      <c r="E2685" s="15" t="s">
        <v>1973</v>
      </c>
      <c r="F2685" s="17" t="s">
        <v>1973</v>
      </c>
      <c r="G2685" s="15" t="s">
        <v>1973</v>
      </c>
      <c r="H2685" s="17" t="s">
        <v>1973</v>
      </c>
      <c r="I2685" s="17" t="s">
        <v>1973</v>
      </c>
      <c r="J2685" s="21" t="s">
        <v>1973</v>
      </c>
    </row>
    <row r="2686" ht="54" spans="1:10">
      <c r="A2686" s="19"/>
      <c r="B2686" s="19"/>
      <c r="C2686" s="15" t="s">
        <v>1973</v>
      </c>
      <c r="D2686" s="15" t="s">
        <v>1973</v>
      </c>
      <c r="E2686" s="15" t="s">
        <v>3811</v>
      </c>
      <c r="F2686" s="17" t="s">
        <v>1980</v>
      </c>
      <c r="G2686" s="15" t="s">
        <v>2171</v>
      </c>
      <c r="H2686" s="17" t="s">
        <v>2996</v>
      </c>
      <c r="I2686" s="17" t="s">
        <v>1983</v>
      </c>
      <c r="J2686" s="21" t="s">
        <v>3822</v>
      </c>
    </row>
    <row r="2687" ht="27" spans="1:10">
      <c r="A2687" s="19"/>
      <c r="B2687" s="19"/>
      <c r="C2687" s="15" t="s">
        <v>1973</v>
      </c>
      <c r="D2687" s="15" t="s">
        <v>1973</v>
      </c>
      <c r="E2687" s="15" t="s">
        <v>3813</v>
      </c>
      <c r="F2687" s="17" t="s">
        <v>1997</v>
      </c>
      <c r="G2687" s="15" t="s">
        <v>2422</v>
      </c>
      <c r="H2687" s="17" t="s">
        <v>3143</v>
      </c>
      <c r="I2687" s="17" t="s">
        <v>1983</v>
      </c>
      <c r="J2687" s="21" t="s">
        <v>3823</v>
      </c>
    </row>
    <row r="2688" ht="13.5" spans="1:10">
      <c r="A2688" s="19"/>
      <c r="B2688" s="19"/>
      <c r="C2688" s="15" t="s">
        <v>1973</v>
      </c>
      <c r="D2688" s="15" t="s">
        <v>1985</v>
      </c>
      <c r="E2688" s="15" t="s">
        <v>1973</v>
      </c>
      <c r="F2688" s="17" t="s">
        <v>1973</v>
      </c>
      <c r="G2688" s="15" t="s">
        <v>1973</v>
      </c>
      <c r="H2688" s="17" t="s">
        <v>1973</v>
      </c>
      <c r="I2688" s="17" t="s">
        <v>1973</v>
      </c>
      <c r="J2688" s="21" t="s">
        <v>1973</v>
      </c>
    </row>
    <row r="2689" ht="108" spans="1:10">
      <c r="A2689" s="19"/>
      <c r="B2689" s="19"/>
      <c r="C2689" s="15" t="s">
        <v>1973</v>
      </c>
      <c r="D2689" s="15" t="s">
        <v>1973</v>
      </c>
      <c r="E2689" s="15" t="s">
        <v>3815</v>
      </c>
      <c r="F2689" s="17" t="s">
        <v>1980</v>
      </c>
      <c r="G2689" s="15" t="s">
        <v>2297</v>
      </c>
      <c r="H2689" s="17" t="s">
        <v>1982</v>
      </c>
      <c r="I2689" s="17" t="s">
        <v>1983</v>
      </c>
      <c r="J2689" s="21" t="s">
        <v>3824</v>
      </c>
    </row>
    <row r="2690" ht="13.5" spans="1:10">
      <c r="A2690" s="19"/>
      <c r="B2690" s="19"/>
      <c r="C2690" s="15" t="s">
        <v>1989</v>
      </c>
      <c r="D2690" s="15" t="s">
        <v>1973</v>
      </c>
      <c r="E2690" s="15" t="s">
        <v>1973</v>
      </c>
      <c r="F2690" s="17" t="s">
        <v>1973</v>
      </c>
      <c r="G2690" s="15" t="s">
        <v>1973</v>
      </c>
      <c r="H2690" s="17" t="s">
        <v>1973</v>
      </c>
      <c r="I2690" s="17" t="s">
        <v>1973</v>
      </c>
      <c r="J2690" s="21" t="s">
        <v>1973</v>
      </c>
    </row>
    <row r="2691" ht="13.5" spans="1:10">
      <c r="A2691" s="19"/>
      <c r="B2691" s="19"/>
      <c r="C2691" s="15" t="s">
        <v>1973</v>
      </c>
      <c r="D2691" s="15" t="s">
        <v>2023</v>
      </c>
      <c r="E2691" s="15" t="s">
        <v>1973</v>
      </c>
      <c r="F2691" s="17" t="s">
        <v>1973</v>
      </c>
      <c r="G2691" s="15" t="s">
        <v>1973</v>
      </c>
      <c r="H2691" s="17" t="s">
        <v>1973</v>
      </c>
      <c r="I2691" s="17" t="s">
        <v>1973</v>
      </c>
      <c r="J2691" s="21" t="s">
        <v>1973</v>
      </c>
    </row>
    <row r="2692" ht="108" spans="1:10">
      <c r="A2692" s="19"/>
      <c r="B2692" s="19"/>
      <c r="C2692" s="15" t="s">
        <v>1973</v>
      </c>
      <c r="D2692" s="15" t="s">
        <v>1973</v>
      </c>
      <c r="E2692" s="15" t="s">
        <v>3825</v>
      </c>
      <c r="F2692" s="17" t="s">
        <v>1997</v>
      </c>
      <c r="G2692" s="15" t="s">
        <v>2072</v>
      </c>
      <c r="H2692" s="17" t="s">
        <v>1982</v>
      </c>
      <c r="I2692" s="17" t="s">
        <v>1983</v>
      </c>
      <c r="J2692" s="21" t="s">
        <v>3826</v>
      </c>
    </row>
    <row r="2693" ht="13.5" spans="1:10">
      <c r="A2693" s="19"/>
      <c r="B2693" s="19"/>
      <c r="C2693" s="15" t="s">
        <v>2001</v>
      </c>
      <c r="D2693" s="15" t="s">
        <v>1973</v>
      </c>
      <c r="E2693" s="15" t="s">
        <v>1973</v>
      </c>
      <c r="F2693" s="17" t="s">
        <v>1973</v>
      </c>
      <c r="G2693" s="15" t="s">
        <v>1973</v>
      </c>
      <c r="H2693" s="17" t="s">
        <v>1973</v>
      </c>
      <c r="I2693" s="17" t="s">
        <v>1973</v>
      </c>
      <c r="J2693" s="21" t="s">
        <v>1973</v>
      </c>
    </row>
    <row r="2694" ht="13.5" spans="1:10">
      <c r="A2694" s="19"/>
      <c r="B2694" s="19"/>
      <c r="C2694" s="15" t="s">
        <v>1973</v>
      </c>
      <c r="D2694" s="15" t="s">
        <v>2002</v>
      </c>
      <c r="E2694" s="15" t="s">
        <v>1973</v>
      </c>
      <c r="F2694" s="17" t="s">
        <v>1973</v>
      </c>
      <c r="G2694" s="15" t="s">
        <v>1973</v>
      </c>
      <c r="H2694" s="17" t="s">
        <v>1973</v>
      </c>
      <c r="I2694" s="17" t="s">
        <v>1973</v>
      </c>
      <c r="J2694" s="21" t="s">
        <v>1973</v>
      </c>
    </row>
    <row r="2695" ht="54" spans="1:10">
      <c r="A2695" s="19"/>
      <c r="B2695" s="19"/>
      <c r="C2695" s="15" t="s">
        <v>1973</v>
      </c>
      <c r="D2695" s="15" t="s">
        <v>1973</v>
      </c>
      <c r="E2695" s="15" t="s">
        <v>3818</v>
      </c>
      <c r="F2695" s="17" t="s">
        <v>1997</v>
      </c>
      <c r="G2695" s="15" t="s">
        <v>2620</v>
      </c>
      <c r="H2695" s="17" t="s">
        <v>1982</v>
      </c>
      <c r="I2695" s="17" t="s">
        <v>1983</v>
      </c>
      <c r="J2695" s="21" t="s">
        <v>3827</v>
      </c>
    </row>
    <row r="2696" ht="13.5" spans="1:10">
      <c r="A2696" s="15" t="s">
        <v>3828</v>
      </c>
      <c r="B2696" s="19"/>
      <c r="C2696" s="19"/>
      <c r="D2696" s="19"/>
      <c r="E2696" s="19"/>
      <c r="F2696" s="20"/>
      <c r="G2696" s="19"/>
      <c r="H2696" s="20"/>
      <c r="I2696" s="20"/>
      <c r="J2696" s="22"/>
    </row>
    <row r="2697" ht="409.5" spans="1:10">
      <c r="A2697" s="15" t="s">
        <v>3829</v>
      </c>
      <c r="B2697" s="18" t="s">
        <v>3830</v>
      </c>
      <c r="C2697" s="19"/>
      <c r="D2697" s="19"/>
      <c r="E2697" s="19"/>
      <c r="F2697" s="20"/>
      <c r="G2697" s="19"/>
      <c r="H2697" s="20"/>
      <c r="I2697" s="20"/>
      <c r="J2697" s="22"/>
    </row>
    <row r="2698" ht="13.5" spans="1:10">
      <c r="A2698" s="19"/>
      <c r="B2698" s="19"/>
      <c r="C2698" s="15" t="s">
        <v>1977</v>
      </c>
      <c r="D2698" s="15" t="s">
        <v>1973</v>
      </c>
      <c r="E2698" s="15" t="s">
        <v>1973</v>
      </c>
      <c r="F2698" s="17" t="s">
        <v>1973</v>
      </c>
      <c r="G2698" s="15" t="s">
        <v>1973</v>
      </c>
      <c r="H2698" s="17" t="s">
        <v>1973</v>
      </c>
      <c r="I2698" s="17" t="s">
        <v>1973</v>
      </c>
      <c r="J2698" s="21" t="s">
        <v>1973</v>
      </c>
    </row>
    <row r="2699" ht="13.5" spans="1:10">
      <c r="A2699" s="19"/>
      <c r="B2699" s="19"/>
      <c r="C2699" s="15" t="s">
        <v>1973</v>
      </c>
      <c r="D2699" s="15" t="s">
        <v>1978</v>
      </c>
      <c r="E2699" s="15" t="s">
        <v>1973</v>
      </c>
      <c r="F2699" s="17" t="s">
        <v>1973</v>
      </c>
      <c r="G2699" s="15" t="s">
        <v>1973</v>
      </c>
      <c r="H2699" s="17" t="s">
        <v>1973</v>
      </c>
      <c r="I2699" s="17" t="s">
        <v>1973</v>
      </c>
      <c r="J2699" s="21" t="s">
        <v>1973</v>
      </c>
    </row>
    <row r="2700" ht="54" spans="1:10">
      <c r="A2700" s="19"/>
      <c r="B2700" s="19"/>
      <c r="C2700" s="15" t="s">
        <v>1973</v>
      </c>
      <c r="D2700" s="15" t="s">
        <v>1973</v>
      </c>
      <c r="E2700" s="15" t="s">
        <v>3079</v>
      </c>
      <c r="F2700" s="17" t="s">
        <v>1997</v>
      </c>
      <c r="G2700" s="15" t="s">
        <v>2716</v>
      </c>
      <c r="H2700" s="17" t="s">
        <v>2200</v>
      </c>
      <c r="I2700" s="17" t="s">
        <v>1983</v>
      </c>
      <c r="J2700" s="21" t="s">
        <v>3080</v>
      </c>
    </row>
    <row r="2701" ht="13.5" spans="1:10">
      <c r="A2701" s="19"/>
      <c r="B2701" s="19"/>
      <c r="C2701" s="15" t="s">
        <v>1973</v>
      </c>
      <c r="D2701" s="15" t="s">
        <v>1985</v>
      </c>
      <c r="E2701" s="15" t="s">
        <v>1973</v>
      </c>
      <c r="F2701" s="17" t="s">
        <v>1973</v>
      </c>
      <c r="G2701" s="15" t="s">
        <v>1973</v>
      </c>
      <c r="H2701" s="17" t="s">
        <v>1973</v>
      </c>
      <c r="I2701" s="17" t="s">
        <v>1973</v>
      </c>
      <c r="J2701" s="21" t="s">
        <v>1973</v>
      </c>
    </row>
    <row r="2702" ht="108" spans="1:10">
      <c r="A2702" s="19"/>
      <c r="B2702" s="19"/>
      <c r="C2702" s="15" t="s">
        <v>1973</v>
      </c>
      <c r="D2702" s="15" t="s">
        <v>1973</v>
      </c>
      <c r="E2702" s="15" t="s">
        <v>3652</v>
      </c>
      <c r="F2702" s="17" t="s">
        <v>1997</v>
      </c>
      <c r="G2702" s="15" t="s">
        <v>2072</v>
      </c>
      <c r="H2702" s="17" t="s">
        <v>1982</v>
      </c>
      <c r="I2702" s="17" t="s">
        <v>1983</v>
      </c>
      <c r="J2702" s="21" t="s">
        <v>3653</v>
      </c>
    </row>
    <row r="2703" ht="13.5" spans="1:10">
      <c r="A2703" s="19"/>
      <c r="B2703" s="19"/>
      <c r="C2703" s="15" t="s">
        <v>1973</v>
      </c>
      <c r="D2703" s="15" t="s">
        <v>2013</v>
      </c>
      <c r="E2703" s="15" t="s">
        <v>1973</v>
      </c>
      <c r="F2703" s="17" t="s">
        <v>1973</v>
      </c>
      <c r="G2703" s="15" t="s">
        <v>1973</v>
      </c>
      <c r="H2703" s="17" t="s">
        <v>1973</v>
      </c>
      <c r="I2703" s="17" t="s">
        <v>1973</v>
      </c>
      <c r="J2703" s="21" t="s">
        <v>1973</v>
      </c>
    </row>
    <row r="2704" ht="40.5" spans="1:10">
      <c r="A2704" s="19"/>
      <c r="B2704" s="19"/>
      <c r="C2704" s="15" t="s">
        <v>1973</v>
      </c>
      <c r="D2704" s="15" t="s">
        <v>1973</v>
      </c>
      <c r="E2704" s="15" t="s">
        <v>3731</v>
      </c>
      <c r="F2704" s="17" t="s">
        <v>1980</v>
      </c>
      <c r="G2704" s="15" t="s">
        <v>3276</v>
      </c>
      <c r="H2704" s="17" t="s">
        <v>2011</v>
      </c>
      <c r="I2704" s="17" t="s">
        <v>1987</v>
      </c>
      <c r="J2704" s="21" t="s">
        <v>3660</v>
      </c>
    </row>
    <row r="2705" ht="13.5" spans="1:10">
      <c r="A2705" s="19"/>
      <c r="B2705" s="19"/>
      <c r="C2705" s="15" t="s">
        <v>1989</v>
      </c>
      <c r="D2705" s="15" t="s">
        <v>1973</v>
      </c>
      <c r="E2705" s="15" t="s">
        <v>1973</v>
      </c>
      <c r="F2705" s="17" t="s">
        <v>1973</v>
      </c>
      <c r="G2705" s="15" t="s">
        <v>1973</v>
      </c>
      <c r="H2705" s="17" t="s">
        <v>1973</v>
      </c>
      <c r="I2705" s="17" t="s">
        <v>1973</v>
      </c>
      <c r="J2705" s="21" t="s">
        <v>1973</v>
      </c>
    </row>
    <row r="2706" ht="13.5" spans="1:10">
      <c r="A2706" s="19"/>
      <c r="B2706" s="19"/>
      <c r="C2706" s="15" t="s">
        <v>1973</v>
      </c>
      <c r="D2706" s="15" t="s">
        <v>2023</v>
      </c>
      <c r="E2706" s="15" t="s">
        <v>1973</v>
      </c>
      <c r="F2706" s="17" t="s">
        <v>1973</v>
      </c>
      <c r="G2706" s="15" t="s">
        <v>1973</v>
      </c>
      <c r="H2706" s="17" t="s">
        <v>1973</v>
      </c>
      <c r="I2706" s="17" t="s">
        <v>1973</v>
      </c>
      <c r="J2706" s="21" t="s">
        <v>1973</v>
      </c>
    </row>
    <row r="2707" ht="40.5" spans="1:10">
      <c r="A2707" s="19"/>
      <c r="B2707" s="19"/>
      <c r="C2707" s="15" t="s">
        <v>1973</v>
      </c>
      <c r="D2707" s="15" t="s">
        <v>1973</v>
      </c>
      <c r="E2707" s="15" t="s">
        <v>3831</v>
      </c>
      <c r="F2707" s="17" t="s">
        <v>1980</v>
      </c>
      <c r="G2707" s="15" t="s">
        <v>2072</v>
      </c>
      <c r="H2707" s="17" t="s">
        <v>1982</v>
      </c>
      <c r="I2707" s="17" t="s">
        <v>1983</v>
      </c>
      <c r="J2707" s="21" t="s">
        <v>3660</v>
      </c>
    </row>
    <row r="2708" ht="13.5" spans="1:10">
      <c r="A2708" s="19"/>
      <c r="B2708" s="19"/>
      <c r="C2708" s="15" t="s">
        <v>2001</v>
      </c>
      <c r="D2708" s="15" t="s">
        <v>1973</v>
      </c>
      <c r="E2708" s="15" t="s">
        <v>1973</v>
      </c>
      <c r="F2708" s="17" t="s">
        <v>1973</v>
      </c>
      <c r="G2708" s="15" t="s">
        <v>1973</v>
      </c>
      <c r="H2708" s="17" t="s">
        <v>1973</v>
      </c>
      <c r="I2708" s="17" t="s">
        <v>1973</v>
      </c>
      <c r="J2708" s="21" t="s">
        <v>1973</v>
      </c>
    </row>
    <row r="2709" ht="13.5" spans="1:10">
      <c r="A2709" s="19"/>
      <c r="B2709" s="19"/>
      <c r="C2709" s="15" t="s">
        <v>1973</v>
      </c>
      <c r="D2709" s="15" t="s">
        <v>2002</v>
      </c>
      <c r="E2709" s="15" t="s">
        <v>1973</v>
      </c>
      <c r="F2709" s="17" t="s">
        <v>1973</v>
      </c>
      <c r="G2709" s="15" t="s">
        <v>1973</v>
      </c>
      <c r="H2709" s="17" t="s">
        <v>1973</v>
      </c>
      <c r="I2709" s="17" t="s">
        <v>1973</v>
      </c>
      <c r="J2709" s="21" t="s">
        <v>1973</v>
      </c>
    </row>
    <row r="2710" ht="121.5" spans="1:10">
      <c r="A2710" s="19"/>
      <c r="B2710" s="19"/>
      <c r="C2710" s="15" t="s">
        <v>1973</v>
      </c>
      <c r="D2710" s="15" t="s">
        <v>1973</v>
      </c>
      <c r="E2710" s="15" t="s">
        <v>3088</v>
      </c>
      <c r="F2710" s="17" t="s">
        <v>1997</v>
      </c>
      <c r="G2710" s="15" t="s">
        <v>2072</v>
      </c>
      <c r="H2710" s="17" t="s">
        <v>1982</v>
      </c>
      <c r="I2710" s="17" t="s">
        <v>1983</v>
      </c>
      <c r="J2710" s="21" t="s">
        <v>3089</v>
      </c>
    </row>
    <row r="2711" ht="13.5" spans="1:10">
      <c r="A2711" s="15" t="s">
        <v>3832</v>
      </c>
      <c r="B2711" s="19"/>
      <c r="C2711" s="19"/>
      <c r="D2711" s="19"/>
      <c r="E2711" s="19"/>
      <c r="F2711" s="20"/>
      <c r="G2711" s="19"/>
      <c r="H2711" s="20"/>
      <c r="I2711" s="20"/>
      <c r="J2711" s="22"/>
    </row>
    <row r="2712" ht="310.5" spans="1:10">
      <c r="A2712" s="15" t="s">
        <v>3833</v>
      </c>
      <c r="B2712" s="18" t="s">
        <v>3834</v>
      </c>
      <c r="C2712" s="19"/>
      <c r="D2712" s="19"/>
      <c r="E2712" s="19"/>
      <c r="F2712" s="20"/>
      <c r="G2712" s="19"/>
      <c r="H2712" s="20"/>
      <c r="I2712" s="20"/>
      <c r="J2712" s="22"/>
    </row>
    <row r="2713" ht="13.5" spans="1:10">
      <c r="A2713" s="19"/>
      <c r="B2713" s="19"/>
      <c r="C2713" s="15" t="s">
        <v>1977</v>
      </c>
      <c r="D2713" s="15" t="s">
        <v>1973</v>
      </c>
      <c r="E2713" s="15" t="s">
        <v>1973</v>
      </c>
      <c r="F2713" s="17" t="s">
        <v>1973</v>
      </c>
      <c r="G2713" s="15" t="s">
        <v>1973</v>
      </c>
      <c r="H2713" s="17" t="s">
        <v>1973</v>
      </c>
      <c r="I2713" s="17" t="s">
        <v>1973</v>
      </c>
      <c r="J2713" s="21" t="s">
        <v>1973</v>
      </c>
    </row>
    <row r="2714" ht="13.5" spans="1:10">
      <c r="A2714" s="19"/>
      <c r="B2714" s="19"/>
      <c r="C2714" s="15" t="s">
        <v>1973</v>
      </c>
      <c r="D2714" s="15" t="s">
        <v>1978</v>
      </c>
      <c r="E2714" s="15" t="s">
        <v>1973</v>
      </c>
      <c r="F2714" s="17" t="s">
        <v>1973</v>
      </c>
      <c r="G2714" s="15" t="s">
        <v>1973</v>
      </c>
      <c r="H2714" s="17" t="s">
        <v>1973</v>
      </c>
      <c r="I2714" s="17" t="s">
        <v>1973</v>
      </c>
      <c r="J2714" s="21" t="s">
        <v>1973</v>
      </c>
    </row>
    <row r="2715" ht="54" spans="1:10">
      <c r="A2715" s="19"/>
      <c r="B2715" s="19"/>
      <c r="C2715" s="15" t="s">
        <v>1973</v>
      </c>
      <c r="D2715" s="15" t="s">
        <v>1973</v>
      </c>
      <c r="E2715" s="15" t="s">
        <v>3811</v>
      </c>
      <c r="F2715" s="17" t="s">
        <v>1997</v>
      </c>
      <c r="G2715" s="15" t="s">
        <v>2171</v>
      </c>
      <c r="H2715" s="17" t="s">
        <v>2200</v>
      </c>
      <c r="I2715" s="17" t="s">
        <v>1983</v>
      </c>
      <c r="J2715" s="21" t="s">
        <v>3835</v>
      </c>
    </row>
    <row r="2716" ht="40.5" spans="1:10">
      <c r="A2716" s="19"/>
      <c r="B2716" s="19"/>
      <c r="C2716" s="15" t="s">
        <v>1973</v>
      </c>
      <c r="D2716" s="15" t="s">
        <v>1973</v>
      </c>
      <c r="E2716" s="15" t="s">
        <v>3813</v>
      </c>
      <c r="F2716" s="17" t="s">
        <v>1997</v>
      </c>
      <c r="G2716" s="15" t="s">
        <v>2422</v>
      </c>
      <c r="H2716" s="17" t="s">
        <v>3143</v>
      </c>
      <c r="I2716" s="17" t="s">
        <v>1983</v>
      </c>
      <c r="J2716" s="21" t="s">
        <v>3836</v>
      </c>
    </row>
    <row r="2717" ht="13.5" spans="1:10">
      <c r="A2717" s="19"/>
      <c r="B2717" s="19"/>
      <c r="C2717" s="15" t="s">
        <v>1973</v>
      </c>
      <c r="D2717" s="15" t="s">
        <v>1985</v>
      </c>
      <c r="E2717" s="15" t="s">
        <v>1973</v>
      </c>
      <c r="F2717" s="17" t="s">
        <v>1973</v>
      </c>
      <c r="G2717" s="15" t="s">
        <v>1973</v>
      </c>
      <c r="H2717" s="17" t="s">
        <v>1973</v>
      </c>
      <c r="I2717" s="17" t="s">
        <v>1973</v>
      </c>
      <c r="J2717" s="21" t="s">
        <v>1973</v>
      </c>
    </row>
    <row r="2718" ht="108" spans="1:10">
      <c r="A2718" s="19"/>
      <c r="B2718" s="19"/>
      <c r="C2718" s="15" t="s">
        <v>1973</v>
      </c>
      <c r="D2718" s="15" t="s">
        <v>1973</v>
      </c>
      <c r="E2718" s="15" t="s">
        <v>3815</v>
      </c>
      <c r="F2718" s="17" t="s">
        <v>1980</v>
      </c>
      <c r="G2718" s="15" t="s">
        <v>2297</v>
      </c>
      <c r="H2718" s="17" t="s">
        <v>1982</v>
      </c>
      <c r="I2718" s="17" t="s">
        <v>1983</v>
      </c>
      <c r="J2718" s="21" t="s">
        <v>3824</v>
      </c>
    </row>
    <row r="2719" ht="13.5" spans="1:10">
      <c r="A2719" s="19"/>
      <c r="B2719" s="19"/>
      <c r="C2719" s="15" t="s">
        <v>1973</v>
      </c>
      <c r="D2719" s="15" t="s">
        <v>2018</v>
      </c>
      <c r="E2719" s="15" t="s">
        <v>1973</v>
      </c>
      <c r="F2719" s="17" t="s">
        <v>1973</v>
      </c>
      <c r="G2719" s="15" t="s">
        <v>1973</v>
      </c>
      <c r="H2719" s="17" t="s">
        <v>1973</v>
      </c>
      <c r="I2719" s="17" t="s">
        <v>1973</v>
      </c>
      <c r="J2719" s="21" t="s">
        <v>1973</v>
      </c>
    </row>
    <row r="2720" ht="108" spans="1:10">
      <c r="A2720" s="19"/>
      <c r="B2720" s="19"/>
      <c r="C2720" s="15" t="s">
        <v>1973</v>
      </c>
      <c r="D2720" s="15" t="s">
        <v>1973</v>
      </c>
      <c r="E2720" s="15" t="s">
        <v>3837</v>
      </c>
      <c r="F2720" s="17" t="s">
        <v>2020</v>
      </c>
      <c r="G2720" s="15" t="s">
        <v>3838</v>
      </c>
      <c r="H2720" s="17" t="s">
        <v>1993</v>
      </c>
      <c r="I2720" s="17" t="s">
        <v>1983</v>
      </c>
      <c r="J2720" s="21" t="s">
        <v>3826</v>
      </c>
    </row>
    <row r="2721" ht="13.5" spans="1:10">
      <c r="A2721" s="19"/>
      <c r="B2721" s="19"/>
      <c r="C2721" s="15" t="s">
        <v>1989</v>
      </c>
      <c r="D2721" s="15" t="s">
        <v>1973</v>
      </c>
      <c r="E2721" s="15" t="s">
        <v>1973</v>
      </c>
      <c r="F2721" s="17" t="s">
        <v>1973</v>
      </c>
      <c r="G2721" s="15" t="s">
        <v>1973</v>
      </c>
      <c r="H2721" s="17" t="s">
        <v>1973</v>
      </c>
      <c r="I2721" s="17" t="s">
        <v>1973</v>
      </c>
      <c r="J2721" s="21" t="s">
        <v>1973</v>
      </c>
    </row>
    <row r="2722" ht="13.5" spans="1:10">
      <c r="A2722" s="19"/>
      <c r="B2722" s="19"/>
      <c r="C2722" s="15" t="s">
        <v>1973</v>
      </c>
      <c r="D2722" s="15" t="s">
        <v>2023</v>
      </c>
      <c r="E2722" s="15" t="s">
        <v>1973</v>
      </c>
      <c r="F2722" s="17" t="s">
        <v>1973</v>
      </c>
      <c r="G2722" s="15" t="s">
        <v>1973</v>
      </c>
      <c r="H2722" s="17" t="s">
        <v>1973</v>
      </c>
      <c r="I2722" s="17" t="s">
        <v>1973</v>
      </c>
      <c r="J2722" s="21" t="s">
        <v>1973</v>
      </c>
    </row>
    <row r="2723" ht="108" spans="1:10">
      <c r="A2723" s="19"/>
      <c r="B2723" s="19"/>
      <c r="C2723" s="15" t="s">
        <v>1973</v>
      </c>
      <c r="D2723" s="15" t="s">
        <v>1973</v>
      </c>
      <c r="E2723" s="15" t="s">
        <v>3839</v>
      </c>
      <c r="F2723" s="17" t="s">
        <v>1980</v>
      </c>
      <c r="G2723" s="15" t="s">
        <v>2072</v>
      </c>
      <c r="H2723" s="17" t="s">
        <v>1982</v>
      </c>
      <c r="I2723" s="17" t="s">
        <v>1987</v>
      </c>
      <c r="J2723" s="21" t="s">
        <v>3840</v>
      </c>
    </row>
    <row r="2724" ht="13.5" spans="1:10">
      <c r="A2724" s="19"/>
      <c r="B2724" s="19"/>
      <c r="C2724" s="15" t="s">
        <v>2001</v>
      </c>
      <c r="D2724" s="15" t="s">
        <v>1973</v>
      </c>
      <c r="E2724" s="15" t="s">
        <v>1973</v>
      </c>
      <c r="F2724" s="17" t="s">
        <v>1973</v>
      </c>
      <c r="G2724" s="15" t="s">
        <v>1973</v>
      </c>
      <c r="H2724" s="17" t="s">
        <v>1973</v>
      </c>
      <c r="I2724" s="17" t="s">
        <v>1973</v>
      </c>
      <c r="J2724" s="21" t="s">
        <v>1973</v>
      </c>
    </row>
    <row r="2725" ht="13.5" spans="1:10">
      <c r="A2725" s="19"/>
      <c r="B2725" s="19"/>
      <c r="C2725" s="15" t="s">
        <v>1973</v>
      </c>
      <c r="D2725" s="15" t="s">
        <v>2002</v>
      </c>
      <c r="E2725" s="15" t="s">
        <v>1973</v>
      </c>
      <c r="F2725" s="17" t="s">
        <v>1973</v>
      </c>
      <c r="G2725" s="15" t="s">
        <v>1973</v>
      </c>
      <c r="H2725" s="17" t="s">
        <v>1973</v>
      </c>
      <c r="I2725" s="17" t="s">
        <v>1973</v>
      </c>
      <c r="J2725" s="21" t="s">
        <v>1973</v>
      </c>
    </row>
    <row r="2726" ht="54" spans="1:10">
      <c r="A2726" s="19"/>
      <c r="B2726" s="19"/>
      <c r="C2726" s="15" t="s">
        <v>1973</v>
      </c>
      <c r="D2726" s="15" t="s">
        <v>1973</v>
      </c>
      <c r="E2726" s="15" t="s">
        <v>3818</v>
      </c>
      <c r="F2726" s="17" t="s">
        <v>1980</v>
      </c>
      <c r="G2726" s="15" t="s">
        <v>2620</v>
      </c>
      <c r="H2726" s="17" t="s">
        <v>1982</v>
      </c>
      <c r="I2726" s="17" t="s">
        <v>1987</v>
      </c>
      <c r="J2726" s="21" t="s">
        <v>3827</v>
      </c>
    </row>
    <row r="2727" ht="13.5" spans="1:10">
      <c r="A2727" s="15" t="s">
        <v>3841</v>
      </c>
      <c r="B2727" s="19"/>
      <c r="C2727" s="19"/>
      <c r="D2727" s="19"/>
      <c r="E2727" s="19"/>
      <c r="F2727" s="20"/>
      <c r="G2727" s="19"/>
      <c r="H2727" s="20"/>
      <c r="I2727" s="20"/>
      <c r="J2727" s="22"/>
    </row>
    <row r="2728" ht="378" spans="1:10">
      <c r="A2728" s="15" t="s">
        <v>3842</v>
      </c>
      <c r="B2728" s="18" t="s">
        <v>3843</v>
      </c>
      <c r="C2728" s="19"/>
      <c r="D2728" s="19"/>
      <c r="E2728" s="19"/>
      <c r="F2728" s="20"/>
      <c r="G2728" s="19"/>
      <c r="H2728" s="20"/>
      <c r="I2728" s="20"/>
      <c r="J2728" s="22"/>
    </row>
    <row r="2729" ht="13.5" spans="1:10">
      <c r="A2729" s="19"/>
      <c r="B2729" s="19"/>
      <c r="C2729" s="15" t="s">
        <v>1977</v>
      </c>
      <c r="D2729" s="15" t="s">
        <v>1973</v>
      </c>
      <c r="E2729" s="15" t="s">
        <v>1973</v>
      </c>
      <c r="F2729" s="17" t="s">
        <v>1973</v>
      </c>
      <c r="G2729" s="15" t="s">
        <v>1973</v>
      </c>
      <c r="H2729" s="17" t="s">
        <v>1973</v>
      </c>
      <c r="I2729" s="17" t="s">
        <v>1973</v>
      </c>
      <c r="J2729" s="21" t="s">
        <v>1973</v>
      </c>
    </row>
    <row r="2730" ht="13.5" spans="1:10">
      <c r="A2730" s="19"/>
      <c r="B2730" s="19"/>
      <c r="C2730" s="15" t="s">
        <v>1973</v>
      </c>
      <c r="D2730" s="15" t="s">
        <v>1978</v>
      </c>
      <c r="E2730" s="15" t="s">
        <v>1973</v>
      </c>
      <c r="F2730" s="17" t="s">
        <v>1973</v>
      </c>
      <c r="G2730" s="15" t="s">
        <v>1973</v>
      </c>
      <c r="H2730" s="17" t="s">
        <v>1973</v>
      </c>
      <c r="I2730" s="17" t="s">
        <v>1973</v>
      </c>
      <c r="J2730" s="21" t="s">
        <v>1973</v>
      </c>
    </row>
    <row r="2731" ht="54" spans="1:10">
      <c r="A2731" s="19"/>
      <c r="B2731" s="19"/>
      <c r="C2731" s="15" t="s">
        <v>1973</v>
      </c>
      <c r="D2731" s="15" t="s">
        <v>1973</v>
      </c>
      <c r="E2731" s="15" t="s">
        <v>3079</v>
      </c>
      <c r="F2731" s="17" t="s">
        <v>1997</v>
      </c>
      <c r="G2731" s="15" t="s">
        <v>2716</v>
      </c>
      <c r="H2731" s="17" t="s">
        <v>2200</v>
      </c>
      <c r="I2731" s="17" t="s">
        <v>1983</v>
      </c>
      <c r="J2731" s="21" t="s">
        <v>3080</v>
      </c>
    </row>
    <row r="2732" ht="40.5" spans="1:10">
      <c r="A2732" s="19"/>
      <c r="B2732" s="19"/>
      <c r="C2732" s="15" t="s">
        <v>1973</v>
      </c>
      <c r="D2732" s="15" t="s">
        <v>1973</v>
      </c>
      <c r="E2732" s="15" t="s">
        <v>3741</v>
      </c>
      <c r="F2732" s="17" t="s">
        <v>1997</v>
      </c>
      <c r="G2732" s="15" t="s">
        <v>2171</v>
      </c>
      <c r="H2732" s="17" t="s">
        <v>2823</v>
      </c>
      <c r="I2732" s="17" t="s">
        <v>1983</v>
      </c>
      <c r="J2732" s="21" t="s">
        <v>3651</v>
      </c>
    </row>
    <row r="2733" ht="13.5" spans="1:10">
      <c r="A2733" s="19"/>
      <c r="B2733" s="19"/>
      <c r="C2733" s="15" t="s">
        <v>1973</v>
      </c>
      <c r="D2733" s="15" t="s">
        <v>1985</v>
      </c>
      <c r="E2733" s="15" t="s">
        <v>1973</v>
      </c>
      <c r="F2733" s="17" t="s">
        <v>1973</v>
      </c>
      <c r="G2733" s="15" t="s">
        <v>1973</v>
      </c>
      <c r="H2733" s="17" t="s">
        <v>1973</v>
      </c>
      <c r="I2733" s="17" t="s">
        <v>1973</v>
      </c>
      <c r="J2733" s="21" t="s">
        <v>1973</v>
      </c>
    </row>
    <row r="2734" ht="108" spans="1:10">
      <c r="A2734" s="19"/>
      <c r="B2734" s="19"/>
      <c r="C2734" s="15" t="s">
        <v>1973</v>
      </c>
      <c r="D2734" s="15" t="s">
        <v>1973</v>
      </c>
      <c r="E2734" s="15" t="s">
        <v>3652</v>
      </c>
      <c r="F2734" s="17" t="s">
        <v>1980</v>
      </c>
      <c r="G2734" s="15" t="s">
        <v>2072</v>
      </c>
      <c r="H2734" s="17" t="s">
        <v>1982</v>
      </c>
      <c r="I2734" s="17" t="s">
        <v>1987</v>
      </c>
      <c r="J2734" s="21" t="s">
        <v>3729</v>
      </c>
    </row>
    <row r="2735" ht="13.5" spans="1:10">
      <c r="A2735" s="19"/>
      <c r="B2735" s="19"/>
      <c r="C2735" s="15" t="s">
        <v>1973</v>
      </c>
      <c r="D2735" s="15" t="s">
        <v>2013</v>
      </c>
      <c r="E2735" s="15" t="s">
        <v>1973</v>
      </c>
      <c r="F2735" s="17" t="s">
        <v>1973</v>
      </c>
      <c r="G2735" s="15" t="s">
        <v>1973</v>
      </c>
      <c r="H2735" s="17" t="s">
        <v>1973</v>
      </c>
      <c r="I2735" s="17" t="s">
        <v>1973</v>
      </c>
      <c r="J2735" s="21" t="s">
        <v>1973</v>
      </c>
    </row>
    <row r="2736" ht="81" spans="1:10">
      <c r="A2736" s="19"/>
      <c r="B2736" s="19"/>
      <c r="C2736" s="15" t="s">
        <v>1973</v>
      </c>
      <c r="D2736" s="15" t="s">
        <v>1973</v>
      </c>
      <c r="E2736" s="15" t="s">
        <v>3654</v>
      </c>
      <c r="F2736" s="17" t="s">
        <v>1980</v>
      </c>
      <c r="G2736" s="15" t="s">
        <v>2404</v>
      </c>
      <c r="H2736" s="17" t="s">
        <v>1999</v>
      </c>
      <c r="I2736" s="17" t="s">
        <v>1983</v>
      </c>
      <c r="J2736" s="21" t="s">
        <v>3730</v>
      </c>
    </row>
    <row r="2737" ht="13.5" spans="1:10">
      <c r="A2737" s="19"/>
      <c r="B2737" s="19"/>
      <c r="C2737" s="15" t="s">
        <v>1989</v>
      </c>
      <c r="D2737" s="15" t="s">
        <v>1973</v>
      </c>
      <c r="E2737" s="15" t="s">
        <v>1973</v>
      </c>
      <c r="F2737" s="17" t="s">
        <v>1973</v>
      </c>
      <c r="G2737" s="15" t="s">
        <v>1973</v>
      </c>
      <c r="H2737" s="17" t="s">
        <v>1973</v>
      </c>
      <c r="I2737" s="17" t="s">
        <v>1973</v>
      </c>
      <c r="J2737" s="21" t="s">
        <v>1973</v>
      </c>
    </row>
    <row r="2738" ht="13.5" spans="1:10">
      <c r="A2738" s="19"/>
      <c r="B2738" s="19"/>
      <c r="C2738" s="15" t="s">
        <v>1973</v>
      </c>
      <c r="D2738" s="15" t="s">
        <v>2023</v>
      </c>
      <c r="E2738" s="15" t="s">
        <v>1973</v>
      </c>
      <c r="F2738" s="17" t="s">
        <v>1973</v>
      </c>
      <c r="G2738" s="15" t="s">
        <v>1973</v>
      </c>
      <c r="H2738" s="17" t="s">
        <v>1973</v>
      </c>
      <c r="I2738" s="17" t="s">
        <v>1973</v>
      </c>
      <c r="J2738" s="21" t="s">
        <v>1973</v>
      </c>
    </row>
    <row r="2739" ht="40.5" spans="1:10">
      <c r="A2739" s="19"/>
      <c r="B2739" s="19"/>
      <c r="C2739" s="15" t="s">
        <v>1973</v>
      </c>
      <c r="D2739" s="15" t="s">
        <v>1973</v>
      </c>
      <c r="E2739" s="15" t="s">
        <v>3731</v>
      </c>
      <c r="F2739" s="17" t="s">
        <v>1980</v>
      </c>
      <c r="G2739" s="15" t="s">
        <v>3276</v>
      </c>
      <c r="H2739" s="17" t="s">
        <v>2011</v>
      </c>
      <c r="I2739" s="17" t="s">
        <v>1987</v>
      </c>
      <c r="J2739" s="21" t="s">
        <v>3660</v>
      </c>
    </row>
    <row r="2740" ht="13.5" spans="1:10">
      <c r="A2740" s="19"/>
      <c r="B2740" s="19"/>
      <c r="C2740" s="15" t="s">
        <v>2001</v>
      </c>
      <c r="D2740" s="15" t="s">
        <v>1973</v>
      </c>
      <c r="E2740" s="15" t="s">
        <v>1973</v>
      </c>
      <c r="F2740" s="17" t="s">
        <v>1973</v>
      </c>
      <c r="G2740" s="15" t="s">
        <v>1973</v>
      </c>
      <c r="H2740" s="17" t="s">
        <v>1973</v>
      </c>
      <c r="I2740" s="17" t="s">
        <v>1973</v>
      </c>
      <c r="J2740" s="21" t="s">
        <v>1973</v>
      </c>
    </row>
    <row r="2741" ht="13.5" spans="1:10">
      <c r="A2741" s="19"/>
      <c r="B2741" s="19"/>
      <c r="C2741" s="15" t="s">
        <v>1973</v>
      </c>
      <c r="D2741" s="15" t="s">
        <v>2002</v>
      </c>
      <c r="E2741" s="15" t="s">
        <v>1973</v>
      </c>
      <c r="F2741" s="17" t="s">
        <v>1973</v>
      </c>
      <c r="G2741" s="15" t="s">
        <v>1973</v>
      </c>
      <c r="H2741" s="17" t="s">
        <v>1973</v>
      </c>
      <c r="I2741" s="17" t="s">
        <v>1973</v>
      </c>
      <c r="J2741" s="21" t="s">
        <v>1973</v>
      </c>
    </row>
    <row r="2742" ht="121.5" spans="1:10">
      <c r="A2742" s="19"/>
      <c r="B2742" s="19"/>
      <c r="C2742" s="15" t="s">
        <v>1973</v>
      </c>
      <c r="D2742" s="15" t="s">
        <v>1973</v>
      </c>
      <c r="E2742" s="15" t="s">
        <v>3661</v>
      </c>
      <c r="F2742" s="17" t="s">
        <v>1980</v>
      </c>
      <c r="G2742" s="15" t="s">
        <v>2072</v>
      </c>
      <c r="H2742" s="17" t="s">
        <v>1982</v>
      </c>
      <c r="I2742" s="17" t="s">
        <v>1987</v>
      </c>
      <c r="J2742" s="21" t="s">
        <v>3089</v>
      </c>
    </row>
    <row r="2743" ht="40.5" spans="1:10">
      <c r="A2743" s="19"/>
      <c r="B2743" s="19"/>
      <c r="C2743" s="15" t="s">
        <v>1973</v>
      </c>
      <c r="D2743" s="15" t="s">
        <v>1973</v>
      </c>
      <c r="E2743" s="15" t="s">
        <v>3733</v>
      </c>
      <c r="F2743" s="17" t="s">
        <v>1980</v>
      </c>
      <c r="G2743" s="15" t="s">
        <v>2069</v>
      </c>
      <c r="H2743" s="17" t="s">
        <v>1982</v>
      </c>
      <c r="I2743" s="17" t="s">
        <v>1987</v>
      </c>
      <c r="J2743" s="21" t="s">
        <v>3664</v>
      </c>
    </row>
    <row r="2744" ht="13.5" spans="1:10">
      <c r="A2744" s="15" t="s">
        <v>3844</v>
      </c>
      <c r="B2744" s="19"/>
      <c r="C2744" s="19"/>
      <c r="D2744" s="19"/>
      <c r="E2744" s="19"/>
      <c r="F2744" s="20"/>
      <c r="G2744" s="19"/>
      <c r="H2744" s="20"/>
      <c r="I2744" s="20"/>
      <c r="J2744" s="22"/>
    </row>
    <row r="2745" ht="364.5" spans="1:10">
      <c r="A2745" s="15" t="s">
        <v>3845</v>
      </c>
      <c r="B2745" s="18" t="s">
        <v>3846</v>
      </c>
      <c r="C2745" s="19"/>
      <c r="D2745" s="19"/>
      <c r="E2745" s="19"/>
      <c r="F2745" s="20"/>
      <c r="G2745" s="19"/>
      <c r="H2745" s="20"/>
      <c r="I2745" s="20"/>
      <c r="J2745" s="22"/>
    </row>
    <row r="2746" ht="13.5" spans="1:10">
      <c r="A2746" s="19"/>
      <c r="B2746" s="19"/>
      <c r="C2746" s="15" t="s">
        <v>1977</v>
      </c>
      <c r="D2746" s="15" t="s">
        <v>1973</v>
      </c>
      <c r="E2746" s="15" t="s">
        <v>1973</v>
      </c>
      <c r="F2746" s="17" t="s">
        <v>1973</v>
      </c>
      <c r="G2746" s="15" t="s">
        <v>1973</v>
      </c>
      <c r="H2746" s="17" t="s">
        <v>1973</v>
      </c>
      <c r="I2746" s="17" t="s">
        <v>1973</v>
      </c>
      <c r="J2746" s="21" t="s">
        <v>1973</v>
      </c>
    </row>
    <row r="2747" ht="13.5" spans="1:10">
      <c r="A2747" s="19"/>
      <c r="B2747" s="19"/>
      <c r="C2747" s="15" t="s">
        <v>1973</v>
      </c>
      <c r="D2747" s="15" t="s">
        <v>1978</v>
      </c>
      <c r="E2747" s="15" t="s">
        <v>1973</v>
      </c>
      <c r="F2747" s="17" t="s">
        <v>1973</v>
      </c>
      <c r="G2747" s="15" t="s">
        <v>1973</v>
      </c>
      <c r="H2747" s="17" t="s">
        <v>1973</v>
      </c>
      <c r="I2747" s="17" t="s">
        <v>1973</v>
      </c>
      <c r="J2747" s="21" t="s">
        <v>1973</v>
      </c>
    </row>
    <row r="2748" ht="54" spans="1:10">
      <c r="A2748" s="19"/>
      <c r="B2748" s="19"/>
      <c r="C2748" s="15" t="s">
        <v>1973</v>
      </c>
      <c r="D2748" s="15" t="s">
        <v>1973</v>
      </c>
      <c r="E2748" s="15" t="s">
        <v>3079</v>
      </c>
      <c r="F2748" s="17" t="s">
        <v>1997</v>
      </c>
      <c r="G2748" s="15" t="s">
        <v>2716</v>
      </c>
      <c r="H2748" s="17" t="s">
        <v>2200</v>
      </c>
      <c r="I2748" s="17" t="s">
        <v>1983</v>
      </c>
      <c r="J2748" s="21" t="s">
        <v>3078</v>
      </c>
    </row>
    <row r="2749" ht="54" spans="1:10">
      <c r="A2749" s="19"/>
      <c r="B2749" s="19"/>
      <c r="C2749" s="15" t="s">
        <v>1973</v>
      </c>
      <c r="D2749" s="15" t="s">
        <v>1973</v>
      </c>
      <c r="E2749" s="15" t="s">
        <v>3741</v>
      </c>
      <c r="F2749" s="17" t="s">
        <v>1997</v>
      </c>
      <c r="G2749" s="15" t="s">
        <v>2171</v>
      </c>
      <c r="H2749" s="17" t="s">
        <v>2200</v>
      </c>
      <c r="I2749" s="17" t="s">
        <v>1983</v>
      </c>
      <c r="J2749" s="21" t="s">
        <v>3080</v>
      </c>
    </row>
    <row r="2750" ht="13.5" spans="1:10">
      <c r="A2750" s="19"/>
      <c r="B2750" s="19"/>
      <c r="C2750" s="15" t="s">
        <v>1973</v>
      </c>
      <c r="D2750" s="15" t="s">
        <v>1985</v>
      </c>
      <c r="E2750" s="15" t="s">
        <v>1973</v>
      </c>
      <c r="F2750" s="17" t="s">
        <v>1973</v>
      </c>
      <c r="G2750" s="15" t="s">
        <v>1973</v>
      </c>
      <c r="H2750" s="17" t="s">
        <v>1973</v>
      </c>
      <c r="I2750" s="17" t="s">
        <v>1973</v>
      </c>
      <c r="J2750" s="21" t="s">
        <v>1973</v>
      </c>
    </row>
    <row r="2751" ht="108" spans="1:10">
      <c r="A2751" s="19"/>
      <c r="B2751" s="19"/>
      <c r="C2751" s="15" t="s">
        <v>1973</v>
      </c>
      <c r="D2751" s="15" t="s">
        <v>1973</v>
      </c>
      <c r="E2751" s="15" t="s">
        <v>3652</v>
      </c>
      <c r="F2751" s="17" t="s">
        <v>1997</v>
      </c>
      <c r="G2751" s="15" t="s">
        <v>2069</v>
      </c>
      <c r="H2751" s="17" t="s">
        <v>1982</v>
      </c>
      <c r="I2751" s="17" t="s">
        <v>1983</v>
      </c>
      <c r="J2751" s="21" t="s">
        <v>3082</v>
      </c>
    </row>
    <row r="2752" ht="13.5" spans="1:10">
      <c r="A2752" s="19"/>
      <c r="B2752" s="19"/>
      <c r="C2752" s="15" t="s">
        <v>1973</v>
      </c>
      <c r="D2752" s="15" t="s">
        <v>2013</v>
      </c>
      <c r="E2752" s="15" t="s">
        <v>1973</v>
      </c>
      <c r="F2752" s="17" t="s">
        <v>1973</v>
      </c>
      <c r="G2752" s="15" t="s">
        <v>1973</v>
      </c>
      <c r="H2752" s="17" t="s">
        <v>1973</v>
      </c>
      <c r="I2752" s="17" t="s">
        <v>1973</v>
      </c>
      <c r="J2752" s="21" t="s">
        <v>1973</v>
      </c>
    </row>
    <row r="2753" ht="81" spans="1:10">
      <c r="A2753" s="19"/>
      <c r="B2753" s="19"/>
      <c r="C2753" s="15" t="s">
        <v>1973</v>
      </c>
      <c r="D2753" s="15" t="s">
        <v>1973</v>
      </c>
      <c r="E2753" s="15" t="s">
        <v>3654</v>
      </c>
      <c r="F2753" s="17" t="s">
        <v>1980</v>
      </c>
      <c r="G2753" s="15" t="s">
        <v>2404</v>
      </c>
      <c r="H2753" s="17" t="s">
        <v>1999</v>
      </c>
      <c r="I2753" s="17" t="s">
        <v>1983</v>
      </c>
      <c r="J2753" s="21" t="s">
        <v>3730</v>
      </c>
    </row>
    <row r="2754" ht="13.5" spans="1:10">
      <c r="A2754" s="19"/>
      <c r="B2754" s="19"/>
      <c r="C2754" s="15" t="s">
        <v>1989</v>
      </c>
      <c r="D2754" s="15" t="s">
        <v>1973</v>
      </c>
      <c r="E2754" s="15" t="s">
        <v>1973</v>
      </c>
      <c r="F2754" s="17" t="s">
        <v>1973</v>
      </c>
      <c r="G2754" s="15" t="s">
        <v>1973</v>
      </c>
      <c r="H2754" s="17" t="s">
        <v>1973</v>
      </c>
      <c r="I2754" s="17" t="s">
        <v>1973</v>
      </c>
      <c r="J2754" s="21" t="s">
        <v>1973</v>
      </c>
    </row>
    <row r="2755" ht="13.5" spans="1:10">
      <c r="A2755" s="19"/>
      <c r="B2755" s="19"/>
      <c r="C2755" s="15" t="s">
        <v>1973</v>
      </c>
      <c r="D2755" s="15" t="s">
        <v>1990</v>
      </c>
      <c r="E2755" s="15" t="s">
        <v>1973</v>
      </c>
      <c r="F2755" s="17" t="s">
        <v>1973</v>
      </c>
      <c r="G2755" s="15" t="s">
        <v>1973</v>
      </c>
      <c r="H2755" s="17" t="s">
        <v>1973</v>
      </c>
      <c r="I2755" s="17" t="s">
        <v>1973</v>
      </c>
      <c r="J2755" s="21" t="s">
        <v>1973</v>
      </c>
    </row>
    <row r="2756" ht="135" spans="1:10">
      <c r="A2756" s="19"/>
      <c r="B2756" s="19"/>
      <c r="C2756" s="15" t="s">
        <v>1973</v>
      </c>
      <c r="D2756" s="15" t="s">
        <v>1973</v>
      </c>
      <c r="E2756" s="15" t="s">
        <v>2949</v>
      </c>
      <c r="F2756" s="17" t="s">
        <v>1997</v>
      </c>
      <c r="G2756" s="15" t="s">
        <v>2620</v>
      </c>
      <c r="H2756" s="17" t="s">
        <v>1982</v>
      </c>
      <c r="I2756" s="17" t="s">
        <v>1983</v>
      </c>
      <c r="J2756" s="21" t="s">
        <v>3847</v>
      </c>
    </row>
    <row r="2757" ht="13.5" spans="1:10">
      <c r="A2757" s="19"/>
      <c r="B2757" s="19"/>
      <c r="C2757" s="15" t="s">
        <v>1973</v>
      </c>
      <c r="D2757" s="15" t="s">
        <v>2023</v>
      </c>
      <c r="E2757" s="15" t="s">
        <v>1973</v>
      </c>
      <c r="F2757" s="17" t="s">
        <v>1973</v>
      </c>
      <c r="G2757" s="15" t="s">
        <v>1973</v>
      </c>
      <c r="H2757" s="17" t="s">
        <v>1973</v>
      </c>
      <c r="I2757" s="17" t="s">
        <v>1973</v>
      </c>
      <c r="J2757" s="21" t="s">
        <v>1973</v>
      </c>
    </row>
    <row r="2758" ht="40.5" spans="1:10">
      <c r="A2758" s="19"/>
      <c r="B2758" s="19"/>
      <c r="C2758" s="15" t="s">
        <v>1973</v>
      </c>
      <c r="D2758" s="15" t="s">
        <v>1973</v>
      </c>
      <c r="E2758" s="15" t="s">
        <v>3731</v>
      </c>
      <c r="F2758" s="17" t="s">
        <v>1980</v>
      </c>
      <c r="G2758" s="15" t="s">
        <v>3276</v>
      </c>
      <c r="H2758" s="17" t="s">
        <v>3732</v>
      </c>
      <c r="I2758" s="17" t="s">
        <v>1983</v>
      </c>
      <c r="J2758" s="21" t="s">
        <v>3660</v>
      </c>
    </row>
    <row r="2759" ht="13.5" spans="1:10">
      <c r="A2759" s="19"/>
      <c r="B2759" s="19"/>
      <c r="C2759" s="15" t="s">
        <v>2001</v>
      </c>
      <c r="D2759" s="15" t="s">
        <v>1973</v>
      </c>
      <c r="E2759" s="15" t="s">
        <v>1973</v>
      </c>
      <c r="F2759" s="17" t="s">
        <v>1973</v>
      </c>
      <c r="G2759" s="15" t="s">
        <v>1973</v>
      </c>
      <c r="H2759" s="17" t="s">
        <v>1973</v>
      </c>
      <c r="I2759" s="17" t="s">
        <v>1973</v>
      </c>
      <c r="J2759" s="21" t="s">
        <v>1973</v>
      </c>
    </row>
    <row r="2760" ht="13.5" spans="1:10">
      <c r="A2760" s="19"/>
      <c r="B2760" s="19"/>
      <c r="C2760" s="15" t="s">
        <v>1973</v>
      </c>
      <c r="D2760" s="15" t="s">
        <v>2002</v>
      </c>
      <c r="E2760" s="15" t="s">
        <v>1973</v>
      </c>
      <c r="F2760" s="17" t="s">
        <v>1973</v>
      </c>
      <c r="G2760" s="15" t="s">
        <v>1973</v>
      </c>
      <c r="H2760" s="17" t="s">
        <v>1973</v>
      </c>
      <c r="I2760" s="17" t="s">
        <v>1973</v>
      </c>
      <c r="J2760" s="21" t="s">
        <v>1973</v>
      </c>
    </row>
    <row r="2761" ht="121.5" spans="1:10">
      <c r="A2761" s="19"/>
      <c r="B2761" s="19"/>
      <c r="C2761" s="15" t="s">
        <v>1973</v>
      </c>
      <c r="D2761" s="15" t="s">
        <v>1973</v>
      </c>
      <c r="E2761" s="15" t="s">
        <v>3661</v>
      </c>
      <c r="F2761" s="17" t="s">
        <v>1997</v>
      </c>
      <c r="G2761" s="15" t="s">
        <v>2072</v>
      </c>
      <c r="H2761" s="17" t="s">
        <v>1982</v>
      </c>
      <c r="I2761" s="17" t="s">
        <v>1983</v>
      </c>
      <c r="J2761" s="21" t="s">
        <v>3089</v>
      </c>
    </row>
    <row r="2762" ht="40.5" spans="1:10">
      <c r="A2762" s="19"/>
      <c r="B2762" s="19"/>
      <c r="C2762" s="15" t="s">
        <v>1973</v>
      </c>
      <c r="D2762" s="15" t="s">
        <v>1973</v>
      </c>
      <c r="E2762" s="15" t="s">
        <v>3733</v>
      </c>
      <c r="F2762" s="17" t="s">
        <v>1997</v>
      </c>
      <c r="G2762" s="15" t="s">
        <v>2069</v>
      </c>
      <c r="H2762" s="17" t="s">
        <v>1982</v>
      </c>
      <c r="I2762" s="17" t="s">
        <v>1983</v>
      </c>
      <c r="J2762" s="21" t="s">
        <v>3848</v>
      </c>
    </row>
    <row r="2763" ht="13.5" spans="1:10">
      <c r="A2763" s="15" t="s">
        <v>3849</v>
      </c>
      <c r="B2763" s="19"/>
      <c r="C2763" s="19"/>
      <c r="D2763" s="19"/>
      <c r="E2763" s="19"/>
      <c r="F2763" s="20"/>
      <c r="G2763" s="19"/>
      <c r="H2763" s="20"/>
      <c r="I2763" s="20"/>
      <c r="J2763" s="22"/>
    </row>
    <row r="2764" ht="202.5" spans="1:10">
      <c r="A2764" s="15" t="s">
        <v>3850</v>
      </c>
      <c r="B2764" s="18" t="s">
        <v>3851</v>
      </c>
      <c r="C2764" s="19"/>
      <c r="D2764" s="19"/>
      <c r="E2764" s="19"/>
      <c r="F2764" s="20"/>
      <c r="G2764" s="19"/>
      <c r="H2764" s="20"/>
      <c r="I2764" s="20"/>
      <c r="J2764" s="22"/>
    </row>
    <row r="2765" ht="13.5" spans="1:10">
      <c r="A2765" s="19"/>
      <c r="B2765" s="19"/>
      <c r="C2765" s="15" t="s">
        <v>1977</v>
      </c>
      <c r="D2765" s="15" t="s">
        <v>1973</v>
      </c>
      <c r="E2765" s="15" t="s">
        <v>1973</v>
      </c>
      <c r="F2765" s="17" t="s">
        <v>1973</v>
      </c>
      <c r="G2765" s="15" t="s">
        <v>1973</v>
      </c>
      <c r="H2765" s="17" t="s">
        <v>1973</v>
      </c>
      <c r="I2765" s="17" t="s">
        <v>1973</v>
      </c>
      <c r="J2765" s="21" t="s">
        <v>1973</v>
      </c>
    </row>
    <row r="2766" ht="13.5" spans="1:10">
      <c r="A2766" s="19"/>
      <c r="B2766" s="19"/>
      <c r="C2766" s="15" t="s">
        <v>1973</v>
      </c>
      <c r="D2766" s="15" t="s">
        <v>1978</v>
      </c>
      <c r="E2766" s="15" t="s">
        <v>1973</v>
      </c>
      <c r="F2766" s="17" t="s">
        <v>1973</v>
      </c>
      <c r="G2766" s="15" t="s">
        <v>1973</v>
      </c>
      <c r="H2766" s="17" t="s">
        <v>1973</v>
      </c>
      <c r="I2766" s="17" t="s">
        <v>1973</v>
      </c>
      <c r="J2766" s="21" t="s">
        <v>1973</v>
      </c>
    </row>
    <row r="2767" ht="67.5" spans="1:10">
      <c r="A2767" s="19"/>
      <c r="B2767" s="19"/>
      <c r="C2767" s="15" t="s">
        <v>1973</v>
      </c>
      <c r="D2767" s="15" t="s">
        <v>1973</v>
      </c>
      <c r="E2767" s="15" t="s">
        <v>2995</v>
      </c>
      <c r="F2767" s="17" t="s">
        <v>1980</v>
      </c>
      <c r="G2767" s="15" t="s">
        <v>2716</v>
      </c>
      <c r="H2767" s="17" t="s">
        <v>2996</v>
      </c>
      <c r="I2767" s="17" t="s">
        <v>1983</v>
      </c>
      <c r="J2767" s="21" t="s">
        <v>2997</v>
      </c>
    </row>
    <row r="2768" ht="13.5" spans="1:10">
      <c r="A2768" s="19"/>
      <c r="B2768" s="19"/>
      <c r="C2768" s="15" t="s">
        <v>1973</v>
      </c>
      <c r="D2768" s="15" t="s">
        <v>1985</v>
      </c>
      <c r="E2768" s="15" t="s">
        <v>1973</v>
      </c>
      <c r="F2768" s="17" t="s">
        <v>1973</v>
      </c>
      <c r="G2768" s="15" t="s">
        <v>1973</v>
      </c>
      <c r="H2768" s="17" t="s">
        <v>1973</v>
      </c>
      <c r="I2768" s="17" t="s">
        <v>1973</v>
      </c>
      <c r="J2768" s="21" t="s">
        <v>1973</v>
      </c>
    </row>
    <row r="2769" ht="108" spans="1:10">
      <c r="A2769" s="19"/>
      <c r="B2769" s="19"/>
      <c r="C2769" s="15" t="s">
        <v>1973</v>
      </c>
      <c r="D2769" s="15" t="s">
        <v>1973</v>
      </c>
      <c r="E2769" s="15" t="s">
        <v>3287</v>
      </c>
      <c r="F2769" s="17" t="s">
        <v>1980</v>
      </c>
      <c r="G2769" s="15" t="s">
        <v>2069</v>
      </c>
      <c r="H2769" s="17" t="s">
        <v>1982</v>
      </c>
      <c r="I2769" s="17" t="s">
        <v>1983</v>
      </c>
      <c r="J2769" s="21" t="s">
        <v>3541</v>
      </c>
    </row>
    <row r="2770" ht="67.5" spans="1:10">
      <c r="A2770" s="19"/>
      <c r="B2770" s="19"/>
      <c r="C2770" s="15" t="s">
        <v>1973</v>
      </c>
      <c r="D2770" s="15" t="s">
        <v>1973</v>
      </c>
      <c r="E2770" s="15" t="s">
        <v>3787</v>
      </c>
      <c r="F2770" s="17" t="s">
        <v>1980</v>
      </c>
      <c r="G2770" s="15" t="s">
        <v>2069</v>
      </c>
      <c r="H2770" s="17" t="s">
        <v>1982</v>
      </c>
      <c r="I2770" s="17" t="s">
        <v>1983</v>
      </c>
      <c r="J2770" s="21" t="s">
        <v>3788</v>
      </c>
    </row>
    <row r="2771" ht="108" spans="1:10">
      <c r="A2771" s="19"/>
      <c r="B2771" s="19"/>
      <c r="C2771" s="15" t="s">
        <v>1973</v>
      </c>
      <c r="D2771" s="15" t="s">
        <v>1973</v>
      </c>
      <c r="E2771" s="15" t="s">
        <v>3789</v>
      </c>
      <c r="F2771" s="17" t="s">
        <v>1997</v>
      </c>
      <c r="G2771" s="15" t="s">
        <v>2069</v>
      </c>
      <c r="H2771" s="17" t="s">
        <v>1982</v>
      </c>
      <c r="I2771" s="17" t="s">
        <v>1983</v>
      </c>
      <c r="J2771" s="21" t="s">
        <v>3790</v>
      </c>
    </row>
    <row r="2772" ht="67.5" spans="1:10">
      <c r="A2772" s="19"/>
      <c r="B2772" s="19"/>
      <c r="C2772" s="15" t="s">
        <v>1973</v>
      </c>
      <c r="D2772" s="15" t="s">
        <v>1973</v>
      </c>
      <c r="E2772" s="15" t="s">
        <v>3791</v>
      </c>
      <c r="F2772" s="17" t="s">
        <v>1997</v>
      </c>
      <c r="G2772" s="15" t="s">
        <v>2069</v>
      </c>
      <c r="H2772" s="17" t="s">
        <v>1982</v>
      </c>
      <c r="I2772" s="17" t="s">
        <v>1983</v>
      </c>
      <c r="J2772" s="21" t="s">
        <v>3792</v>
      </c>
    </row>
    <row r="2773" ht="13.5" spans="1:10">
      <c r="A2773" s="19"/>
      <c r="B2773" s="19"/>
      <c r="C2773" s="15" t="s">
        <v>1973</v>
      </c>
      <c r="D2773" s="15" t="s">
        <v>2013</v>
      </c>
      <c r="E2773" s="15" t="s">
        <v>1973</v>
      </c>
      <c r="F2773" s="17" t="s">
        <v>1973</v>
      </c>
      <c r="G2773" s="15" t="s">
        <v>1973</v>
      </c>
      <c r="H2773" s="17" t="s">
        <v>1973</v>
      </c>
      <c r="I2773" s="17" t="s">
        <v>1973</v>
      </c>
      <c r="J2773" s="21" t="s">
        <v>1973</v>
      </c>
    </row>
    <row r="2774" ht="81" spans="1:10">
      <c r="A2774" s="19"/>
      <c r="B2774" s="19"/>
      <c r="C2774" s="15" t="s">
        <v>1973</v>
      </c>
      <c r="D2774" s="15" t="s">
        <v>1973</v>
      </c>
      <c r="E2774" s="15" t="s">
        <v>2973</v>
      </c>
      <c r="F2774" s="17" t="s">
        <v>1980</v>
      </c>
      <c r="G2774" s="15" t="s">
        <v>2097</v>
      </c>
      <c r="H2774" s="17" t="s">
        <v>1982</v>
      </c>
      <c r="I2774" s="17" t="s">
        <v>1983</v>
      </c>
      <c r="J2774" s="21" t="s">
        <v>2999</v>
      </c>
    </row>
    <row r="2775" ht="13.5" spans="1:10">
      <c r="A2775" s="19"/>
      <c r="B2775" s="19"/>
      <c r="C2775" s="15" t="s">
        <v>1989</v>
      </c>
      <c r="D2775" s="15" t="s">
        <v>1973</v>
      </c>
      <c r="E2775" s="15" t="s">
        <v>1973</v>
      </c>
      <c r="F2775" s="17" t="s">
        <v>1973</v>
      </c>
      <c r="G2775" s="15" t="s">
        <v>1973</v>
      </c>
      <c r="H2775" s="17" t="s">
        <v>1973</v>
      </c>
      <c r="I2775" s="17" t="s">
        <v>1973</v>
      </c>
      <c r="J2775" s="21" t="s">
        <v>1973</v>
      </c>
    </row>
    <row r="2776" ht="13.5" spans="1:10">
      <c r="A2776" s="19"/>
      <c r="B2776" s="19"/>
      <c r="C2776" s="15" t="s">
        <v>1973</v>
      </c>
      <c r="D2776" s="15" t="s">
        <v>1990</v>
      </c>
      <c r="E2776" s="15" t="s">
        <v>1973</v>
      </c>
      <c r="F2776" s="17" t="s">
        <v>1973</v>
      </c>
      <c r="G2776" s="15" t="s">
        <v>1973</v>
      </c>
      <c r="H2776" s="17" t="s">
        <v>1973</v>
      </c>
      <c r="I2776" s="17" t="s">
        <v>1973</v>
      </c>
      <c r="J2776" s="21" t="s">
        <v>1973</v>
      </c>
    </row>
    <row r="2777" ht="27" spans="1:10">
      <c r="A2777" s="19"/>
      <c r="B2777" s="19"/>
      <c r="C2777" s="15" t="s">
        <v>1973</v>
      </c>
      <c r="D2777" s="15" t="s">
        <v>1973</v>
      </c>
      <c r="E2777" s="15" t="s">
        <v>3793</v>
      </c>
      <c r="F2777" s="17" t="s">
        <v>1997</v>
      </c>
      <c r="G2777" s="15" t="s">
        <v>3852</v>
      </c>
      <c r="H2777" s="17" t="s">
        <v>2081</v>
      </c>
      <c r="I2777" s="17" t="s">
        <v>1983</v>
      </c>
      <c r="J2777" s="21" t="s">
        <v>3794</v>
      </c>
    </row>
    <row r="2778" ht="13.5" spans="1:10">
      <c r="A2778" s="19"/>
      <c r="B2778" s="19"/>
      <c r="C2778" s="15" t="s">
        <v>1973</v>
      </c>
      <c r="D2778" s="15" t="s">
        <v>2023</v>
      </c>
      <c r="E2778" s="15" t="s">
        <v>1973</v>
      </c>
      <c r="F2778" s="17" t="s">
        <v>1973</v>
      </c>
      <c r="G2778" s="15" t="s">
        <v>1973</v>
      </c>
      <c r="H2778" s="17" t="s">
        <v>1973</v>
      </c>
      <c r="I2778" s="17" t="s">
        <v>1973</v>
      </c>
      <c r="J2778" s="21" t="s">
        <v>1973</v>
      </c>
    </row>
    <row r="2779" ht="81" spans="1:10">
      <c r="A2779" s="19"/>
      <c r="B2779" s="19"/>
      <c r="C2779" s="15" t="s">
        <v>1973</v>
      </c>
      <c r="D2779" s="15" t="s">
        <v>1973</v>
      </c>
      <c r="E2779" s="15" t="s">
        <v>3000</v>
      </c>
      <c r="F2779" s="17" t="s">
        <v>1997</v>
      </c>
      <c r="G2779" s="15" t="s">
        <v>2097</v>
      </c>
      <c r="H2779" s="17" t="s">
        <v>1982</v>
      </c>
      <c r="I2779" s="17" t="s">
        <v>1983</v>
      </c>
      <c r="J2779" s="21" t="s">
        <v>3001</v>
      </c>
    </row>
    <row r="2780" ht="13.5" spans="1:10">
      <c r="A2780" s="19"/>
      <c r="B2780" s="19"/>
      <c r="C2780" s="15" t="s">
        <v>2001</v>
      </c>
      <c r="D2780" s="15" t="s">
        <v>1973</v>
      </c>
      <c r="E2780" s="15" t="s">
        <v>1973</v>
      </c>
      <c r="F2780" s="17" t="s">
        <v>1973</v>
      </c>
      <c r="G2780" s="15" t="s">
        <v>1973</v>
      </c>
      <c r="H2780" s="17" t="s">
        <v>1973</v>
      </c>
      <c r="I2780" s="17" t="s">
        <v>1973</v>
      </c>
      <c r="J2780" s="21" t="s">
        <v>1973</v>
      </c>
    </row>
    <row r="2781" ht="13.5" spans="1:10">
      <c r="A2781" s="19"/>
      <c r="B2781" s="19"/>
      <c r="C2781" s="15" t="s">
        <v>1973</v>
      </c>
      <c r="D2781" s="15" t="s">
        <v>2002</v>
      </c>
      <c r="E2781" s="15" t="s">
        <v>1973</v>
      </c>
      <c r="F2781" s="17" t="s">
        <v>1973</v>
      </c>
      <c r="G2781" s="15" t="s">
        <v>1973</v>
      </c>
      <c r="H2781" s="17" t="s">
        <v>1973</v>
      </c>
      <c r="I2781" s="17" t="s">
        <v>1973</v>
      </c>
      <c r="J2781" s="21" t="s">
        <v>1973</v>
      </c>
    </row>
    <row r="2782" ht="40.5" spans="1:10">
      <c r="A2782" s="19"/>
      <c r="B2782" s="19"/>
      <c r="C2782" s="15" t="s">
        <v>1973</v>
      </c>
      <c r="D2782" s="15" t="s">
        <v>1973</v>
      </c>
      <c r="E2782" s="15" t="s">
        <v>2061</v>
      </c>
      <c r="F2782" s="17" t="s">
        <v>1997</v>
      </c>
      <c r="G2782" s="15" t="s">
        <v>2097</v>
      </c>
      <c r="H2782" s="17" t="s">
        <v>1982</v>
      </c>
      <c r="I2782" s="17" t="s">
        <v>1983</v>
      </c>
      <c r="J2782" s="21" t="s">
        <v>3002</v>
      </c>
    </row>
    <row r="2783" ht="13.5" spans="1:10">
      <c r="A2783" s="15" t="s">
        <v>3853</v>
      </c>
      <c r="B2783" s="19"/>
      <c r="C2783" s="19"/>
      <c r="D2783" s="19"/>
      <c r="E2783" s="19"/>
      <c r="F2783" s="20"/>
      <c r="G2783" s="19"/>
      <c r="H2783" s="20"/>
      <c r="I2783" s="20"/>
      <c r="J2783" s="22"/>
    </row>
    <row r="2784" ht="364.5" spans="1:10">
      <c r="A2784" s="15" t="s">
        <v>3854</v>
      </c>
      <c r="B2784" s="18" t="s">
        <v>3855</v>
      </c>
      <c r="C2784" s="19"/>
      <c r="D2784" s="19"/>
      <c r="E2784" s="19"/>
      <c r="F2784" s="20"/>
      <c r="G2784" s="19"/>
      <c r="H2784" s="20"/>
      <c r="I2784" s="20"/>
      <c r="J2784" s="22"/>
    </row>
    <row r="2785" ht="13.5" spans="1:10">
      <c r="A2785" s="19"/>
      <c r="B2785" s="19"/>
      <c r="C2785" s="15" t="s">
        <v>1977</v>
      </c>
      <c r="D2785" s="15" t="s">
        <v>1973</v>
      </c>
      <c r="E2785" s="15" t="s">
        <v>1973</v>
      </c>
      <c r="F2785" s="17" t="s">
        <v>1973</v>
      </c>
      <c r="G2785" s="15" t="s">
        <v>1973</v>
      </c>
      <c r="H2785" s="17" t="s">
        <v>1973</v>
      </c>
      <c r="I2785" s="17" t="s">
        <v>1973</v>
      </c>
      <c r="J2785" s="21" t="s">
        <v>1973</v>
      </c>
    </row>
    <row r="2786" ht="13.5" spans="1:10">
      <c r="A2786" s="19"/>
      <c r="B2786" s="19"/>
      <c r="C2786" s="15" t="s">
        <v>1973</v>
      </c>
      <c r="D2786" s="15" t="s">
        <v>1978</v>
      </c>
      <c r="E2786" s="15" t="s">
        <v>1973</v>
      </c>
      <c r="F2786" s="17" t="s">
        <v>1973</v>
      </c>
      <c r="G2786" s="15" t="s">
        <v>1973</v>
      </c>
      <c r="H2786" s="17" t="s">
        <v>1973</v>
      </c>
      <c r="I2786" s="17" t="s">
        <v>1973</v>
      </c>
      <c r="J2786" s="21" t="s">
        <v>1973</v>
      </c>
    </row>
    <row r="2787" ht="54" spans="1:10">
      <c r="A2787" s="19"/>
      <c r="B2787" s="19"/>
      <c r="C2787" s="15" t="s">
        <v>1973</v>
      </c>
      <c r="D2787" s="15" t="s">
        <v>1973</v>
      </c>
      <c r="E2787" s="15" t="s">
        <v>3856</v>
      </c>
      <c r="F2787" s="17" t="s">
        <v>1997</v>
      </c>
      <c r="G2787" s="15" t="s">
        <v>1998</v>
      </c>
      <c r="H2787" s="17" t="s">
        <v>2200</v>
      </c>
      <c r="I2787" s="17" t="s">
        <v>1983</v>
      </c>
      <c r="J2787" s="21" t="s">
        <v>3857</v>
      </c>
    </row>
    <row r="2788" ht="40.5" spans="1:10">
      <c r="A2788" s="19"/>
      <c r="B2788" s="19"/>
      <c r="C2788" s="15" t="s">
        <v>1973</v>
      </c>
      <c r="D2788" s="15" t="s">
        <v>1973</v>
      </c>
      <c r="E2788" s="15" t="s">
        <v>3858</v>
      </c>
      <c r="F2788" s="17" t="s">
        <v>1997</v>
      </c>
      <c r="G2788" s="15" t="s">
        <v>2422</v>
      </c>
      <c r="H2788" s="17" t="s">
        <v>2823</v>
      </c>
      <c r="I2788" s="17" t="s">
        <v>1983</v>
      </c>
      <c r="J2788" s="21" t="s">
        <v>3651</v>
      </c>
    </row>
    <row r="2789" ht="13.5" spans="1:10">
      <c r="A2789" s="19"/>
      <c r="B2789" s="19"/>
      <c r="C2789" s="15" t="s">
        <v>1973</v>
      </c>
      <c r="D2789" s="15" t="s">
        <v>1985</v>
      </c>
      <c r="E2789" s="15" t="s">
        <v>1973</v>
      </c>
      <c r="F2789" s="17" t="s">
        <v>1973</v>
      </c>
      <c r="G2789" s="15" t="s">
        <v>1973</v>
      </c>
      <c r="H2789" s="17" t="s">
        <v>1973</v>
      </c>
      <c r="I2789" s="17" t="s">
        <v>1973</v>
      </c>
      <c r="J2789" s="21" t="s">
        <v>1973</v>
      </c>
    </row>
    <row r="2790" ht="108" spans="1:10">
      <c r="A2790" s="19"/>
      <c r="B2790" s="19"/>
      <c r="C2790" s="15" t="s">
        <v>1973</v>
      </c>
      <c r="D2790" s="15" t="s">
        <v>1973</v>
      </c>
      <c r="E2790" s="15" t="s">
        <v>3652</v>
      </c>
      <c r="F2790" s="17" t="s">
        <v>1997</v>
      </c>
      <c r="G2790" s="15" t="s">
        <v>2069</v>
      </c>
      <c r="H2790" s="17" t="s">
        <v>1982</v>
      </c>
      <c r="I2790" s="17" t="s">
        <v>1983</v>
      </c>
      <c r="J2790" s="21" t="s">
        <v>3653</v>
      </c>
    </row>
    <row r="2791" ht="13.5" spans="1:10">
      <c r="A2791" s="19"/>
      <c r="B2791" s="19"/>
      <c r="C2791" s="15" t="s">
        <v>1973</v>
      </c>
      <c r="D2791" s="15" t="s">
        <v>2013</v>
      </c>
      <c r="E2791" s="15" t="s">
        <v>1973</v>
      </c>
      <c r="F2791" s="17" t="s">
        <v>1973</v>
      </c>
      <c r="G2791" s="15" t="s">
        <v>1973</v>
      </c>
      <c r="H2791" s="17" t="s">
        <v>1973</v>
      </c>
      <c r="I2791" s="17" t="s">
        <v>1973</v>
      </c>
      <c r="J2791" s="21" t="s">
        <v>1973</v>
      </c>
    </row>
    <row r="2792" ht="81" spans="1:10">
      <c r="A2792" s="19"/>
      <c r="B2792" s="19"/>
      <c r="C2792" s="15" t="s">
        <v>1973</v>
      </c>
      <c r="D2792" s="15" t="s">
        <v>1973</v>
      </c>
      <c r="E2792" s="15" t="s">
        <v>3654</v>
      </c>
      <c r="F2792" s="17" t="s">
        <v>1980</v>
      </c>
      <c r="G2792" s="15" t="s">
        <v>2404</v>
      </c>
      <c r="H2792" s="17" t="s">
        <v>1999</v>
      </c>
      <c r="I2792" s="17" t="s">
        <v>1983</v>
      </c>
      <c r="J2792" s="21" t="s">
        <v>3655</v>
      </c>
    </row>
    <row r="2793" ht="13.5" spans="1:10">
      <c r="A2793" s="19"/>
      <c r="B2793" s="19"/>
      <c r="C2793" s="15" t="s">
        <v>1989</v>
      </c>
      <c r="D2793" s="15" t="s">
        <v>1973</v>
      </c>
      <c r="E2793" s="15" t="s">
        <v>1973</v>
      </c>
      <c r="F2793" s="17" t="s">
        <v>1973</v>
      </c>
      <c r="G2793" s="15" t="s">
        <v>1973</v>
      </c>
      <c r="H2793" s="17" t="s">
        <v>1973</v>
      </c>
      <c r="I2793" s="17" t="s">
        <v>1973</v>
      </c>
      <c r="J2793" s="21" t="s">
        <v>1973</v>
      </c>
    </row>
    <row r="2794" ht="13.5" spans="1:10">
      <c r="A2794" s="19"/>
      <c r="B2794" s="19"/>
      <c r="C2794" s="15" t="s">
        <v>1973</v>
      </c>
      <c r="D2794" s="15" t="s">
        <v>1990</v>
      </c>
      <c r="E2794" s="15" t="s">
        <v>1973</v>
      </c>
      <c r="F2794" s="17" t="s">
        <v>1973</v>
      </c>
      <c r="G2794" s="15" t="s">
        <v>1973</v>
      </c>
      <c r="H2794" s="17" t="s">
        <v>1973</v>
      </c>
      <c r="I2794" s="17" t="s">
        <v>1973</v>
      </c>
      <c r="J2794" s="21" t="s">
        <v>1973</v>
      </c>
    </row>
    <row r="2795" ht="108" spans="1:10">
      <c r="A2795" s="19"/>
      <c r="B2795" s="19"/>
      <c r="C2795" s="15" t="s">
        <v>1973</v>
      </c>
      <c r="D2795" s="15" t="s">
        <v>1973</v>
      </c>
      <c r="E2795" s="15" t="s">
        <v>2949</v>
      </c>
      <c r="F2795" s="17" t="s">
        <v>1997</v>
      </c>
      <c r="G2795" s="15" t="s">
        <v>2620</v>
      </c>
      <c r="H2795" s="17" t="s">
        <v>1982</v>
      </c>
      <c r="I2795" s="17" t="s">
        <v>1983</v>
      </c>
      <c r="J2795" s="21" t="s">
        <v>2951</v>
      </c>
    </row>
    <row r="2796" ht="13.5" spans="1:10">
      <c r="A2796" s="19"/>
      <c r="B2796" s="19"/>
      <c r="C2796" s="15" t="s">
        <v>1973</v>
      </c>
      <c r="D2796" s="15" t="s">
        <v>2023</v>
      </c>
      <c r="E2796" s="15" t="s">
        <v>1973</v>
      </c>
      <c r="F2796" s="17" t="s">
        <v>1973</v>
      </c>
      <c r="G2796" s="15" t="s">
        <v>1973</v>
      </c>
      <c r="H2796" s="17" t="s">
        <v>1973</v>
      </c>
      <c r="I2796" s="17" t="s">
        <v>1973</v>
      </c>
      <c r="J2796" s="21" t="s">
        <v>1973</v>
      </c>
    </row>
    <row r="2797" ht="40.5" spans="1:10">
      <c r="A2797" s="19"/>
      <c r="B2797" s="19"/>
      <c r="C2797" s="15" t="s">
        <v>1973</v>
      </c>
      <c r="D2797" s="15" t="s">
        <v>1973</v>
      </c>
      <c r="E2797" s="15" t="s">
        <v>3731</v>
      </c>
      <c r="F2797" s="17" t="s">
        <v>1980</v>
      </c>
      <c r="G2797" s="15" t="s">
        <v>3658</v>
      </c>
      <c r="H2797" s="17" t="s">
        <v>3732</v>
      </c>
      <c r="I2797" s="17" t="s">
        <v>1983</v>
      </c>
      <c r="J2797" s="21" t="s">
        <v>3660</v>
      </c>
    </row>
    <row r="2798" ht="13.5" spans="1:10">
      <c r="A2798" s="19"/>
      <c r="B2798" s="19"/>
      <c r="C2798" s="15" t="s">
        <v>2001</v>
      </c>
      <c r="D2798" s="15" t="s">
        <v>1973</v>
      </c>
      <c r="E2798" s="15" t="s">
        <v>1973</v>
      </c>
      <c r="F2798" s="17" t="s">
        <v>1973</v>
      </c>
      <c r="G2798" s="15" t="s">
        <v>1973</v>
      </c>
      <c r="H2798" s="17" t="s">
        <v>1973</v>
      </c>
      <c r="I2798" s="17" t="s">
        <v>1973</v>
      </c>
      <c r="J2798" s="21" t="s">
        <v>1973</v>
      </c>
    </row>
    <row r="2799" ht="13.5" spans="1:10">
      <c r="A2799" s="19"/>
      <c r="B2799" s="19"/>
      <c r="C2799" s="15" t="s">
        <v>1973</v>
      </c>
      <c r="D2799" s="15" t="s">
        <v>2002</v>
      </c>
      <c r="E2799" s="15" t="s">
        <v>1973</v>
      </c>
      <c r="F2799" s="17" t="s">
        <v>1973</v>
      </c>
      <c r="G2799" s="15" t="s">
        <v>1973</v>
      </c>
      <c r="H2799" s="17" t="s">
        <v>1973</v>
      </c>
      <c r="I2799" s="17" t="s">
        <v>1973</v>
      </c>
      <c r="J2799" s="21" t="s">
        <v>1973</v>
      </c>
    </row>
    <row r="2800" ht="135" spans="1:10">
      <c r="A2800" s="19"/>
      <c r="B2800" s="19"/>
      <c r="C2800" s="15" t="s">
        <v>1973</v>
      </c>
      <c r="D2800" s="15" t="s">
        <v>1973</v>
      </c>
      <c r="E2800" s="15" t="s">
        <v>3661</v>
      </c>
      <c r="F2800" s="17" t="s">
        <v>1997</v>
      </c>
      <c r="G2800" s="15" t="s">
        <v>2072</v>
      </c>
      <c r="H2800" s="17" t="s">
        <v>1982</v>
      </c>
      <c r="I2800" s="17" t="s">
        <v>1983</v>
      </c>
      <c r="J2800" s="21" t="s">
        <v>3662</v>
      </c>
    </row>
    <row r="2801" ht="40.5" spans="1:10">
      <c r="A2801" s="19"/>
      <c r="B2801" s="19"/>
      <c r="C2801" s="15" t="s">
        <v>1973</v>
      </c>
      <c r="D2801" s="15" t="s">
        <v>1973</v>
      </c>
      <c r="E2801" s="15" t="s">
        <v>3733</v>
      </c>
      <c r="F2801" s="17" t="s">
        <v>1997</v>
      </c>
      <c r="G2801" s="15" t="s">
        <v>2069</v>
      </c>
      <c r="H2801" s="17" t="s">
        <v>1982</v>
      </c>
      <c r="I2801" s="17" t="s">
        <v>1983</v>
      </c>
      <c r="J2801" s="21" t="s">
        <v>3664</v>
      </c>
    </row>
    <row r="2802" ht="13.5" spans="1:10">
      <c r="A2802" s="15" t="s">
        <v>3859</v>
      </c>
      <c r="B2802" s="19"/>
      <c r="C2802" s="19"/>
      <c r="D2802" s="19"/>
      <c r="E2802" s="19"/>
      <c r="F2802" s="20"/>
      <c r="G2802" s="19"/>
      <c r="H2802" s="20"/>
      <c r="I2802" s="20"/>
      <c r="J2802" s="22"/>
    </row>
    <row r="2803" ht="13.5" spans="1:10">
      <c r="A2803" s="15" t="s">
        <v>3860</v>
      </c>
      <c r="B2803" s="19"/>
      <c r="C2803" s="19"/>
      <c r="D2803" s="19"/>
      <c r="E2803" s="19"/>
      <c r="F2803" s="20"/>
      <c r="G2803" s="19"/>
      <c r="H2803" s="20"/>
      <c r="I2803" s="20"/>
      <c r="J2803" s="22"/>
    </row>
    <row r="2804" ht="202.5" spans="1:10">
      <c r="A2804" s="15" t="s">
        <v>3861</v>
      </c>
      <c r="B2804" s="18" t="s">
        <v>3862</v>
      </c>
      <c r="C2804" s="19"/>
      <c r="D2804" s="19"/>
      <c r="E2804" s="19"/>
      <c r="F2804" s="20"/>
      <c r="G2804" s="19"/>
      <c r="H2804" s="20"/>
      <c r="I2804" s="20"/>
      <c r="J2804" s="22"/>
    </row>
    <row r="2805" ht="13.5" spans="1:10">
      <c r="A2805" s="19"/>
      <c r="B2805" s="19"/>
      <c r="C2805" s="15" t="s">
        <v>1977</v>
      </c>
      <c r="D2805" s="15" t="s">
        <v>1973</v>
      </c>
      <c r="E2805" s="15" t="s">
        <v>1973</v>
      </c>
      <c r="F2805" s="17" t="s">
        <v>1973</v>
      </c>
      <c r="G2805" s="15" t="s">
        <v>1973</v>
      </c>
      <c r="H2805" s="17" t="s">
        <v>1973</v>
      </c>
      <c r="I2805" s="17" t="s">
        <v>1973</v>
      </c>
      <c r="J2805" s="21" t="s">
        <v>1973</v>
      </c>
    </row>
    <row r="2806" ht="13.5" spans="1:10">
      <c r="A2806" s="19"/>
      <c r="B2806" s="19"/>
      <c r="C2806" s="15" t="s">
        <v>1973</v>
      </c>
      <c r="D2806" s="15" t="s">
        <v>1978</v>
      </c>
      <c r="E2806" s="15" t="s">
        <v>1973</v>
      </c>
      <c r="F2806" s="17" t="s">
        <v>1973</v>
      </c>
      <c r="G2806" s="15" t="s">
        <v>1973</v>
      </c>
      <c r="H2806" s="17" t="s">
        <v>1973</v>
      </c>
      <c r="I2806" s="17" t="s">
        <v>1973</v>
      </c>
      <c r="J2806" s="21" t="s">
        <v>1973</v>
      </c>
    </row>
    <row r="2807" ht="27" spans="1:10">
      <c r="A2807" s="19"/>
      <c r="B2807" s="19"/>
      <c r="C2807" s="15" t="s">
        <v>1973</v>
      </c>
      <c r="D2807" s="15" t="s">
        <v>1973</v>
      </c>
      <c r="E2807" s="15" t="s">
        <v>3863</v>
      </c>
      <c r="F2807" s="17" t="s">
        <v>1997</v>
      </c>
      <c r="G2807" s="15" t="s">
        <v>2050</v>
      </c>
      <c r="H2807" s="17" t="s">
        <v>2200</v>
      </c>
      <c r="I2807" s="17" t="s">
        <v>1983</v>
      </c>
      <c r="J2807" s="21" t="s">
        <v>3864</v>
      </c>
    </row>
    <row r="2808" ht="27" spans="1:10">
      <c r="A2808" s="19"/>
      <c r="B2808" s="19"/>
      <c r="C2808" s="15" t="s">
        <v>1973</v>
      </c>
      <c r="D2808" s="15" t="s">
        <v>1973</v>
      </c>
      <c r="E2808" s="15" t="s">
        <v>3865</v>
      </c>
      <c r="F2808" s="17" t="s">
        <v>1997</v>
      </c>
      <c r="G2808" s="15" t="s">
        <v>2253</v>
      </c>
      <c r="H2808" s="17" t="s">
        <v>2153</v>
      </c>
      <c r="I2808" s="17" t="s">
        <v>1983</v>
      </c>
      <c r="J2808" s="21" t="s">
        <v>3865</v>
      </c>
    </row>
    <row r="2809" ht="27" spans="1:10">
      <c r="A2809" s="19"/>
      <c r="B2809" s="19"/>
      <c r="C2809" s="15" t="s">
        <v>1973</v>
      </c>
      <c r="D2809" s="15" t="s">
        <v>1973</v>
      </c>
      <c r="E2809" s="15" t="s">
        <v>3866</v>
      </c>
      <c r="F2809" s="17" t="s">
        <v>1997</v>
      </c>
      <c r="G2809" s="15" t="s">
        <v>2050</v>
      </c>
      <c r="H2809" s="17" t="s">
        <v>2823</v>
      </c>
      <c r="I2809" s="17" t="s">
        <v>1983</v>
      </c>
      <c r="J2809" s="21" t="s">
        <v>3866</v>
      </c>
    </row>
    <row r="2810" ht="13.5" spans="1:10">
      <c r="A2810" s="19"/>
      <c r="B2810" s="19"/>
      <c r="C2810" s="15" t="s">
        <v>1973</v>
      </c>
      <c r="D2810" s="15" t="s">
        <v>1973</v>
      </c>
      <c r="E2810" s="15" t="s">
        <v>3867</v>
      </c>
      <c r="F2810" s="17" t="s">
        <v>1997</v>
      </c>
      <c r="G2810" s="15" t="s">
        <v>2050</v>
      </c>
      <c r="H2810" s="17" t="s">
        <v>2823</v>
      </c>
      <c r="I2810" s="17" t="s">
        <v>1983</v>
      </c>
      <c r="J2810" s="21" t="s">
        <v>3867</v>
      </c>
    </row>
    <row r="2811" ht="13.5" spans="1:10">
      <c r="A2811" s="19"/>
      <c r="B2811" s="19"/>
      <c r="C2811" s="15" t="s">
        <v>1989</v>
      </c>
      <c r="D2811" s="15" t="s">
        <v>1973</v>
      </c>
      <c r="E2811" s="15" t="s">
        <v>1973</v>
      </c>
      <c r="F2811" s="17" t="s">
        <v>1973</v>
      </c>
      <c r="G2811" s="15" t="s">
        <v>1973</v>
      </c>
      <c r="H2811" s="17" t="s">
        <v>1973</v>
      </c>
      <c r="I2811" s="17" t="s">
        <v>1973</v>
      </c>
      <c r="J2811" s="21" t="s">
        <v>1973</v>
      </c>
    </row>
    <row r="2812" ht="13.5" spans="1:10">
      <c r="A2812" s="19"/>
      <c r="B2812" s="19"/>
      <c r="C2812" s="15" t="s">
        <v>1973</v>
      </c>
      <c r="D2812" s="15" t="s">
        <v>2023</v>
      </c>
      <c r="E2812" s="15" t="s">
        <v>1973</v>
      </c>
      <c r="F2812" s="17" t="s">
        <v>1973</v>
      </c>
      <c r="G2812" s="15" t="s">
        <v>1973</v>
      </c>
      <c r="H2812" s="17" t="s">
        <v>1973</v>
      </c>
      <c r="I2812" s="17" t="s">
        <v>1973</v>
      </c>
      <c r="J2812" s="21" t="s">
        <v>1973</v>
      </c>
    </row>
    <row r="2813" ht="13.5" spans="1:10">
      <c r="A2813" s="19"/>
      <c r="B2813" s="19"/>
      <c r="C2813" s="15" t="s">
        <v>1973</v>
      </c>
      <c r="D2813" s="15" t="s">
        <v>1973</v>
      </c>
      <c r="E2813" s="15" t="s">
        <v>3868</v>
      </c>
      <c r="F2813" s="17" t="s">
        <v>1997</v>
      </c>
      <c r="G2813" s="15" t="s">
        <v>3869</v>
      </c>
      <c r="H2813" s="17" t="s">
        <v>1993</v>
      </c>
      <c r="I2813" s="17" t="s">
        <v>1983</v>
      </c>
      <c r="J2813" s="21" t="s">
        <v>3868</v>
      </c>
    </row>
    <row r="2814" ht="13.5" spans="1:10">
      <c r="A2814" s="19"/>
      <c r="B2814" s="19"/>
      <c r="C2814" s="15" t="s">
        <v>2001</v>
      </c>
      <c r="D2814" s="15" t="s">
        <v>1973</v>
      </c>
      <c r="E2814" s="15" t="s">
        <v>1973</v>
      </c>
      <c r="F2814" s="17" t="s">
        <v>1973</v>
      </c>
      <c r="G2814" s="15" t="s">
        <v>1973</v>
      </c>
      <c r="H2814" s="17" t="s">
        <v>1973</v>
      </c>
      <c r="I2814" s="17" t="s">
        <v>1973</v>
      </c>
      <c r="J2814" s="21" t="s">
        <v>1973</v>
      </c>
    </row>
    <row r="2815" ht="13.5" spans="1:10">
      <c r="A2815" s="19"/>
      <c r="B2815" s="19"/>
      <c r="C2815" s="15" t="s">
        <v>1973</v>
      </c>
      <c r="D2815" s="15" t="s">
        <v>2002</v>
      </c>
      <c r="E2815" s="15" t="s">
        <v>1973</v>
      </c>
      <c r="F2815" s="17" t="s">
        <v>1973</v>
      </c>
      <c r="G2815" s="15" t="s">
        <v>1973</v>
      </c>
      <c r="H2815" s="17" t="s">
        <v>1973</v>
      </c>
      <c r="I2815" s="17" t="s">
        <v>1973</v>
      </c>
      <c r="J2815" s="21" t="s">
        <v>1973</v>
      </c>
    </row>
    <row r="2816" ht="27" spans="1:10">
      <c r="A2816" s="19"/>
      <c r="B2816" s="19"/>
      <c r="C2816" s="15" t="s">
        <v>1973</v>
      </c>
      <c r="D2816" s="15" t="s">
        <v>1973</v>
      </c>
      <c r="E2816" s="15" t="s">
        <v>3870</v>
      </c>
      <c r="F2816" s="17" t="s">
        <v>1997</v>
      </c>
      <c r="G2816" s="15" t="s">
        <v>2005</v>
      </c>
      <c r="H2816" s="17" t="s">
        <v>1982</v>
      </c>
      <c r="I2816" s="17" t="s">
        <v>1983</v>
      </c>
      <c r="J2816" s="21" t="s">
        <v>3870</v>
      </c>
    </row>
    <row r="2817" ht="13.5" spans="1:10">
      <c r="A2817" s="15" t="s">
        <v>3871</v>
      </c>
      <c r="B2817" s="19"/>
      <c r="C2817" s="19"/>
      <c r="D2817" s="19"/>
      <c r="E2817" s="19"/>
      <c r="F2817" s="20"/>
      <c r="G2817" s="19"/>
      <c r="H2817" s="20"/>
      <c r="I2817" s="20"/>
      <c r="J2817" s="22"/>
    </row>
    <row r="2818" ht="13.5" spans="1:10">
      <c r="A2818" s="15" t="s">
        <v>3872</v>
      </c>
      <c r="B2818" s="19"/>
      <c r="C2818" s="19"/>
      <c r="D2818" s="19"/>
      <c r="E2818" s="19"/>
      <c r="F2818" s="20"/>
      <c r="G2818" s="19"/>
      <c r="H2818" s="20"/>
      <c r="I2818" s="20"/>
      <c r="J2818" s="22"/>
    </row>
    <row r="2819" ht="135" spans="1:10">
      <c r="A2819" s="15" t="s">
        <v>3873</v>
      </c>
      <c r="B2819" s="18" t="s">
        <v>3874</v>
      </c>
      <c r="C2819" s="19"/>
      <c r="D2819" s="19"/>
      <c r="E2819" s="19"/>
      <c r="F2819" s="20"/>
      <c r="G2819" s="19"/>
      <c r="H2819" s="20"/>
      <c r="I2819" s="20"/>
      <c r="J2819" s="22"/>
    </row>
    <row r="2820" ht="13.5" spans="1:10">
      <c r="A2820" s="19"/>
      <c r="B2820" s="19"/>
      <c r="C2820" s="15" t="s">
        <v>1977</v>
      </c>
      <c r="D2820" s="15" t="s">
        <v>1973</v>
      </c>
      <c r="E2820" s="15" t="s">
        <v>1973</v>
      </c>
      <c r="F2820" s="17" t="s">
        <v>1973</v>
      </c>
      <c r="G2820" s="15" t="s">
        <v>1973</v>
      </c>
      <c r="H2820" s="17" t="s">
        <v>1973</v>
      </c>
      <c r="I2820" s="17" t="s">
        <v>1973</v>
      </c>
      <c r="J2820" s="21" t="s">
        <v>1973</v>
      </c>
    </row>
    <row r="2821" ht="13.5" spans="1:10">
      <c r="A2821" s="19"/>
      <c r="B2821" s="19"/>
      <c r="C2821" s="15" t="s">
        <v>1973</v>
      </c>
      <c r="D2821" s="15" t="s">
        <v>1978</v>
      </c>
      <c r="E2821" s="15" t="s">
        <v>1973</v>
      </c>
      <c r="F2821" s="17" t="s">
        <v>1973</v>
      </c>
      <c r="G2821" s="15" t="s">
        <v>1973</v>
      </c>
      <c r="H2821" s="17" t="s">
        <v>1973</v>
      </c>
      <c r="I2821" s="17" t="s">
        <v>1973</v>
      </c>
      <c r="J2821" s="21" t="s">
        <v>1973</v>
      </c>
    </row>
    <row r="2822" ht="27" spans="1:10">
      <c r="A2822" s="19"/>
      <c r="B2822" s="19"/>
      <c r="C2822" s="15" t="s">
        <v>1973</v>
      </c>
      <c r="D2822" s="15" t="s">
        <v>1973</v>
      </c>
      <c r="E2822" s="15" t="s">
        <v>3875</v>
      </c>
      <c r="F2822" s="17" t="s">
        <v>1980</v>
      </c>
      <c r="G2822" s="15" t="s">
        <v>2050</v>
      </c>
      <c r="H2822" s="17" t="s">
        <v>2011</v>
      </c>
      <c r="I2822" s="17" t="s">
        <v>1983</v>
      </c>
      <c r="J2822" s="21" t="s">
        <v>3875</v>
      </c>
    </row>
    <row r="2823" ht="27" spans="1:10">
      <c r="A2823" s="19"/>
      <c r="B2823" s="19"/>
      <c r="C2823" s="15" t="s">
        <v>1973</v>
      </c>
      <c r="D2823" s="15" t="s">
        <v>1973</v>
      </c>
      <c r="E2823" s="15" t="s">
        <v>3876</v>
      </c>
      <c r="F2823" s="17" t="s">
        <v>1980</v>
      </c>
      <c r="G2823" s="15" t="s">
        <v>2050</v>
      </c>
      <c r="H2823" s="17" t="s">
        <v>2011</v>
      </c>
      <c r="I2823" s="17" t="s">
        <v>1983</v>
      </c>
      <c r="J2823" s="21" t="s">
        <v>3876</v>
      </c>
    </row>
    <row r="2824" ht="13.5" spans="1:10">
      <c r="A2824" s="19"/>
      <c r="B2824" s="19"/>
      <c r="C2824" s="15" t="s">
        <v>1973</v>
      </c>
      <c r="D2824" s="15" t="s">
        <v>1985</v>
      </c>
      <c r="E2824" s="15" t="s">
        <v>1973</v>
      </c>
      <c r="F2824" s="17" t="s">
        <v>1973</v>
      </c>
      <c r="G2824" s="15" t="s">
        <v>1973</v>
      </c>
      <c r="H2824" s="17" t="s">
        <v>1973</v>
      </c>
      <c r="I2824" s="17" t="s">
        <v>1973</v>
      </c>
      <c r="J2824" s="21" t="s">
        <v>1973</v>
      </c>
    </row>
    <row r="2825" ht="27" spans="1:10">
      <c r="A2825" s="19"/>
      <c r="B2825" s="19"/>
      <c r="C2825" s="15" t="s">
        <v>1973</v>
      </c>
      <c r="D2825" s="15" t="s">
        <v>1973</v>
      </c>
      <c r="E2825" s="15" t="s">
        <v>3877</v>
      </c>
      <c r="F2825" s="17" t="s">
        <v>1980</v>
      </c>
      <c r="G2825" s="15" t="s">
        <v>2332</v>
      </c>
      <c r="H2825" s="17" t="s">
        <v>2011</v>
      </c>
      <c r="I2825" s="17" t="s">
        <v>1983</v>
      </c>
      <c r="J2825" s="21" t="s">
        <v>3878</v>
      </c>
    </row>
    <row r="2826" ht="27" spans="1:10">
      <c r="A2826" s="19"/>
      <c r="B2826" s="19"/>
      <c r="C2826" s="15" t="s">
        <v>1973</v>
      </c>
      <c r="D2826" s="15" t="s">
        <v>1973</v>
      </c>
      <c r="E2826" s="15" t="s">
        <v>2350</v>
      </c>
      <c r="F2826" s="17" t="s">
        <v>2020</v>
      </c>
      <c r="G2826" s="15" t="s">
        <v>3879</v>
      </c>
      <c r="H2826" s="17" t="s">
        <v>1982</v>
      </c>
      <c r="I2826" s="17" t="s">
        <v>1987</v>
      </c>
      <c r="J2826" s="21" t="s">
        <v>3880</v>
      </c>
    </row>
    <row r="2827" ht="40.5" spans="1:10">
      <c r="A2827" s="19"/>
      <c r="B2827" s="19"/>
      <c r="C2827" s="15" t="s">
        <v>1973</v>
      </c>
      <c r="D2827" s="15" t="s">
        <v>1973</v>
      </c>
      <c r="E2827" s="15" t="s">
        <v>3881</v>
      </c>
      <c r="F2827" s="17" t="s">
        <v>2020</v>
      </c>
      <c r="G2827" s="15" t="s">
        <v>3879</v>
      </c>
      <c r="H2827" s="17" t="s">
        <v>1982</v>
      </c>
      <c r="I2827" s="17" t="s">
        <v>1987</v>
      </c>
      <c r="J2827" s="21" t="s">
        <v>3882</v>
      </c>
    </row>
    <row r="2828" ht="13.5" spans="1:10">
      <c r="A2828" s="19"/>
      <c r="B2828" s="19"/>
      <c r="C2828" s="15" t="s">
        <v>1989</v>
      </c>
      <c r="D2828" s="15" t="s">
        <v>1973</v>
      </c>
      <c r="E2828" s="15" t="s">
        <v>1973</v>
      </c>
      <c r="F2828" s="17" t="s">
        <v>1973</v>
      </c>
      <c r="G2828" s="15" t="s">
        <v>1973</v>
      </c>
      <c r="H2828" s="17" t="s">
        <v>1973</v>
      </c>
      <c r="I2828" s="17" t="s">
        <v>1973</v>
      </c>
      <c r="J2828" s="21" t="s">
        <v>1973</v>
      </c>
    </row>
    <row r="2829" ht="13.5" spans="1:10">
      <c r="A2829" s="19"/>
      <c r="B2829" s="19"/>
      <c r="C2829" s="15" t="s">
        <v>1973</v>
      </c>
      <c r="D2829" s="15" t="s">
        <v>2023</v>
      </c>
      <c r="E2829" s="15" t="s">
        <v>1973</v>
      </c>
      <c r="F2829" s="17" t="s">
        <v>1973</v>
      </c>
      <c r="G2829" s="15" t="s">
        <v>1973</v>
      </c>
      <c r="H2829" s="17" t="s">
        <v>1973</v>
      </c>
      <c r="I2829" s="17" t="s">
        <v>1973</v>
      </c>
      <c r="J2829" s="21" t="s">
        <v>1973</v>
      </c>
    </row>
    <row r="2830" ht="40.5" spans="1:10">
      <c r="A2830" s="19"/>
      <c r="B2830" s="19"/>
      <c r="C2830" s="15" t="s">
        <v>1973</v>
      </c>
      <c r="D2830" s="15" t="s">
        <v>1973</v>
      </c>
      <c r="E2830" s="15" t="s">
        <v>3883</v>
      </c>
      <c r="F2830" s="17" t="s">
        <v>1980</v>
      </c>
      <c r="G2830" s="15" t="s">
        <v>3884</v>
      </c>
      <c r="H2830" s="17" t="s">
        <v>1982</v>
      </c>
      <c r="I2830" s="17" t="s">
        <v>1987</v>
      </c>
      <c r="J2830" s="21" t="s">
        <v>3885</v>
      </c>
    </row>
    <row r="2831" ht="13.5" spans="1:10">
      <c r="A2831" s="19"/>
      <c r="B2831" s="19"/>
      <c r="C2831" s="15" t="s">
        <v>1973</v>
      </c>
      <c r="D2831" s="15" t="s">
        <v>1995</v>
      </c>
      <c r="E2831" s="15" t="s">
        <v>1973</v>
      </c>
      <c r="F2831" s="17" t="s">
        <v>1973</v>
      </c>
      <c r="G2831" s="15" t="s">
        <v>1973</v>
      </c>
      <c r="H2831" s="17" t="s">
        <v>1973</v>
      </c>
      <c r="I2831" s="17" t="s">
        <v>1973</v>
      </c>
      <c r="J2831" s="21" t="s">
        <v>1973</v>
      </c>
    </row>
    <row r="2832" ht="40.5" spans="1:10">
      <c r="A2832" s="19"/>
      <c r="B2832" s="19"/>
      <c r="C2832" s="15" t="s">
        <v>1973</v>
      </c>
      <c r="D2832" s="15" t="s">
        <v>1973</v>
      </c>
      <c r="E2832" s="15" t="s">
        <v>3886</v>
      </c>
      <c r="F2832" s="17" t="s">
        <v>1980</v>
      </c>
      <c r="G2832" s="15" t="s">
        <v>3884</v>
      </c>
      <c r="H2832" s="17" t="s">
        <v>1982</v>
      </c>
      <c r="I2832" s="17" t="s">
        <v>1987</v>
      </c>
      <c r="J2832" s="21" t="s">
        <v>3887</v>
      </c>
    </row>
    <row r="2833" ht="13.5" spans="1:10">
      <c r="A2833" s="19"/>
      <c r="B2833" s="19"/>
      <c r="C2833" s="15" t="s">
        <v>2001</v>
      </c>
      <c r="D2833" s="15" t="s">
        <v>1973</v>
      </c>
      <c r="E2833" s="15" t="s">
        <v>1973</v>
      </c>
      <c r="F2833" s="17" t="s">
        <v>1973</v>
      </c>
      <c r="G2833" s="15" t="s">
        <v>1973</v>
      </c>
      <c r="H2833" s="17" t="s">
        <v>1973</v>
      </c>
      <c r="I2833" s="17" t="s">
        <v>1973</v>
      </c>
      <c r="J2833" s="21" t="s">
        <v>1973</v>
      </c>
    </row>
    <row r="2834" ht="13.5" spans="1:10">
      <c r="A2834" s="19"/>
      <c r="B2834" s="19"/>
      <c r="C2834" s="15" t="s">
        <v>1973</v>
      </c>
      <c r="D2834" s="15" t="s">
        <v>2002</v>
      </c>
      <c r="E2834" s="15" t="s">
        <v>1973</v>
      </c>
      <c r="F2834" s="17" t="s">
        <v>1973</v>
      </c>
      <c r="G2834" s="15" t="s">
        <v>1973</v>
      </c>
      <c r="H2834" s="17" t="s">
        <v>1973</v>
      </c>
      <c r="I2834" s="17" t="s">
        <v>1973</v>
      </c>
      <c r="J2834" s="21" t="s">
        <v>1973</v>
      </c>
    </row>
    <row r="2835" ht="40.5" spans="1:10">
      <c r="A2835" s="19"/>
      <c r="B2835" s="19"/>
      <c r="C2835" s="15" t="s">
        <v>1973</v>
      </c>
      <c r="D2835" s="15" t="s">
        <v>1973</v>
      </c>
      <c r="E2835" s="15" t="s">
        <v>3888</v>
      </c>
      <c r="F2835" s="17" t="s">
        <v>1980</v>
      </c>
      <c r="G2835" s="15" t="s">
        <v>1981</v>
      </c>
      <c r="H2835" s="17" t="s">
        <v>1982</v>
      </c>
      <c r="I2835" s="17" t="s">
        <v>1987</v>
      </c>
      <c r="J2835" s="21" t="s">
        <v>3889</v>
      </c>
    </row>
    <row r="2836" ht="13.5" spans="1:10">
      <c r="A2836" s="15" t="s">
        <v>3890</v>
      </c>
      <c r="B2836" s="19"/>
      <c r="C2836" s="19"/>
      <c r="D2836" s="19"/>
      <c r="E2836" s="19"/>
      <c r="F2836" s="20"/>
      <c r="G2836" s="19"/>
      <c r="H2836" s="20"/>
      <c r="I2836" s="20"/>
      <c r="J2836" s="22"/>
    </row>
    <row r="2837" ht="13.5" spans="1:10">
      <c r="A2837" s="15" t="s">
        <v>3891</v>
      </c>
      <c r="B2837" s="19"/>
      <c r="C2837" s="19"/>
      <c r="D2837" s="19"/>
      <c r="E2837" s="19"/>
      <c r="F2837" s="20"/>
      <c r="G2837" s="19"/>
      <c r="H2837" s="20"/>
      <c r="I2837" s="20"/>
      <c r="J2837" s="22"/>
    </row>
    <row r="2838" ht="364.5" spans="1:10">
      <c r="A2838" s="15" t="s">
        <v>3892</v>
      </c>
      <c r="B2838" s="18" t="s">
        <v>3893</v>
      </c>
      <c r="C2838" s="19"/>
      <c r="D2838" s="19"/>
      <c r="E2838" s="19"/>
      <c r="F2838" s="20"/>
      <c r="G2838" s="19"/>
      <c r="H2838" s="20"/>
      <c r="I2838" s="20"/>
      <c r="J2838" s="22"/>
    </row>
    <row r="2839" ht="13.5" spans="1:10">
      <c r="A2839" s="19"/>
      <c r="B2839" s="19"/>
      <c r="C2839" s="15" t="s">
        <v>1977</v>
      </c>
      <c r="D2839" s="15" t="s">
        <v>1973</v>
      </c>
      <c r="E2839" s="15" t="s">
        <v>1973</v>
      </c>
      <c r="F2839" s="17" t="s">
        <v>1973</v>
      </c>
      <c r="G2839" s="15" t="s">
        <v>1973</v>
      </c>
      <c r="H2839" s="17" t="s">
        <v>1973</v>
      </c>
      <c r="I2839" s="17" t="s">
        <v>1973</v>
      </c>
      <c r="J2839" s="21" t="s">
        <v>1973</v>
      </c>
    </row>
    <row r="2840" ht="13.5" spans="1:10">
      <c r="A2840" s="19"/>
      <c r="B2840" s="19"/>
      <c r="C2840" s="15" t="s">
        <v>1973</v>
      </c>
      <c r="D2840" s="15" t="s">
        <v>1978</v>
      </c>
      <c r="E2840" s="15" t="s">
        <v>1973</v>
      </c>
      <c r="F2840" s="17" t="s">
        <v>1973</v>
      </c>
      <c r="G2840" s="15" t="s">
        <v>1973</v>
      </c>
      <c r="H2840" s="17" t="s">
        <v>1973</v>
      </c>
      <c r="I2840" s="17" t="s">
        <v>1973</v>
      </c>
      <c r="J2840" s="21" t="s">
        <v>1973</v>
      </c>
    </row>
    <row r="2841" ht="216" spans="1:10">
      <c r="A2841" s="19"/>
      <c r="B2841" s="19"/>
      <c r="C2841" s="15" t="s">
        <v>1973</v>
      </c>
      <c r="D2841" s="15" t="s">
        <v>1973</v>
      </c>
      <c r="E2841" s="15" t="s">
        <v>3894</v>
      </c>
      <c r="F2841" s="17" t="s">
        <v>1980</v>
      </c>
      <c r="G2841" s="15" t="s">
        <v>3895</v>
      </c>
      <c r="H2841" s="17" t="s">
        <v>3342</v>
      </c>
      <c r="I2841" s="17" t="s">
        <v>1983</v>
      </c>
      <c r="J2841" s="21" t="s">
        <v>3896</v>
      </c>
    </row>
    <row r="2842" ht="13.5" spans="1:10">
      <c r="A2842" s="19"/>
      <c r="B2842" s="19"/>
      <c r="C2842" s="15" t="s">
        <v>1973</v>
      </c>
      <c r="D2842" s="15" t="s">
        <v>2013</v>
      </c>
      <c r="E2842" s="15" t="s">
        <v>1973</v>
      </c>
      <c r="F2842" s="17" t="s">
        <v>1973</v>
      </c>
      <c r="G2842" s="15" t="s">
        <v>1973</v>
      </c>
      <c r="H2842" s="17" t="s">
        <v>1973</v>
      </c>
      <c r="I2842" s="17" t="s">
        <v>1973</v>
      </c>
      <c r="J2842" s="21" t="s">
        <v>1973</v>
      </c>
    </row>
    <row r="2843" ht="27" spans="1:10">
      <c r="A2843" s="19"/>
      <c r="B2843" s="19"/>
      <c r="C2843" s="15" t="s">
        <v>1973</v>
      </c>
      <c r="D2843" s="15" t="s">
        <v>1973</v>
      </c>
      <c r="E2843" s="15" t="s">
        <v>3897</v>
      </c>
      <c r="F2843" s="17" t="s">
        <v>1980</v>
      </c>
      <c r="G2843" s="15" t="s">
        <v>3898</v>
      </c>
      <c r="H2843" s="17" t="s">
        <v>2016</v>
      </c>
      <c r="I2843" s="17" t="s">
        <v>1987</v>
      </c>
      <c r="J2843" s="21" t="s">
        <v>3899</v>
      </c>
    </row>
    <row r="2844" ht="13.5" spans="1:10">
      <c r="A2844" s="19"/>
      <c r="B2844" s="19"/>
      <c r="C2844" s="15" t="s">
        <v>1973</v>
      </c>
      <c r="D2844" s="15" t="s">
        <v>2018</v>
      </c>
      <c r="E2844" s="15" t="s">
        <v>1973</v>
      </c>
      <c r="F2844" s="17" t="s">
        <v>1973</v>
      </c>
      <c r="G2844" s="15" t="s">
        <v>1973</v>
      </c>
      <c r="H2844" s="17" t="s">
        <v>1973</v>
      </c>
      <c r="I2844" s="17" t="s">
        <v>1973</v>
      </c>
      <c r="J2844" s="21" t="s">
        <v>1973</v>
      </c>
    </row>
    <row r="2845" ht="40.5" spans="1:10">
      <c r="A2845" s="19"/>
      <c r="B2845" s="19"/>
      <c r="C2845" s="15" t="s">
        <v>1973</v>
      </c>
      <c r="D2845" s="15" t="s">
        <v>1973</v>
      </c>
      <c r="E2845" s="15" t="s">
        <v>3900</v>
      </c>
      <c r="F2845" s="17" t="s">
        <v>2020</v>
      </c>
      <c r="G2845" s="15" t="s">
        <v>2171</v>
      </c>
      <c r="H2845" s="17" t="s">
        <v>1993</v>
      </c>
      <c r="I2845" s="17" t="s">
        <v>1983</v>
      </c>
      <c r="J2845" s="21" t="s">
        <v>3901</v>
      </c>
    </row>
    <row r="2846" ht="13.5" spans="1:10">
      <c r="A2846" s="19"/>
      <c r="B2846" s="19"/>
      <c r="C2846" s="15" t="s">
        <v>1989</v>
      </c>
      <c r="D2846" s="15" t="s">
        <v>1973</v>
      </c>
      <c r="E2846" s="15" t="s">
        <v>1973</v>
      </c>
      <c r="F2846" s="17" t="s">
        <v>1973</v>
      </c>
      <c r="G2846" s="15" t="s">
        <v>1973</v>
      </c>
      <c r="H2846" s="17" t="s">
        <v>1973</v>
      </c>
      <c r="I2846" s="17" t="s">
        <v>1973</v>
      </c>
      <c r="J2846" s="21" t="s">
        <v>1973</v>
      </c>
    </row>
    <row r="2847" ht="13.5" spans="1:10">
      <c r="A2847" s="19"/>
      <c r="B2847" s="19"/>
      <c r="C2847" s="15" t="s">
        <v>1973</v>
      </c>
      <c r="D2847" s="15" t="s">
        <v>2023</v>
      </c>
      <c r="E2847" s="15" t="s">
        <v>1973</v>
      </c>
      <c r="F2847" s="17" t="s">
        <v>1973</v>
      </c>
      <c r="G2847" s="15" t="s">
        <v>1973</v>
      </c>
      <c r="H2847" s="17" t="s">
        <v>1973</v>
      </c>
      <c r="I2847" s="17" t="s">
        <v>1973</v>
      </c>
      <c r="J2847" s="21" t="s">
        <v>1973</v>
      </c>
    </row>
    <row r="2848" ht="40.5" spans="1:10">
      <c r="A2848" s="19"/>
      <c r="B2848" s="19"/>
      <c r="C2848" s="15" t="s">
        <v>1973</v>
      </c>
      <c r="D2848" s="15" t="s">
        <v>1973</v>
      </c>
      <c r="E2848" s="15" t="s">
        <v>3902</v>
      </c>
      <c r="F2848" s="17" t="s">
        <v>1980</v>
      </c>
      <c r="G2848" s="15" t="s">
        <v>2922</v>
      </c>
      <c r="H2848" s="17" t="s">
        <v>2153</v>
      </c>
      <c r="I2848" s="17" t="s">
        <v>1983</v>
      </c>
      <c r="J2848" s="21" t="s">
        <v>3903</v>
      </c>
    </row>
    <row r="2849" ht="54" spans="1:10">
      <c r="A2849" s="19"/>
      <c r="B2849" s="19"/>
      <c r="C2849" s="15" t="s">
        <v>1973</v>
      </c>
      <c r="D2849" s="15" t="s">
        <v>1973</v>
      </c>
      <c r="E2849" s="15" t="s">
        <v>3904</v>
      </c>
      <c r="F2849" s="17" t="s">
        <v>1980</v>
      </c>
      <c r="G2849" s="15" t="s">
        <v>1981</v>
      </c>
      <c r="H2849" s="17" t="s">
        <v>1982</v>
      </c>
      <c r="I2849" s="17" t="s">
        <v>1983</v>
      </c>
      <c r="J2849" s="21" t="s">
        <v>3905</v>
      </c>
    </row>
    <row r="2850" ht="13.5" spans="1:10">
      <c r="A2850" s="19"/>
      <c r="B2850" s="19"/>
      <c r="C2850" s="15" t="s">
        <v>2001</v>
      </c>
      <c r="D2850" s="15" t="s">
        <v>1973</v>
      </c>
      <c r="E2850" s="15" t="s">
        <v>1973</v>
      </c>
      <c r="F2850" s="17" t="s">
        <v>1973</v>
      </c>
      <c r="G2850" s="15" t="s">
        <v>1973</v>
      </c>
      <c r="H2850" s="17" t="s">
        <v>1973</v>
      </c>
      <c r="I2850" s="17" t="s">
        <v>1973</v>
      </c>
      <c r="J2850" s="21" t="s">
        <v>1973</v>
      </c>
    </row>
    <row r="2851" ht="13.5" spans="1:10">
      <c r="A2851" s="19"/>
      <c r="B2851" s="19"/>
      <c r="C2851" s="15" t="s">
        <v>1973</v>
      </c>
      <c r="D2851" s="15" t="s">
        <v>2002</v>
      </c>
      <c r="E2851" s="15" t="s">
        <v>1973</v>
      </c>
      <c r="F2851" s="17" t="s">
        <v>1973</v>
      </c>
      <c r="G2851" s="15" t="s">
        <v>1973</v>
      </c>
      <c r="H2851" s="17" t="s">
        <v>1973</v>
      </c>
      <c r="I2851" s="17" t="s">
        <v>1973</v>
      </c>
      <c r="J2851" s="21" t="s">
        <v>1973</v>
      </c>
    </row>
    <row r="2852" ht="54" spans="1:10">
      <c r="A2852" s="19"/>
      <c r="B2852" s="19"/>
      <c r="C2852" s="15" t="s">
        <v>1973</v>
      </c>
      <c r="D2852" s="15" t="s">
        <v>1973</v>
      </c>
      <c r="E2852" s="15" t="s">
        <v>3906</v>
      </c>
      <c r="F2852" s="17" t="s">
        <v>1980</v>
      </c>
      <c r="G2852" s="15" t="s">
        <v>1981</v>
      </c>
      <c r="H2852" s="17" t="s">
        <v>1982</v>
      </c>
      <c r="I2852" s="17" t="s">
        <v>1983</v>
      </c>
      <c r="J2852" s="21" t="s">
        <v>3907</v>
      </c>
    </row>
    <row r="2853" ht="148.5" spans="1:10">
      <c r="A2853" s="15" t="s">
        <v>3908</v>
      </c>
      <c r="B2853" s="18" t="s">
        <v>3909</v>
      </c>
      <c r="C2853" s="19"/>
      <c r="D2853" s="19"/>
      <c r="E2853" s="19"/>
      <c r="F2853" s="20"/>
      <c r="G2853" s="19"/>
      <c r="H2853" s="20"/>
      <c r="I2853" s="20"/>
      <c r="J2853" s="22"/>
    </row>
    <row r="2854" ht="13.5" spans="1:10">
      <c r="A2854" s="19"/>
      <c r="B2854" s="19"/>
      <c r="C2854" s="15" t="s">
        <v>1977</v>
      </c>
      <c r="D2854" s="15" t="s">
        <v>1973</v>
      </c>
      <c r="E2854" s="15" t="s">
        <v>1973</v>
      </c>
      <c r="F2854" s="17" t="s">
        <v>1973</v>
      </c>
      <c r="G2854" s="15" t="s">
        <v>1973</v>
      </c>
      <c r="H2854" s="17" t="s">
        <v>1973</v>
      </c>
      <c r="I2854" s="17" t="s">
        <v>1973</v>
      </c>
      <c r="J2854" s="21" t="s">
        <v>1973</v>
      </c>
    </row>
    <row r="2855" ht="13.5" spans="1:10">
      <c r="A2855" s="19"/>
      <c r="B2855" s="19"/>
      <c r="C2855" s="15" t="s">
        <v>1973</v>
      </c>
      <c r="D2855" s="15" t="s">
        <v>1985</v>
      </c>
      <c r="E2855" s="15" t="s">
        <v>1973</v>
      </c>
      <c r="F2855" s="17" t="s">
        <v>1973</v>
      </c>
      <c r="G2855" s="15" t="s">
        <v>1973</v>
      </c>
      <c r="H2855" s="17" t="s">
        <v>1973</v>
      </c>
      <c r="I2855" s="17" t="s">
        <v>1973</v>
      </c>
      <c r="J2855" s="21" t="s">
        <v>1973</v>
      </c>
    </row>
    <row r="2856" ht="54" spans="1:10">
      <c r="A2856" s="19"/>
      <c r="B2856" s="19"/>
      <c r="C2856" s="15" t="s">
        <v>1973</v>
      </c>
      <c r="D2856" s="15" t="s">
        <v>1973</v>
      </c>
      <c r="E2856" s="15" t="s">
        <v>3114</v>
      </c>
      <c r="F2856" s="17" t="s">
        <v>1980</v>
      </c>
      <c r="G2856" s="15" t="s">
        <v>3910</v>
      </c>
      <c r="H2856" s="17" t="s">
        <v>2691</v>
      </c>
      <c r="I2856" s="17" t="s">
        <v>1987</v>
      </c>
      <c r="J2856" s="21" t="s">
        <v>3911</v>
      </c>
    </row>
    <row r="2857" ht="13.5" spans="1:10">
      <c r="A2857" s="19"/>
      <c r="B2857" s="19"/>
      <c r="C2857" s="15" t="s">
        <v>1973</v>
      </c>
      <c r="D2857" s="15" t="s">
        <v>2013</v>
      </c>
      <c r="E2857" s="15" t="s">
        <v>1973</v>
      </c>
      <c r="F2857" s="17" t="s">
        <v>1973</v>
      </c>
      <c r="G2857" s="15" t="s">
        <v>1973</v>
      </c>
      <c r="H2857" s="17" t="s">
        <v>1973</v>
      </c>
      <c r="I2857" s="17" t="s">
        <v>1973</v>
      </c>
      <c r="J2857" s="21" t="s">
        <v>1973</v>
      </c>
    </row>
    <row r="2858" ht="40.5" spans="1:10">
      <c r="A2858" s="19"/>
      <c r="B2858" s="19"/>
      <c r="C2858" s="15" t="s">
        <v>1973</v>
      </c>
      <c r="D2858" s="15" t="s">
        <v>1973</v>
      </c>
      <c r="E2858" s="15" t="s">
        <v>3116</v>
      </c>
      <c r="F2858" s="17" t="s">
        <v>1997</v>
      </c>
      <c r="G2858" s="15" t="s">
        <v>1981</v>
      </c>
      <c r="H2858" s="17" t="s">
        <v>1982</v>
      </c>
      <c r="I2858" s="17" t="s">
        <v>1983</v>
      </c>
      <c r="J2858" s="21" t="s">
        <v>3912</v>
      </c>
    </row>
    <row r="2859" ht="13.5" spans="1:10">
      <c r="A2859" s="19"/>
      <c r="B2859" s="19"/>
      <c r="C2859" s="15" t="s">
        <v>1973</v>
      </c>
      <c r="D2859" s="15" t="s">
        <v>2018</v>
      </c>
      <c r="E2859" s="15" t="s">
        <v>1973</v>
      </c>
      <c r="F2859" s="17" t="s">
        <v>1973</v>
      </c>
      <c r="G2859" s="15" t="s">
        <v>1973</v>
      </c>
      <c r="H2859" s="17" t="s">
        <v>1973</v>
      </c>
      <c r="I2859" s="17" t="s">
        <v>1973</v>
      </c>
      <c r="J2859" s="21" t="s">
        <v>1973</v>
      </c>
    </row>
    <row r="2860" ht="27" spans="1:10">
      <c r="A2860" s="19"/>
      <c r="B2860" s="19"/>
      <c r="C2860" s="15" t="s">
        <v>1973</v>
      </c>
      <c r="D2860" s="15" t="s">
        <v>1973</v>
      </c>
      <c r="E2860" s="15" t="s">
        <v>2740</v>
      </c>
      <c r="F2860" s="17" t="s">
        <v>1980</v>
      </c>
      <c r="G2860" s="15" t="s">
        <v>3481</v>
      </c>
      <c r="H2860" s="17" t="s">
        <v>2081</v>
      </c>
      <c r="I2860" s="17" t="s">
        <v>1983</v>
      </c>
      <c r="J2860" s="21" t="s">
        <v>3913</v>
      </c>
    </row>
    <row r="2861" ht="13.5" spans="1:10">
      <c r="A2861" s="19"/>
      <c r="B2861" s="19"/>
      <c r="C2861" s="15" t="s">
        <v>1989</v>
      </c>
      <c r="D2861" s="15" t="s">
        <v>1973</v>
      </c>
      <c r="E2861" s="15" t="s">
        <v>1973</v>
      </c>
      <c r="F2861" s="17" t="s">
        <v>1973</v>
      </c>
      <c r="G2861" s="15" t="s">
        <v>1973</v>
      </c>
      <c r="H2861" s="17" t="s">
        <v>1973</v>
      </c>
      <c r="I2861" s="17" t="s">
        <v>1973</v>
      </c>
      <c r="J2861" s="21" t="s">
        <v>1973</v>
      </c>
    </row>
    <row r="2862" ht="13.5" spans="1:10">
      <c r="A2862" s="19"/>
      <c r="B2862" s="19"/>
      <c r="C2862" s="15" t="s">
        <v>1973</v>
      </c>
      <c r="D2862" s="15" t="s">
        <v>2023</v>
      </c>
      <c r="E2862" s="15" t="s">
        <v>1973</v>
      </c>
      <c r="F2862" s="17" t="s">
        <v>1973</v>
      </c>
      <c r="G2862" s="15" t="s">
        <v>1973</v>
      </c>
      <c r="H2862" s="17" t="s">
        <v>1973</v>
      </c>
      <c r="I2862" s="17" t="s">
        <v>1973</v>
      </c>
      <c r="J2862" s="21" t="s">
        <v>1973</v>
      </c>
    </row>
    <row r="2863" ht="40.5" spans="1:10">
      <c r="A2863" s="19"/>
      <c r="B2863" s="19"/>
      <c r="C2863" s="15" t="s">
        <v>1973</v>
      </c>
      <c r="D2863" s="15" t="s">
        <v>1973</v>
      </c>
      <c r="E2863" s="15" t="s">
        <v>3914</v>
      </c>
      <c r="F2863" s="17" t="s">
        <v>1997</v>
      </c>
      <c r="G2863" s="15" t="s">
        <v>1981</v>
      </c>
      <c r="H2863" s="17" t="s">
        <v>1982</v>
      </c>
      <c r="I2863" s="17" t="s">
        <v>1983</v>
      </c>
      <c r="J2863" s="21" t="s">
        <v>3915</v>
      </c>
    </row>
    <row r="2864" ht="13.5" spans="1:10">
      <c r="A2864" s="19"/>
      <c r="B2864" s="19"/>
      <c r="C2864" s="15" t="s">
        <v>2001</v>
      </c>
      <c r="D2864" s="15" t="s">
        <v>1973</v>
      </c>
      <c r="E2864" s="15" t="s">
        <v>1973</v>
      </c>
      <c r="F2864" s="17" t="s">
        <v>1973</v>
      </c>
      <c r="G2864" s="15" t="s">
        <v>1973</v>
      </c>
      <c r="H2864" s="17" t="s">
        <v>1973</v>
      </c>
      <c r="I2864" s="17" t="s">
        <v>1973</v>
      </c>
      <c r="J2864" s="21" t="s">
        <v>1973</v>
      </c>
    </row>
    <row r="2865" ht="13.5" spans="1:10">
      <c r="A2865" s="19"/>
      <c r="B2865" s="19"/>
      <c r="C2865" s="15" t="s">
        <v>1973</v>
      </c>
      <c r="D2865" s="15" t="s">
        <v>2002</v>
      </c>
      <c r="E2865" s="15" t="s">
        <v>1973</v>
      </c>
      <c r="F2865" s="17" t="s">
        <v>1973</v>
      </c>
      <c r="G2865" s="15" t="s">
        <v>1973</v>
      </c>
      <c r="H2865" s="17" t="s">
        <v>1973</v>
      </c>
      <c r="I2865" s="17" t="s">
        <v>1973</v>
      </c>
      <c r="J2865" s="21" t="s">
        <v>1973</v>
      </c>
    </row>
    <row r="2866" ht="40.5" spans="1:10">
      <c r="A2866" s="19"/>
      <c r="B2866" s="19"/>
      <c r="C2866" s="15" t="s">
        <v>1973</v>
      </c>
      <c r="D2866" s="15" t="s">
        <v>1973</v>
      </c>
      <c r="E2866" s="15" t="s">
        <v>2076</v>
      </c>
      <c r="F2866" s="17" t="s">
        <v>1997</v>
      </c>
      <c r="G2866" s="15" t="s">
        <v>1981</v>
      </c>
      <c r="H2866" s="17" t="s">
        <v>1982</v>
      </c>
      <c r="I2866" s="17" t="s">
        <v>1983</v>
      </c>
      <c r="J2866" s="21" t="s">
        <v>3916</v>
      </c>
    </row>
    <row r="2867" ht="283.5" spans="1:10">
      <c r="A2867" s="15" t="s">
        <v>3917</v>
      </c>
      <c r="B2867" s="18" t="s">
        <v>3918</v>
      </c>
      <c r="C2867" s="19"/>
      <c r="D2867" s="19"/>
      <c r="E2867" s="19"/>
      <c r="F2867" s="20"/>
      <c r="G2867" s="19"/>
      <c r="H2867" s="20"/>
      <c r="I2867" s="20"/>
      <c r="J2867" s="22"/>
    </row>
    <row r="2868" ht="13.5" spans="1:10">
      <c r="A2868" s="19"/>
      <c r="B2868" s="19"/>
      <c r="C2868" s="15" t="s">
        <v>1977</v>
      </c>
      <c r="D2868" s="15" t="s">
        <v>1973</v>
      </c>
      <c r="E2868" s="15" t="s">
        <v>1973</v>
      </c>
      <c r="F2868" s="17" t="s">
        <v>1973</v>
      </c>
      <c r="G2868" s="15" t="s">
        <v>1973</v>
      </c>
      <c r="H2868" s="17" t="s">
        <v>1973</v>
      </c>
      <c r="I2868" s="17" t="s">
        <v>1973</v>
      </c>
      <c r="J2868" s="21" t="s">
        <v>1973</v>
      </c>
    </row>
    <row r="2869" ht="13.5" spans="1:10">
      <c r="A2869" s="19"/>
      <c r="B2869" s="19"/>
      <c r="C2869" s="15" t="s">
        <v>1973</v>
      </c>
      <c r="D2869" s="15" t="s">
        <v>1978</v>
      </c>
      <c r="E2869" s="15" t="s">
        <v>1973</v>
      </c>
      <c r="F2869" s="17" t="s">
        <v>1973</v>
      </c>
      <c r="G2869" s="15" t="s">
        <v>1973</v>
      </c>
      <c r="H2869" s="17" t="s">
        <v>1973</v>
      </c>
      <c r="I2869" s="17" t="s">
        <v>1973</v>
      </c>
      <c r="J2869" s="21" t="s">
        <v>1973</v>
      </c>
    </row>
    <row r="2870" ht="54" spans="1:10">
      <c r="A2870" s="19"/>
      <c r="B2870" s="19"/>
      <c r="C2870" s="15" t="s">
        <v>1973</v>
      </c>
      <c r="D2870" s="15" t="s">
        <v>1973</v>
      </c>
      <c r="E2870" s="15" t="s">
        <v>2688</v>
      </c>
      <c r="F2870" s="17" t="s">
        <v>1997</v>
      </c>
      <c r="G2870" s="15" t="s">
        <v>2050</v>
      </c>
      <c r="H2870" s="17" t="s">
        <v>2200</v>
      </c>
      <c r="I2870" s="17" t="s">
        <v>1983</v>
      </c>
      <c r="J2870" s="21" t="s">
        <v>3162</v>
      </c>
    </row>
    <row r="2871" ht="13.5" spans="1:10">
      <c r="A2871" s="19"/>
      <c r="B2871" s="19"/>
      <c r="C2871" s="15" t="s">
        <v>1973</v>
      </c>
      <c r="D2871" s="15" t="s">
        <v>1985</v>
      </c>
      <c r="E2871" s="15" t="s">
        <v>1973</v>
      </c>
      <c r="F2871" s="17" t="s">
        <v>1973</v>
      </c>
      <c r="G2871" s="15" t="s">
        <v>1973</v>
      </c>
      <c r="H2871" s="17" t="s">
        <v>1973</v>
      </c>
      <c r="I2871" s="17" t="s">
        <v>1973</v>
      </c>
      <c r="J2871" s="21" t="s">
        <v>1973</v>
      </c>
    </row>
    <row r="2872" ht="54" spans="1:10">
      <c r="A2872" s="19"/>
      <c r="B2872" s="19"/>
      <c r="C2872" s="15" t="s">
        <v>1973</v>
      </c>
      <c r="D2872" s="15" t="s">
        <v>1973</v>
      </c>
      <c r="E2872" s="15" t="s">
        <v>3919</v>
      </c>
      <c r="F2872" s="17" t="s">
        <v>1980</v>
      </c>
      <c r="G2872" s="15" t="s">
        <v>1981</v>
      </c>
      <c r="H2872" s="17" t="s">
        <v>1982</v>
      </c>
      <c r="I2872" s="17" t="s">
        <v>1983</v>
      </c>
      <c r="J2872" s="21" t="s">
        <v>3920</v>
      </c>
    </row>
    <row r="2873" ht="13.5" spans="1:10">
      <c r="A2873" s="19"/>
      <c r="B2873" s="19"/>
      <c r="C2873" s="15" t="s">
        <v>1973</v>
      </c>
      <c r="D2873" s="15" t="s">
        <v>2018</v>
      </c>
      <c r="E2873" s="15" t="s">
        <v>1973</v>
      </c>
      <c r="F2873" s="17" t="s">
        <v>1973</v>
      </c>
      <c r="G2873" s="15" t="s">
        <v>1973</v>
      </c>
      <c r="H2873" s="17" t="s">
        <v>1973</v>
      </c>
      <c r="I2873" s="17" t="s">
        <v>1973</v>
      </c>
      <c r="J2873" s="21" t="s">
        <v>1973</v>
      </c>
    </row>
    <row r="2874" ht="40.5" spans="1:10">
      <c r="A2874" s="19"/>
      <c r="B2874" s="19"/>
      <c r="C2874" s="15" t="s">
        <v>1973</v>
      </c>
      <c r="D2874" s="15" t="s">
        <v>1973</v>
      </c>
      <c r="E2874" s="15" t="s">
        <v>3921</v>
      </c>
      <c r="F2874" s="17" t="s">
        <v>1980</v>
      </c>
      <c r="G2874" s="15" t="s">
        <v>3922</v>
      </c>
      <c r="H2874" s="17" t="s">
        <v>2081</v>
      </c>
      <c r="I2874" s="17" t="s">
        <v>1983</v>
      </c>
      <c r="J2874" s="21" t="s">
        <v>3923</v>
      </c>
    </row>
    <row r="2875" ht="13.5" spans="1:10">
      <c r="A2875" s="19"/>
      <c r="B2875" s="19"/>
      <c r="C2875" s="15" t="s">
        <v>1989</v>
      </c>
      <c r="D2875" s="15" t="s">
        <v>1973</v>
      </c>
      <c r="E2875" s="15" t="s">
        <v>1973</v>
      </c>
      <c r="F2875" s="17" t="s">
        <v>1973</v>
      </c>
      <c r="G2875" s="15" t="s">
        <v>1973</v>
      </c>
      <c r="H2875" s="17" t="s">
        <v>1973</v>
      </c>
      <c r="I2875" s="17" t="s">
        <v>1973</v>
      </c>
      <c r="J2875" s="21" t="s">
        <v>1973</v>
      </c>
    </row>
    <row r="2876" ht="13.5" spans="1:10">
      <c r="A2876" s="19"/>
      <c r="B2876" s="19"/>
      <c r="C2876" s="15" t="s">
        <v>1973</v>
      </c>
      <c r="D2876" s="15" t="s">
        <v>2023</v>
      </c>
      <c r="E2876" s="15" t="s">
        <v>1973</v>
      </c>
      <c r="F2876" s="17" t="s">
        <v>1973</v>
      </c>
      <c r="G2876" s="15" t="s">
        <v>1973</v>
      </c>
      <c r="H2876" s="17" t="s">
        <v>1973</v>
      </c>
      <c r="I2876" s="17" t="s">
        <v>1973</v>
      </c>
      <c r="J2876" s="21" t="s">
        <v>1973</v>
      </c>
    </row>
    <row r="2877" ht="40.5" spans="1:10">
      <c r="A2877" s="19"/>
      <c r="B2877" s="19"/>
      <c r="C2877" s="15" t="s">
        <v>1973</v>
      </c>
      <c r="D2877" s="15" t="s">
        <v>1973</v>
      </c>
      <c r="E2877" s="15" t="s">
        <v>3924</v>
      </c>
      <c r="F2877" s="17" t="s">
        <v>1997</v>
      </c>
      <c r="G2877" s="15" t="s">
        <v>1981</v>
      </c>
      <c r="H2877" s="17" t="s">
        <v>1982</v>
      </c>
      <c r="I2877" s="17" t="s">
        <v>1983</v>
      </c>
      <c r="J2877" s="21" t="s">
        <v>3925</v>
      </c>
    </row>
    <row r="2878" ht="13.5" spans="1:10">
      <c r="A2878" s="19"/>
      <c r="B2878" s="19"/>
      <c r="C2878" s="15" t="s">
        <v>2001</v>
      </c>
      <c r="D2878" s="15" t="s">
        <v>1973</v>
      </c>
      <c r="E2878" s="15" t="s">
        <v>1973</v>
      </c>
      <c r="F2878" s="17" t="s">
        <v>1973</v>
      </c>
      <c r="G2878" s="15" t="s">
        <v>1973</v>
      </c>
      <c r="H2878" s="17" t="s">
        <v>1973</v>
      </c>
      <c r="I2878" s="17" t="s">
        <v>1973</v>
      </c>
      <c r="J2878" s="21" t="s">
        <v>1973</v>
      </c>
    </row>
    <row r="2879" ht="13.5" spans="1:10">
      <c r="A2879" s="19"/>
      <c r="B2879" s="19"/>
      <c r="C2879" s="15" t="s">
        <v>1973</v>
      </c>
      <c r="D2879" s="15" t="s">
        <v>2002</v>
      </c>
      <c r="E2879" s="15" t="s">
        <v>1973</v>
      </c>
      <c r="F2879" s="17" t="s">
        <v>1973</v>
      </c>
      <c r="G2879" s="15" t="s">
        <v>1973</v>
      </c>
      <c r="H2879" s="17" t="s">
        <v>1973</v>
      </c>
      <c r="I2879" s="17" t="s">
        <v>1973</v>
      </c>
      <c r="J2879" s="21" t="s">
        <v>1973</v>
      </c>
    </row>
    <row r="2880" ht="81" spans="1:10">
      <c r="A2880" s="19"/>
      <c r="B2880" s="19"/>
      <c r="C2880" s="15" t="s">
        <v>1973</v>
      </c>
      <c r="D2880" s="15" t="s">
        <v>1973</v>
      </c>
      <c r="E2880" s="15" t="s">
        <v>2699</v>
      </c>
      <c r="F2880" s="17" t="s">
        <v>1997</v>
      </c>
      <c r="G2880" s="15" t="s">
        <v>1981</v>
      </c>
      <c r="H2880" s="17" t="s">
        <v>1982</v>
      </c>
      <c r="I2880" s="17" t="s">
        <v>1983</v>
      </c>
      <c r="J2880" s="21" t="s">
        <v>3167</v>
      </c>
    </row>
    <row r="2881" ht="13.5" spans="1:10">
      <c r="A2881" s="15" t="s">
        <v>3926</v>
      </c>
      <c r="B2881" s="19"/>
      <c r="C2881" s="19"/>
      <c r="D2881" s="19"/>
      <c r="E2881" s="19"/>
      <c r="F2881" s="20"/>
      <c r="G2881" s="19"/>
      <c r="H2881" s="20"/>
      <c r="I2881" s="20"/>
      <c r="J2881" s="22"/>
    </row>
    <row r="2882" ht="13.5" spans="1:10">
      <c r="A2882" s="15" t="s">
        <v>3927</v>
      </c>
      <c r="B2882" s="19"/>
      <c r="C2882" s="19"/>
      <c r="D2882" s="19"/>
      <c r="E2882" s="19"/>
      <c r="F2882" s="20"/>
      <c r="G2882" s="19"/>
      <c r="H2882" s="20"/>
      <c r="I2882" s="20"/>
      <c r="J2882" s="22"/>
    </row>
    <row r="2883" ht="54" spans="1:10">
      <c r="A2883" s="15" t="s">
        <v>3928</v>
      </c>
      <c r="B2883" s="18" t="s">
        <v>3929</v>
      </c>
      <c r="C2883" s="19"/>
      <c r="D2883" s="19"/>
      <c r="E2883" s="19"/>
      <c r="F2883" s="20"/>
      <c r="G2883" s="19"/>
      <c r="H2883" s="20"/>
      <c r="I2883" s="20"/>
      <c r="J2883" s="22"/>
    </row>
    <row r="2884" ht="13.5" spans="1:10">
      <c r="A2884" s="19"/>
      <c r="B2884" s="19"/>
      <c r="C2884" s="15" t="s">
        <v>1977</v>
      </c>
      <c r="D2884" s="15" t="s">
        <v>1973</v>
      </c>
      <c r="E2884" s="15" t="s">
        <v>1973</v>
      </c>
      <c r="F2884" s="17" t="s">
        <v>1973</v>
      </c>
      <c r="G2884" s="15" t="s">
        <v>1973</v>
      </c>
      <c r="H2884" s="17" t="s">
        <v>1973</v>
      </c>
      <c r="I2884" s="17" t="s">
        <v>1973</v>
      </c>
      <c r="J2884" s="21" t="s">
        <v>1973</v>
      </c>
    </row>
    <row r="2885" ht="13.5" spans="1:10">
      <c r="A2885" s="19"/>
      <c r="B2885" s="19"/>
      <c r="C2885" s="15" t="s">
        <v>1973</v>
      </c>
      <c r="D2885" s="15" t="s">
        <v>1978</v>
      </c>
      <c r="E2885" s="15" t="s">
        <v>1973</v>
      </c>
      <c r="F2885" s="17" t="s">
        <v>1973</v>
      </c>
      <c r="G2885" s="15" t="s">
        <v>1973</v>
      </c>
      <c r="H2885" s="17" t="s">
        <v>1973</v>
      </c>
      <c r="I2885" s="17" t="s">
        <v>1973</v>
      </c>
      <c r="J2885" s="21" t="s">
        <v>1973</v>
      </c>
    </row>
    <row r="2886" ht="40.5" spans="1:10">
      <c r="A2886" s="19"/>
      <c r="B2886" s="19"/>
      <c r="C2886" s="15" t="s">
        <v>1973</v>
      </c>
      <c r="D2886" s="15" t="s">
        <v>1973</v>
      </c>
      <c r="E2886" s="15" t="s">
        <v>3930</v>
      </c>
      <c r="F2886" s="17" t="s">
        <v>1997</v>
      </c>
      <c r="G2886" s="15" t="s">
        <v>2039</v>
      </c>
      <c r="H2886" s="17" t="s">
        <v>2976</v>
      </c>
      <c r="I2886" s="17" t="s">
        <v>1983</v>
      </c>
      <c r="J2886" s="21" t="s">
        <v>3930</v>
      </c>
    </row>
    <row r="2887" ht="13.5" spans="1:10">
      <c r="A2887" s="19"/>
      <c r="B2887" s="19"/>
      <c r="C2887" s="15" t="s">
        <v>1973</v>
      </c>
      <c r="D2887" s="15" t="s">
        <v>1985</v>
      </c>
      <c r="E2887" s="15" t="s">
        <v>1973</v>
      </c>
      <c r="F2887" s="17" t="s">
        <v>1973</v>
      </c>
      <c r="G2887" s="15" t="s">
        <v>1973</v>
      </c>
      <c r="H2887" s="17" t="s">
        <v>1973</v>
      </c>
      <c r="I2887" s="17" t="s">
        <v>1973</v>
      </c>
      <c r="J2887" s="21" t="s">
        <v>1973</v>
      </c>
    </row>
    <row r="2888" ht="54" spans="1:10">
      <c r="A2888" s="19"/>
      <c r="B2888" s="19"/>
      <c r="C2888" s="15" t="s">
        <v>1973</v>
      </c>
      <c r="D2888" s="15" t="s">
        <v>1973</v>
      </c>
      <c r="E2888" s="15" t="s">
        <v>3931</v>
      </c>
      <c r="F2888" s="17" t="s">
        <v>1997</v>
      </c>
      <c r="G2888" s="15" t="s">
        <v>2039</v>
      </c>
      <c r="H2888" s="17" t="s">
        <v>2976</v>
      </c>
      <c r="I2888" s="17" t="s">
        <v>1983</v>
      </c>
      <c r="J2888" s="21" t="s">
        <v>3931</v>
      </c>
    </row>
    <row r="2889" ht="13.5" spans="1:10">
      <c r="A2889" s="19"/>
      <c r="B2889" s="19"/>
      <c r="C2889" s="15" t="s">
        <v>1973</v>
      </c>
      <c r="D2889" s="15" t="s">
        <v>2018</v>
      </c>
      <c r="E2889" s="15" t="s">
        <v>1973</v>
      </c>
      <c r="F2889" s="17" t="s">
        <v>1973</v>
      </c>
      <c r="G2889" s="15" t="s">
        <v>1973</v>
      </c>
      <c r="H2889" s="17" t="s">
        <v>1973</v>
      </c>
      <c r="I2889" s="17" t="s">
        <v>1973</v>
      </c>
      <c r="J2889" s="21" t="s">
        <v>1973</v>
      </c>
    </row>
    <row r="2890" ht="40.5" spans="1:10">
      <c r="A2890" s="19"/>
      <c r="B2890" s="19"/>
      <c r="C2890" s="15" t="s">
        <v>1973</v>
      </c>
      <c r="D2890" s="15" t="s">
        <v>1973</v>
      </c>
      <c r="E2890" s="15" t="s">
        <v>3932</v>
      </c>
      <c r="F2890" s="17" t="s">
        <v>1980</v>
      </c>
      <c r="G2890" s="15" t="s">
        <v>3932</v>
      </c>
      <c r="H2890" s="17" t="s">
        <v>2200</v>
      </c>
      <c r="I2890" s="17" t="s">
        <v>1983</v>
      </c>
      <c r="J2890" s="21" t="s">
        <v>3932</v>
      </c>
    </row>
    <row r="2891" ht="13.5" spans="1:10">
      <c r="A2891" s="19"/>
      <c r="B2891" s="19"/>
      <c r="C2891" s="15" t="s">
        <v>1989</v>
      </c>
      <c r="D2891" s="15" t="s">
        <v>1973</v>
      </c>
      <c r="E2891" s="15" t="s">
        <v>1973</v>
      </c>
      <c r="F2891" s="17" t="s">
        <v>1973</v>
      </c>
      <c r="G2891" s="15" t="s">
        <v>1973</v>
      </c>
      <c r="H2891" s="17" t="s">
        <v>1973</v>
      </c>
      <c r="I2891" s="17" t="s">
        <v>1973</v>
      </c>
      <c r="J2891" s="21" t="s">
        <v>1973</v>
      </c>
    </row>
    <row r="2892" ht="13.5" spans="1:10">
      <c r="A2892" s="19"/>
      <c r="B2892" s="19"/>
      <c r="C2892" s="15" t="s">
        <v>1973</v>
      </c>
      <c r="D2892" s="15" t="s">
        <v>1990</v>
      </c>
      <c r="E2892" s="15" t="s">
        <v>1973</v>
      </c>
      <c r="F2892" s="17" t="s">
        <v>1973</v>
      </c>
      <c r="G2892" s="15" t="s">
        <v>1973</v>
      </c>
      <c r="H2892" s="17" t="s">
        <v>1973</v>
      </c>
      <c r="I2892" s="17" t="s">
        <v>1973</v>
      </c>
      <c r="J2892" s="21" t="s">
        <v>1973</v>
      </c>
    </row>
    <row r="2893" ht="54" spans="1:10">
      <c r="A2893" s="19"/>
      <c r="B2893" s="19"/>
      <c r="C2893" s="15" t="s">
        <v>1973</v>
      </c>
      <c r="D2893" s="15" t="s">
        <v>1973</v>
      </c>
      <c r="E2893" s="15" t="s">
        <v>3933</v>
      </c>
      <c r="F2893" s="17" t="s">
        <v>1980</v>
      </c>
      <c r="G2893" s="15" t="s">
        <v>3933</v>
      </c>
      <c r="H2893" s="17" t="s">
        <v>1999</v>
      </c>
      <c r="I2893" s="17" t="s">
        <v>1983</v>
      </c>
      <c r="J2893" s="21" t="s">
        <v>3933</v>
      </c>
    </row>
    <row r="2894" ht="13.5" spans="1:10">
      <c r="A2894" s="19"/>
      <c r="B2894" s="19"/>
      <c r="C2894" s="15" t="s">
        <v>1973</v>
      </c>
      <c r="D2894" s="15" t="s">
        <v>2023</v>
      </c>
      <c r="E2894" s="15" t="s">
        <v>1973</v>
      </c>
      <c r="F2894" s="17" t="s">
        <v>1973</v>
      </c>
      <c r="G2894" s="15" t="s">
        <v>1973</v>
      </c>
      <c r="H2894" s="17" t="s">
        <v>1973</v>
      </c>
      <c r="I2894" s="17" t="s">
        <v>1973</v>
      </c>
      <c r="J2894" s="21" t="s">
        <v>1973</v>
      </c>
    </row>
    <row r="2895" ht="54" spans="1:10">
      <c r="A2895" s="19"/>
      <c r="B2895" s="19"/>
      <c r="C2895" s="15" t="s">
        <v>1973</v>
      </c>
      <c r="D2895" s="15" t="s">
        <v>1973</v>
      </c>
      <c r="E2895" s="15" t="s">
        <v>3934</v>
      </c>
      <c r="F2895" s="17" t="s">
        <v>1997</v>
      </c>
      <c r="G2895" s="15" t="s">
        <v>2005</v>
      </c>
      <c r="H2895" s="17" t="s">
        <v>1982</v>
      </c>
      <c r="I2895" s="17" t="s">
        <v>1983</v>
      </c>
      <c r="J2895" s="21" t="s">
        <v>3934</v>
      </c>
    </row>
    <row r="2896" ht="13.5" spans="1:10">
      <c r="A2896" s="19"/>
      <c r="B2896" s="19"/>
      <c r="C2896" s="15" t="s">
        <v>2001</v>
      </c>
      <c r="D2896" s="15" t="s">
        <v>1973</v>
      </c>
      <c r="E2896" s="15" t="s">
        <v>1973</v>
      </c>
      <c r="F2896" s="17" t="s">
        <v>1973</v>
      </c>
      <c r="G2896" s="15" t="s">
        <v>1973</v>
      </c>
      <c r="H2896" s="17" t="s">
        <v>1973</v>
      </c>
      <c r="I2896" s="17" t="s">
        <v>1973</v>
      </c>
      <c r="J2896" s="21" t="s">
        <v>1973</v>
      </c>
    </row>
    <row r="2897" ht="13.5" spans="1:10">
      <c r="A2897" s="19"/>
      <c r="B2897" s="19"/>
      <c r="C2897" s="15" t="s">
        <v>1973</v>
      </c>
      <c r="D2897" s="15" t="s">
        <v>2002</v>
      </c>
      <c r="E2897" s="15" t="s">
        <v>1973</v>
      </c>
      <c r="F2897" s="17" t="s">
        <v>1973</v>
      </c>
      <c r="G2897" s="15" t="s">
        <v>1973</v>
      </c>
      <c r="H2897" s="17" t="s">
        <v>1973</v>
      </c>
      <c r="I2897" s="17" t="s">
        <v>1973</v>
      </c>
      <c r="J2897" s="21" t="s">
        <v>1973</v>
      </c>
    </row>
    <row r="2898" ht="40.5" spans="1:10">
      <c r="A2898" s="19"/>
      <c r="B2898" s="19"/>
      <c r="C2898" s="15" t="s">
        <v>1973</v>
      </c>
      <c r="D2898" s="15" t="s">
        <v>1973</v>
      </c>
      <c r="E2898" s="15" t="s">
        <v>3935</v>
      </c>
      <c r="F2898" s="17" t="s">
        <v>1997</v>
      </c>
      <c r="G2898" s="15" t="s">
        <v>2005</v>
      </c>
      <c r="H2898" s="17" t="s">
        <v>1982</v>
      </c>
      <c r="I2898" s="17" t="s">
        <v>1983</v>
      </c>
      <c r="J2898" s="21" t="s">
        <v>3935</v>
      </c>
    </row>
    <row r="2899" ht="40.5" spans="1:10">
      <c r="A2899" s="15" t="s">
        <v>3936</v>
      </c>
      <c r="B2899" s="18" t="s">
        <v>3937</v>
      </c>
      <c r="C2899" s="19"/>
      <c r="D2899" s="19"/>
      <c r="E2899" s="19"/>
      <c r="F2899" s="20"/>
      <c r="G2899" s="19"/>
      <c r="H2899" s="20"/>
      <c r="I2899" s="20"/>
      <c r="J2899" s="22"/>
    </row>
    <row r="2900" ht="13.5" spans="1:10">
      <c r="A2900" s="19"/>
      <c r="B2900" s="19"/>
      <c r="C2900" s="15" t="s">
        <v>1977</v>
      </c>
      <c r="D2900" s="15" t="s">
        <v>1973</v>
      </c>
      <c r="E2900" s="15" t="s">
        <v>1973</v>
      </c>
      <c r="F2900" s="17" t="s">
        <v>1973</v>
      </c>
      <c r="G2900" s="15" t="s">
        <v>1973</v>
      </c>
      <c r="H2900" s="17" t="s">
        <v>1973</v>
      </c>
      <c r="I2900" s="17" t="s">
        <v>1973</v>
      </c>
      <c r="J2900" s="21" t="s">
        <v>1973</v>
      </c>
    </row>
    <row r="2901" ht="13.5" spans="1:10">
      <c r="A2901" s="19"/>
      <c r="B2901" s="19"/>
      <c r="C2901" s="15" t="s">
        <v>1973</v>
      </c>
      <c r="D2901" s="15" t="s">
        <v>1985</v>
      </c>
      <c r="E2901" s="15" t="s">
        <v>1973</v>
      </c>
      <c r="F2901" s="17" t="s">
        <v>1973</v>
      </c>
      <c r="G2901" s="15" t="s">
        <v>1973</v>
      </c>
      <c r="H2901" s="17" t="s">
        <v>1973</v>
      </c>
      <c r="I2901" s="17" t="s">
        <v>1973</v>
      </c>
      <c r="J2901" s="21" t="s">
        <v>1973</v>
      </c>
    </row>
    <row r="2902" ht="40.5" spans="1:10">
      <c r="A2902" s="19"/>
      <c r="B2902" s="19"/>
      <c r="C2902" s="15" t="s">
        <v>1973</v>
      </c>
      <c r="D2902" s="15" t="s">
        <v>1973</v>
      </c>
      <c r="E2902" s="15" t="s">
        <v>3938</v>
      </c>
      <c r="F2902" s="17" t="s">
        <v>1980</v>
      </c>
      <c r="G2902" s="15" t="s">
        <v>3938</v>
      </c>
      <c r="H2902" s="17" t="s">
        <v>2011</v>
      </c>
      <c r="I2902" s="17" t="s">
        <v>1983</v>
      </c>
      <c r="J2902" s="21" t="s">
        <v>3939</v>
      </c>
    </row>
    <row r="2903" ht="54" spans="1:10">
      <c r="A2903" s="19"/>
      <c r="B2903" s="19"/>
      <c r="C2903" s="15" t="s">
        <v>1973</v>
      </c>
      <c r="D2903" s="15" t="s">
        <v>1973</v>
      </c>
      <c r="E2903" s="15" t="s">
        <v>3940</v>
      </c>
      <c r="F2903" s="17" t="s">
        <v>1980</v>
      </c>
      <c r="G2903" s="15" t="s">
        <v>3940</v>
      </c>
      <c r="H2903" s="17" t="s">
        <v>2011</v>
      </c>
      <c r="I2903" s="17" t="s">
        <v>1983</v>
      </c>
      <c r="J2903" s="21" t="s">
        <v>3941</v>
      </c>
    </row>
    <row r="2904" ht="40.5" spans="1:10">
      <c r="A2904" s="19"/>
      <c r="B2904" s="19"/>
      <c r="C2904" s="15" t="s">
        <v>1973</v>
      </c>
      <c r="D2904" s="15" t="s">
        <v>1973</v>
      </c>
      <c r="E2904" s="15" t="s">
        <v>3942</v>
      </c>
      <c r="F2904" s="17" t="s">
        <v>1980</v>
      </c>
      <c r="G2904" s="15" t="s">
        <v>3942</v>
      </c>
      <c r="H2904" s="17" t="s">
        <v>2011</v>
      </c>
      <c r="I2904" s="17" t="s">
        <v>1983</v>
      </c>
      <c r="J2904" s="21" t="s">
        <v>3943</v>
      </c>
    </row>
    <row r="2905" ht="13.5" spans="1:10">
      <c r="A2905" s="19"/>
      <c r="B2905" s="19"/>
      <c r="C2905" s="15" t="s">
        <v>1989</v>
      </c>
      <c r="D2905" s="15" t="s">
        <v>1973</v>
      </c>
      <c r="E2905" s="15" t="s">
        <v>1973</v>
      </c>
      <c r="F2905" s="17" t="s">
        <v>1973</v>
      </c>
      <c r="G2905" s="15" t="s">
        <v>1973</v>
      </c>
      <c r="H2905" s="17" t="s">
        <v>1973</v>
      </c>
      <c r="I2905" s="17" t="s">
        <v>1973</v>
      </c>
      <c r="J2905" s="21" t="s">
        <v>1973</v>
      </c>
    </row>
    <row r="2906" ht="13.5" spans="1:10">
      <c r="A2906" s="19"/>
      <c r="B2906" s="19"/>
      <c r="C2906" s="15" t="s">
        <v>1973</v>
      </c>
      <c r="D2906" s="15" t="s">
        <v>1990</v>
      </c>
      <c r="E2906" s="15" t="s">
        <v>1973</v>
      </c>
      <c r="F2906" s="17" t="s">
        <v>1973</v>
      </c>
      <c r="G2906" s="15" t="s">
        <v>1973</v>
      </c>
      <c r="H2906" s="17" t="s">
        <v>1973</v>
      </c>
      <c r="I2906" s="17" t="s">
        <v>1973</v>
      </c>
      <c r="J2906" s="21" t="s">
        <v>1973</v>
      </c>
    </row>
    <row r="2907" ht="54" spans="1:10">
      <c r="A2907" s="19"/>
      <c r="B2907" s="19"/>
      <c r="C2907" s="15" t="s">
        <v>1973</v>
      </c>
      <c r="D2907" s="15" t="s">
        <v>1973</v>
      </c>
      <c r="E2907" s="15" t="s">
        <v>3944</v>
      </c>
      <c r="F2907" s="17" t="s">
        <v>1997</v>
      </c>
      <c r="G2907" s="15" t="s">
        <v>2620</v>
      </c>
      <c r="H2907" s="17" t="s">
        <v>1982</v>
      </c>
      <c r="I2907" s="17" t="s">
        <v>1983</v>
      </c>
      <c r="J2907" s="21" t="s">
        <v>3945</v>
      </c>
    </row>
    <row r="2908" ht="13.5" spans="1:10">
      <c r="A2908" s="19"/>
      <c r="B2908" s="19"/>
      <c r="C2908" s="15" t="s">
        <v>1973</v>
      </c>
      <c r="D2908" s="15" t="s">
        <v>2023</v>
      </c>
      <c r="E2908" s="15" t="s">
        <v>1973</v>
      </c>
      <c r="F2908" s="17" t="s">
        <v>1973</v>
      </c>
      <c r="G2908" s="15" t="s">
        <v>1973</v>
      </c>
      <c r="H2908" s="17" t="s">
        <v>1973</v>
      </c>
      <c r="I2908" s="17" t="s">
        <v>1973</v>
      </c>
      <c r="J2908" s="21" t="s">
        <v>1973</v>
      </c>
    </row>
    <row r="2909" ht="54" spans="1:10">
      <c r="A2909" s="19"/>
      <c r="B2909" s="19"/>
      <c r="C2909" s="15" t="s">
        <v>1973</v>
      </c>
      <c r="D2909" s="15" t="s">
        <v>1973</v>
      </c>
      <c r="E2909" s="15" t="s">
        <v>3946</v>
      </c>
      <c r="F2909" s="17" t="s">
        <v>1997</v>
      </c>
      <c r="G2909" s="15" t="s">
        <v>2620</v>
      </c>
      <c r="H2909" s="17" t="s">
        <v>1982</v>
      </c>
      <c r="I2909" s="17" t="s">
        <v>1983</v>
      </c>
      <c r="J2909" s="21" t="s">
        <v>3946</v>
      </c>
    </row>
    <row r="2910" ht="13.5" spans="1:10">
      <c r="A2910" s="19"/>
      <c r="B2910" s="19"/>
      <c r="C2910" s="15" t="s">
        <v>2001</v>
      </c>
      <c r="D2910" s="15" t="s">
        <v>1973</v>
      </c>
      <c r="E2910" s="15" t="s">
        <v>1973</v>
      </c>
      <c r="F2910" s="17" t="s">
        <v>1973</v>
      </c>
      <c r="G2910" s="15" t="s">
        <v>1973</v>
      </c>
      <c r="H2910" s="17" t="s">
        <v>1973</v>
      </c>
      <c r="I2910" s="17" t="s">
        <v>1973</v>
      </c>
      <c r="J2910" s="21" t="s">
        <v>1973</v>
      </c>
    </row>
    <row r="2911" ht="13.5" spans="1:10">
      <c r="A2911" s="19"/>
      <c r="B2911" s="19"/>
      <c r="C2911" s="15" t="s">
        <v>1973</v>
      </c>
      <c r="D2911" s="15" t="s">
        <v>2002</v>
      </c>
      <c r="E2911" s="15" t="s">
        <v>1973</v>
      </c>
      <c r="F2911" s="17" t="s">
        <v>1973</v>
      </c>
      <c r="G2911" s="15" t="s">
        <v>1973</v>
      </c>
      <c r="H2911" s="17" t="s">
        <v>1973</v>
      </c>
      <c r="I2911" s="17" t="s">
        <v>1973</v>
      </c>
      <c r="J2911" s="21" t="s">
        <v>1973</v>
      </c>
    </row>
    <row r="2912" ht="27" spans="1:10">
      <c r="A2912" s="19"/>
      <c r="B2912" s="19"/>
      <c r="C2912" s="15" t="s">
        <v>1973</v>
      </c>
      <c r="D2912" s="15" t="s">
        <v>1973</v>
      </c>
      <c r="E2912" s="15" t="s">
        <v>2051</v>
      </c>
      <c r="F2912" s="17" t="s">
        <v>1997</v>
      </c>
      <c r="G2912" s="15" t="s">
        <v>2005</v>
      </c>
      <c r="H2912" s="17" t="s">
        <v>1982</v>
      </c>
      <c r="I2912" s="17" t="s">
        <v>1983</v>
      </c>
      <c r="J2912" s="21" t="s">
        <v>3947</v>
      </c>
    </row>
    <row r="2913" ht="216" spans="1:10">
      <c r="A2913" s="15" t="s">
        <v>3948</v>
      </c>
      <c r="B2913" s="18" t="s">
        <v>3949</v>
      </c>
      <c r="C2913" s="19"/>
      <c r="D2913" s="19"/>
      <c r="E2913" s="19"/>
      <c r="F2913" s="20"/>
      <c r="G2913" s="19"/>
      <c r="H2913" s="20"/>
      <c r="I2913" s="20"/>
      <c r="J2913" s="22"/>
    </row>
    <row r="2914" ht="13.5" spans="1:10">
      <c r="A2914" s="19"/>
      <c r="B2914" s="19"/>
      <c r="C2914" s="15" t="s">
        <v>1977</v>
      </c>
      <c r="D2914" s="15" t="s">
        <v>1973</v>
      </c>
      <c r="E2914" s="15" t="s">
        <v>1973</v>
      </c>
      <c r="F2914" s="17" t="s">
        <v>1973</v>
      </c>
      <c r="G2914" s="15" t="s">
        <v>1973</v>
      </c>
      <c r="H2914" s="17" t="s">
        <v>1973</v>
      </c>
      <c r="I2914" s="17" t="s">
        <v>1973</v>
      </c>
      <c r="J2914" s="21" t="s">
        <v>1973</v>
      </c>
    </row>
    <row r="2915" ht="13.5" spans="1:10">
      <c r="A2915" s="19"/>
      <c r="B2915" s="19"/>
      <c r="C2915" s="15" t="s">
        <v>1973</v>
      </c>
      <c r="D2915" s="15" t="s">
        <v>1978</v>
      </c>
      <c r="E2915" s="15" t="s">
        <v>1973</v>
      </c>
      <c r="F2915" s="17" t="s">
        <v>1973</v>
      </c>
      <c r="G2915" s="15" t="s">
        <v>1973</v>
      </c>
      <c r="H2915" s="17" t="s">
        <v>1973</v>
      </c>
      <c r="I2915" s="17" t="s">
        <v>1973</v>
      </c>
      <c r="J2915" s="21" t="s">
        <v>1973</v>
      </c>
    </row>
    <row r="2916" ht="27" spans="1:10">
      <c r="A2916" s="19"/>
      <c r="B2916" s="19"/>
      <c r="C2916" s="15" t="s">
        <v>1973</v>
      </c>
      <c r="D2916" s="15" t="s">
        <v>1973</v>
      </c>
      <c r="E2916" s="15" t="s">
        <v>3950</v>
      </c>
      <c r="F2916" s="17" t="s">
        <v>1980</v>
      </c>
      <c r="G2916" s="15" t="s">
        <v>3951</v>
      </c>
      <c r="H2916" s="17" t="s">
        <v>1982</v>
      </c>
      <c r="I2916" s="17" t="s">
        <v>1983</v>
      </c>
      <c r="J2916" s="21" t="s">
        <v>3952</v>
      </c>
    </row>
    <row r="2917" ht="13.5" spans="1:10">
      <c r="A2917" s="19"/>
      <c r="B2917" s="19"/>
      <c r="C2917" s="15" t="s">
        <v>1973</v>
      </c>
      <c r="D2917" s="15" t="s">
        <v>1985</v>
      </c>
      <c r="E2917" s="15" t="s">
        <v>1973</v>
      </c>
      <c r="F2917" s="17" t="s">
        <v>1973</v>
      </c>
      <c r="G2917" s="15" t="s">
        <v>1973</v>
      </c>
      <c r="H2917" s="17" t="s">
        <v>1973</v>
      </c>
      <c r="I2917" s="17" t="s">
        <v>1973</v>
      </c>
      <c r="J2917" s="21" t="s">
        <v>1973</v>
      </c>
    </row>
    <row r="2918" ht="27" spans="1:10">
      <c r="A2918" s="19"/>
      <c r="B2918" s="19"/>
      <c r="C2918" s="15" t="s">
        <v>1973</v>
      </c>
      <c r="D2918" s="15" t="s">
        <v>1973</v>
      </c>
      <c r="E2918" s="15" t="s">
        <v>3953</v>
      </c>
      <c r="F2918" s="17" t="s">
        <v>1997</v>
      </c>
      <c r="G2918" s="15" t="s">
        <v>2005</v>
      </c>
      <c r="H2918" s="17" t="s">
        <v>1982</v>
      </c>
      <c r="I2918" s="17" t="s">
        <v>1983</v>
      </c>
      <c r="J2918" s="21" t="s">
        <v>3953</v>
      </c>
    </row>
    <row r="2919" ht="13.5" spans="1:10">
      <c r="A2919" s="19"/>
      <c r="B2919" s="19"/>
      <c r="C2919" s="15" t="s">
        <v>1973</v>
      </c>
      <c r="D2919" s="15" t="s">
        <v>2018</v>
      </c>
      <c r="E2919" s="15" t="s">
        <v>1973</v>
      </c>
      <c r="F2919" s="17" t="s">
        <v>1973</v>
      </c>
      <c r="G2919" s="15" t="s">
        <v>1973</v>
      </c>
      <c r="H2919" s="17" t="s">
        <v>1973</v>
      </c>
      <c r="I2919" s="17" t="s">
        <v>1973</v>
      </c>
      <c r="J2919" s="21" t="s">
        <v>1973</v>
      </c>
    </row>
    <row r="2920" ht="27" spans="1:10">
      <c r="A2920" s="19"/>
      <c r="B2920" s="19"/>
      <c r="C2920" s="15" t="s">
        <v>1973</v>
      </c>
      <c r="D2920" s="15" t="s">
        <v>1973</v>
      </c>
      <c r="E2920" s="15" t="s">
        <v>3954</v>
      </c>
      <c r="F2920" s="17" t="s">
        <v>1997</v>
      </c>
      <c r="G2920" s="15" t="s">
        <v>2005</v>
      </c>
      <c r="H2920" s="17" t="s">
        <v>1982</v>
      </c>
      <c r="I2920" s="17" t="s">
        <v>1983</v>
      </c>
      <c r="J2920" s="21" t="s">
        <v>3955</v>
      </c>
    </row>
    <row r="2921" ht="13.5" spans="1:10">
      <c r="A2921" s="19"/>
      <c r="B2921" s="19"/>
      <c r="C2921" s="15" t="s">
        <v>1989</v>
      </c>
      <c r="D2921" s="15" t="s">
        <v>1973</v>
      </c>
      <c r="E2921" s="15" t="s">
        <v>1973</v>
      </c>
      <c r="F2921" s="17" t="s">
        <v>1973</v>
      </c>
      <c r="G2921" s="15" t="s">
        <v>1973</v>
      </c>
      <c r="H2921" s="17" t="s">
        <v>1973</v>
      </c>
      <c r="I2921" s="17" t="s">
        <v>1973</v>
      </c>
      <c r="J2921" s="21" t="s">
        <v>1973</v>
      </c>
    </row>
    <row r="2922" ht="13.5" spans="1:10">
      <c r="A2922" s="19"/>
      <c r="B2922" s="19"/>
      <c r="C2922" s="15" t="s">
        <v>1973</v>
      </c>
      <c r="D2922" s="15" t="s">
        <v>1990</v>
      </c>
      <c r="E2922" s="15" t="s">
        <v>1973</v>
      </c>
      <c r="F2922" s="17" t="s">
        <v>1973</v>
      </c>
      <c r="G2922" s="15" t="s">
        <v>1973</v>
      </c>
      <c r="H2922" s="17" t="s">
        <v>1973</v>
      </c>
      <c r="I2922" s="17" t="s">
        <v>1973</v>
      </c>
      <c r="J2922" s="21" t="s">
        <v>1973</v>
      </c>
    </row>
    <row r="2923" ht="27" spans="1:10">
      <c r="A2923" s="19"/>
      <c r="B2923" s="19"/>
      <c r="C2923" s="15" t="s">
        <v>1973</v>
      </c>
      <c r="D2923" s="15" t="s">
        <v>1973</v>
      </c>
      <c r="E2923" s="15" t="s">
        <v>3956</v>
      </c>
      <c r="F2923" s="17" t="s">
        <v>1980</v>
      </c>
      <c r="G2923" s="15" t="s">
        <v>3957</v>
      </c>
      <c r="H2923" s="17" t="s">
        <v>1999</v>
      </c>
      <c r="I2923" s="17" t="s">
        <v>1983</v>
      </c>
      <c r="J2923" s="21" t="s">
        <v>3958</v>
      </c>
    </row>
    <row r="2924" ht="13.5" spans="1:10">
      <c r="A2924" s="19"/>
      <c r="B2924" s="19"/>
      <c r="C2924" s="15" t="s">
        <v>1973</v>
      </c>
      <c r="D2924" s="15" t="s">
        <v>2023</v>
      </c>
      <c r="E2924" s="15" t="s">
        <v>1973</v>
      </c>
      <c r="F2924" s="17" t="s">
        <v>1973</v>
      </c>
      <c r="G2924" s="15" t="s">
        <v>1973</v>
      </c>
      <c r="H2924" s="17" t="s">
        <v>1973</v>
      </c>
      <c r="I2924" s="17" t="s">
        <v>1973</v>
      </c>
      <c r="J2924" s="21" t="s">
        <v>1973</v>
      </c>
    </row>
    <row r="2925" ht="67.5" spans="1:10">
      <c r="A2925" s="19"/>
      <c r="B2925" s="19"/>
      <c r="C2925" s="15" t="s">
        <v>1973</v>
      </c>
      <c r="D2925" s="15" t="s">
        <v>1973</v>
      </c>
      <c r="E2925" s="15" t="s">
        <v>3959</v>
      </c>
      <c r="F2925" s="17" t="s">
        <v>1997</v>
      </c>
      <c r="G2925" s="15" t="s">
        <v>2005</v>
      </c>
      <c r="H2925" s="17" t="s">
        <v>1982</v>
      </c>
      <c r="I2925" s="17" t="s">
        <v>1983</v>
      </c>
      <c r="J2925" s="21" t="s">
        <v>3960</v>
      </c>
    </row>
    <row r="2926" ht="13.5" spans="1:10">
      <c r="A2926" s="19"/>
      <c r="B2926" s="19"/>
      <c r="C2926" s="15" t="s">
        <v>2001</v>
      </c>
      <c r="D2926" s="15" t="s">
        <v>1973</v>
      </c>
      <c r="E2926" s="15" t="s">
        <v>1973</v>
      </c>
      <c r="F2926" s="17" t="s">
        <v>1973</v>
      </c>
      <c r="G2926" s="15" t="s">
        <v>1973</v>
      </c>
      <c r="H2926" s="17" t="s">
        <v>1973</v>
      </c>
      <c r="I2926" s="17" t="s">
        <v>1973</v>
      </c>
      <c r="J2926" s="21" t="s">
        <v>1973</v>
      </c>
    </row>
    <row r="2927" ht="13.5" spans="1:10">
      <c r="A2927" s="19"/>
      <c r="B2927" s="19"/>
      <c r="C2927" s="15" t="s">
        <v>1973</v>
      </c>
      <c r="D2927" s="15" t="s">
        <v>2002</v>
      </c>
      <c r="E2927" s="15" t="s">
        <v>1973</v>
      </c>
      <c r="F2927" s="17" t="s">
        <v>1973</v>
      </c>
      <c r="G2927" s="15" t="s">
        <v>1973</v>
      </c>
      <c r="H2927" s="17" t="s">
        <v>1973</v>
      </c>
      <c r="I2927" s="17" t="s">
        <v>1973</v>
      </c>
      <c r="J2927" s="21" t="s">
        <v>1973</v>
      </c>
    </row>
    <row r="2928" ht="81" spans="1:10">
      <c r="A2928" s="19"/>
      <c r="B2928" s="19"/>
      <c r="C2928" s="15" t="s">
        <v>1973</v>
      </c>
      <c r="D2928" s="15" t="s">
        <v>1973</v>
      </c>
      <c r="E2928" s="15" t="s">
        <v>2455</v>
      </c>
      <c r="F2928" s="17" t="s">
        <v>1997</v>
      </c>
      <c r="G2928" s="15" t="s">
        <v>2005</v>
      </c>
      <c r="H2928" s="17" t="s">
        <v>1982</v>
      </c>
      <c r="I2928" s="17" t="s">
        <v>1983</v>
      </c>
      <c r="J2928" s="21" t="s">
        <v>3961</v>
      </c>
    </row>
    <row r="2929" ht="54" spans="1:10">
      <c r="A2929" s="15" t="s">
        <v>3962</v>
      </c>
      <c r="B2929" s="18" t="s">
        <v>3963</v>
      </c>
      <c r="C2929" s="19"/>
      <c r="D2929" s="19"/>
      <c r="E2929" s="19"/>
      <c r="F2929" s="20"/>
      <c r="G2929" s="19"/>
      <c r="H2929" s="20"/>
      <c r="I2929" s="20"/>
      <c r="J2929" s="22"/>
    </row>
    <row r="2930" ht="13.5" spans="1:10">
      <c r="A2930" s="19"/>
      <c r="B2930" s="19"/>
      <c r="C2930" s="15" t="s">
        <v>1977</v>
      </c>
      <c r="D2930" s="15" t="s">
        <v>1973</v>
      </c>
      <c r="E2930" s="15" t="s">
        <v>1973</v>
      </c>
      <c r="F2930" s="17" t="s">
        <v>1973</v>
      </c>
      <c r="G2930" s="15" t="s">
        <v>1973</v>
      </c>
      <c r="H2930" s="17" t="s">
        <v>1973</v>
      </c>
      <c r="I2930" s="17" t="s">
        <v>1973</v>
      </c>
      <c r="J2930" s="21" t="s">
        <v>1973</v>
      </c>
    </row>
    <row r="2931" ht="13.5" spans="1:10">
      <c r="A2931" s="19"/>
      <c r="B2931" s="19"/>
      <c r="C2931" s="15" t="s">
        <v>1973</v>
      </c>
      <c r="D2931" s="15" t="s">
        <v>1978</v>
      </c>
      <c r="E2931" s="15" t="s">
        <v>1973</v>
      </c>
      <c r="F2931" s="17" t="s">
        <v>1973</v>
      </c>
      <c r="G2931" s="15" t="s">
        <v>1973</v>
      </c>
      <c r="H2931" s="17" t="s">
        <v>1973</v>
      </c>
      <c r="I2931" s="17" t="s">
        <v>1973</v>
      </c>
      <c r="J2931" s="21" t="s">
        <v>1973</v>
      </c>
    </row>
    <row r="2932" ht="40.5" spans="1:10">
      <c r="A2932" s="19"/>
      <c r="B2932" s="19"/>
      <c r="C2932" s="15" t="s">
        <v>1973</v>
      </c>
      <c r="D2932" s="15" t="s">
        <v>1973</v>
      </c>
      <c r="E2932" s="15" t="s">
        <v>3964</v>
      </c>
      <c r="F2932" s="17" t="s">
        <v>1980</v>
      </c>
      <c r="G2932" s="15" t="s">
        <v>1981</v>
      </c>
      <c r="H2932" s="17" t="s">
        <v>1982</v>
      </c>
      <c r="I2932" s="17" t="s">
        <v>1983</v>
      </c>
      <c r="J2932" s="21" t="s">
        <v>3964</v>
      </c>
    </row>
    <row r="2933" ht="13.5" spans="1:10">
      <c r="A2933" s="19"/>
      <c r="B2933" s="19"/>
      <c r="C2933" s="15" t="s">
        <v>1973</v>
      </c>
      <c r="D2933" s="15" t="s">
        <v>1985</v>
      </c>
      <c r="E2933" s="15" t="s">
        <v>1973</v>
      </c>
      <c r="F2933" s="17" t="s">
        <v>1973</v>
      </c>
      <c r="G2933" s="15" t="s">
        <v>1973</v>
      </c>
      <c r="H2933" s="17" t="s">
        <v>1973</v>
      </c>
      <c r="I2933" s="17" t="s">
        <v>1973</v>
      </c>
      <c r="J2933" s="21" t="s">
        <v>1973</v>
      </c>
    </row>
    <row r="2934" ht="27" spans="1:10">
      <c r="A2934" s="19"/>
      <c r="B2934" s="19"/>
      <c r="C2934" s="15" t="s">
        <v>1973</v>
      </c>
      <c r="D2934" s="15" t="s">
        <v>1973</v>
      </c>
      <c r="E2934" s="15" t="s">
        <v>3965</v>
      </c>
      <c r="F2934" s="17" t="s">
        <v>1997</v>
      </c>
      <c r="G2934" s="15" t="s">
        <v>2005</v>
      </c>
      <c r="H2934" s="17" t="s">
        <v>1982</v>
      </c>
      <c r="I2934" s="17" t="s">
        <v>1983</v>
      </c>
      <c r="J2934" s="21" t="s">
        <v>3965</v>
      </c>
    </row>
    <row r="2935" ht="13.5" spans="1:10">
      <c r="A2935" s="19"/>
      <c r="B2935" s="19"/>
      <c r="C2935" s="15" t="s">
        <v>1973</v>
      </c>
      <c r="D2935" s="15" t="s">
        <v>2018</v>
      </c>
      <c r="E2935" s="15" t="s">
        <v>1973</v>
      </c>
      <c r="F2935" s="17" t="s">
        <v>1973</v>
      </c>
      <c r="G2935" s="15" t="s">
        <v>1973</v>
      </c>
      <c r="H2935" s="17" t="s">
        <v>1973</v>
      </c>
      <c r="I2935" s="17" t="s">
        <v>1973</v>
      </c>
      <c r="J2935" s="21" t="s">
        <v>1973</v>
      </c>
    </row>
    <row r="2936" ht="54" spans="1:10">
      <c r="A2936" s="19"/>
      <c r="B2936" s="19"/>
      <c r="C2936" s="15" t="s">
        <v>1973</v>
      </c>
      <c r="D2936" s="15" t="s">
        <v>1973</v>
      </c>
      <c r="E2936" s="15" t="s">
        <v>3966</v>
      </c>
      <c r="F2936" s="17" t="s">
        <v>1997</v>
      </c>
      <c r="G2936" s="15" t="s">
        <v>2005</v>
      </c>
      <c r="H2936" s="17" t="s">
        <v>1982</v>
      </c>
      <c r="I2936" s="17" t="s">
        <v>1983</v>
      </c>
      <c r="J2936" s="21" t="s">
        <v>3966</v>
      </c>
    </row>
    <row r="2937" ht="13.5" spans="1:10">
      <c r="A2937" s="19"/>
      <c r="B2937" s="19"/>
      <c r="C2937" s="15" t="s">
        <v>1989</v>
      </c>
      <c r="D2937" s="15" t="s">
        <v>1973</v>
      </c>
      <c r="E2937" s="15" t="s">
        <v>1973</v>
      </c>
      <c r="F2937" s="17" t="s">
        <v>1973</v>
      </c>
      <c r="G2937" s="15" t="s">
        <v>1973</v>
      </c>
      <c r="H2937" s="17" t="s">
        <v>1973</v>
      </c>
      <c r="I2937" s="17" t="s">
        <v>1973</v>
      </c>
      <c r="J2937" s="21" t="s">
        <v>1973</v>
      </c>
    </row>
    <row r="2938" ht="13.5" spans="1:10">
      <c r="A2938" s="19"/>
      <c r="B2938" s="19"/>
      <c r="C2938" s="15" t="s">
        <v>1973</v>
      </c>
      <c r="D2938" s="15" t="s">
        <v>1990</v>
      </c>
      <c r="E2938" s="15" t="s">
        <v>1973</v>
      </c>
      <c r="F2938" s="17" t="s">
        <v>1973</v>
      </c>
      <c r="G2938" s="15" t="s">
        <v>1973</v>
      </c>
      <c r="H2938" s="17" t="s">
        <v>1973</v>
      </c>
      <c r="I2938" s="17" t="s">
        <v>1973</v>
      </c>
      <c r="J2938" s="21" t="s">
        <v>1973</v>
      </c>
    </row>
    <row r="2939" ht="40.5" spans="1:10">
      <c r="A2939" s="19"/>
      <c r="B2939" s="19"/>
      <c r="C2939" s="15" t="s">
        <v>1973</v>
      </c>
      <c r="D2939" s="15" t="s">
        <v>1973</v>
      </c>
      <c r="E2939" s="15" t="s">
        <v>3967</v>
      </c>
      <c r="F2939" s="17" t="s">
        <v>1980</v>
      </c>
      <c r="G2939" s="15" t="s">
        <v>3957</v>
      </c>
      <c r="H2939" s="17" t="s">
        <v>1999</v>
      </c>
      <c r="I2939" s="17" t="s">
        <v>1983</v>
      </c>
      <c r="J2939" s="21" t="s">
        <v>3967</v>
      </c>
    </row>
    <row r="2940" ht="13.5" spans="1:10">
      <c r="A2940" s="19"/>
      <c r="B2940" s="19"/>
      <c r="C2940" s="15" t="s">
        <v>1973</v>
      </c>
      <c r="D2940" s="15" t="s">
        <v>2023</v>
      </c>
      <c r="E2940" s="15" t="s">
        <v>1973</v>
      </c>
      <c r="F2940" s="17" t="s">
        <v>1973</v>
      </c>
      <c r="G2940" s="15" t="s">
        <v>1973</v>
      </c>
      <c r="H2940" s="17" t="s">
        <v>1973</v>
      </c>
      <c r="I2940" s="17" t="s">
        <v>1973</v>
      </c>
      <c r="J2940" s="21" t="s">
        <v>1973</v>
      </c>
    </row>
    <row r="2941" ht="54" spans="1:10">
      <c r="A2941" s="19"/>
      <c r="B2941" s="19"/>
      <c r="C2941" s="15" t="s">
        <v>1973</v>
      </c>
      <c r="D2941" s="15" t="s">
        <v>1973</v>
      </c>
      <c r="E2941" s="15" t="s">
        <v>3968</v>
      </c>
      <c r="F2941" s="17" t="s">
        <v>1997</v>
      </c>
      <c r="G2941" s="15" t="s">
        <v>2005</v>
      </c>
      <c r="H2941" s="17" t="s">
        <v>1982</v>
      </c>
      <c r="I2941" s="17" t="s">
        <v>1983</v>
      </c>
      <c r="J2941" s="21" t="s">
        <v>3968</v>
      </c>
    </row>
    <row r="2942" ht="13.5" spans="1:10">
      <c r="A2942" s="19"/>
      <c r="B2942" s="19"/>
      <c r="C2942" s="15" t="s">
        <v>2001</v>
      </c>
      <c r="D2942" s="15" t="s">
        <v>1973</v>
      </c>
      <c r="E2942" s="15" t="s">
        <v>1973</v>
      </c>
      <c r="F2942" s="17" t="s">
        <v>1973</v>
      </c>
      <c r="G2942" s="15" t="s">
        <v>1973</v>
      </c>
      <c r="H2942" s="17" t="s">
        <v>1973</v>
      </c>
      <c r="I2942" s="17" t="s">
        <v>1973</v>
      </c>
      <c r="J2942" s="21" t="s">
        <v>1973</v>
      </c>
    </row>
    <row r="2943" ht="13.5" spans="1:10">
      <c r="A2943" s="19"/>
      <c r="B2943" s="19"/>
      <c r="C2943" s="15" t="s">
        <v>1973</v>
      </c>
      <c r="D2943" s="15" t="s">
        <v>2002</v>
      </c>
      <c r="E2943" s="15" t="s">
        <v>1973</v>
      </c>
      <c r="F2943" s="17" t="s">
        <v>1973</v>
      </c>
      <c r="G2943" s="15" t="s">
        <v>1973</v>
      </c>
      <c r="H2943" s="17" t="s">
        <v>1973</v>
      </c>
      <c r="I2943" s="17" t="s">
        <v>1973</v>
      </c>
      <c r="J2943" s="21" t="s">
        <v>1973</v>
      </c>
    </row>
    <row r="2944" ht="40.5" spans="1:10">
      <c r="A2944" s="19"/>
      <c r="B2944" s="19"/>
      <c r="C2944" s="15" t="s">
        <v>1973</v>
      </c>
      <c r="D2944" s="15" t="s">
        <v>1973</v>
      </c>
      <c r="E2944" s="15" t="s">
        <v>3969</v>
      </c>
      <c r="F2944" s="17" t="s">
        <v>1997</v>
      </c>
      <c r="G2944" s="15" t="s">
        <v>2005</v>
      </c>
      <c r="H2944" s="17" t="s">
        <v>1982</v>
      </c>
      <c r="I2944" s="17" t="s">
        <v>1983</v>
      </c>
      <c r="J2944" s="21" t="s">
        <v>3969</v>
      </c>
    </row>
    <row r="2945" ht="13.5" spans="1:10">
      <c r="A2945" s="15" t="s">
        <v>3970</v>
      </c>
      <c r="B2945" s="19"/>
      <c r="C2945" s="19"/>
      <c r="D2945" s="19"/>
      <c r="E2945" s="19"/>
      <c r="F2945" s="20"/>
      <c r="G2945" s="19"/>
      <c r="H2945" s="20"/>
      <c r="I2945" s="20"/>
      <c r="J2945" s="22"/>
    </row>
    <row r="2946" ht="13.5" spans="1:10">
      <c r="A2946" s="15" t="s">
        <v>3971</v>
      </c>
      <c r="B2946" s="19"/>
      <c r="C2946" s="19"/>
      <c r="D2946" s="19"/>
      <c r="E2946" s="19"/>
      <c r="F2946" s="20"/>
      <c r="G2946" s="19"/>
      <c r="H2946" s="20"/>
      <c r="I2946" s="20"/>
      <c r="J2946" s="22"/>
    </row>
    <row r="2947" ht="409.5" spans="1:10">
      <c r="A2947" s="15" t="s">
        <v>3972</v>
      </c>
      <c r="B2947" s="18" t="s">
        <v>3973</v>
      </c>
      <c r="C2947" s="19"/>
      <c r="D2947" s="19"/>
      <c r="E2947" s="19"/>
      <c r="F2947" s="20"/>
      <c r="G2947" s="19"/>
      <c r="H2947" s="20"/>
      <c r="I2947" s="20"/>
      <c r="J2947" s="22"/>
    </row>
    <row r="2948" ht="13.5" spans="1:10">
      <c r="A2948" s="19"/>
      <c r="B2948" s="19"/>
      <c r="C2948" s="15" t="s">
        <v>1977</v>
      </c>
      <c r="D2948" s="15" t="s">
        <v>1973</v>
      </c>
      <c r="E2948" s="15" t="s">
        <v>1973</v>
      </c>
      <c r="F2948" s="17" t="s">
        <v>1973</v>
      </c>
      <c r="G2948" s="15" t="s">
        <v>1973</v>
      </c>
      <c r="H2948" s="17" t="s">
        <v>1973</v>
      </c>
      <c r="I2948" s="17" t="s">
        <v>1973</v>
      </c>
      <c r="J2948" s="21" t="s">
        <v>1973</v>
      </c>
    </row>
    <row r="2949" ht="13.5" spans="1:10">
      <c r="A2949" s="19"/>
      <c r="B2949" s="19"/>
      <c r="C2949" s="15" t="s">
        <v>1973</v>
      </c>
      <c r="D2949" s="15" t="s">
        <v>1978</v>
      </c>
      <c r="E2949" s="15" t="s">
        <v>1973</v>
      </c>
      <c r="F2949" s="17" t="s">
        <v>1973</v>
      </c>
      <c r="G2949" s="15" t="s">
        <v>1973</v>
      </c>
      <c r="H2949" s="17" t="s">
        <v>1973</v>
      </c>
      <c r="I2949" s="17" t="s">
        <v>1973</v>
      </c>
      <c r="J2949" s="21" t="s">
        <v>1973</v>
      </c>
    </row>
    <row r="2950" ht="27" spans="1:10">
      <c r="A2950" s="19"/>
      <c r="B2950" s="19"/>
      <c r="C2950" s="15" t="s">
        <v>1973</v>
      </c>
      <c r="D2950" s="15" t="s">
        <v>1973</v>
      </c>
      <c r="E2950" s="15" t="s">
        <v>3974</v>
      </c>
      <c r="F2950" s="17" t="s">
        <v>1997</v>
      </c>
      <c r="G2950" s="15" t="s">
        <v>1998</v>
      </c>
      <c r="H2950" s="17" t="s">
        <v>2200</v>
      </c>
      <c r="I2950" s="17" t="s">
        <v>1983</v>
      </c>
      <c r="J2950" s="21" t="s">
        <v>3975</v>
      </c>
    </row>
    <row r="2951" ht="27" spans="1:10">
      <c r="A2951" s="19"/>
      <c r="B2951" s="19"/>
      <c r="C2951" s="15" t="s">
        <v>1973</v>
      </c>
      <c r="D2951" s="15" t="s">
        <v>1973</v>
      </c>
      <c r="E2951" s="15" t="s">
        <v>3976</v>
      </c>
      <c r="F2951" s="17" t="s">
        <v>1997</v>
      </c>
      <c r="G2951" s="15" t="s">
        <v>3977</v>
      </c>
      <c r="H2951" s="17" t="s">
        <v>3978</v>
      </c>
      <c r="I2951" s="17" t="s">
        <v>1983</v>
      </c>
      <c r="J2951" s="21" t="s">
        <v>3979</v>
      </c>
    </row>
    <row r="2952" ht="13.5" spans="1:10">
      <c r="A2952" s="19"/>
      <c r="B2952" s="19"/>
      <c r="C2952" s="15" t="s">
        <v>1973</v>
      </c>
      <c r="D2952" s="15" t="s">
        <v>1985</v>
      </c>
      <c r="E2952" s="15" t="s">
        <v>1973</v>
      </c>
      <c r="F2952" s="17" t="s">
        <v>1973</v>
      </c>
      <c r="G2952" s="15" t="s">
        <v>1973</v>
      </c>
      <c r="H2952" s="17" t="s">
        <v>1973</v>
      </c>
      <c r="I2952" s="17" t="s">
        <v>1973</v>
      </c>
      <c r="J2952" s="21" t="s">
        <v>1973</v>
      </c>
    </row>
    <row r="2953" ht="27" spans="1:10">
      <c r="A2953" s="19"/>
      <c r="B2953" s="19"/>
      <c r="C2953" s="15" t="s">
        <v>1973</v>
      </c>
      <c r="D2953" s="15" t="s">
        <v>1973</v>
      </c>
      <c r="E2953" s="15" t="s">
        <v>3980</v>
      </c>
      <c r="F2953" s="17" t="s">
        <v>1997</v>
      </c>
      <c r="G2953" s="15" t="s">
        <v>2069</v>
      </c>
      <c r="H2953" s="17" t="s">
        <v>1982</v>
      </c>
      <c r="I2953" s="17" t="s">
        <v>1983</v>
      </c>
      <c r="J2953" s="21" t="s">
        <v>3981</v>
      </c>
    </row>
    <row r="2954" ht="27" spans="1:10">
      <c r="A2954" s="19"/>
      <c r="B2954" s="19"/>
      <c r="C2954" s="15" t="s">
        <v>1973</v>
      </c>
      <c r="D2954" s="15" t="s">
        <v>1973</v>
      </c>
      <c r="E2954" s="15" t="s">
        <v>3982</v>
      </c>
      <c r="F2954" s="17" t="s">
        <v>1997</v>
      </c>
      <c r="G2954" s="15" t="s">
        <v>2072</v>
      </c>
      <c r="H2954" s="17" t="s">
        <v>1982</v>
      </c>
      <c r="I2954" s="17" t="s">
        <v>1983</v>
      </c>
      <c r="J2954" s="21" t="s">
        <v>3983</v>
      </c>
    </row>
    <row r="2955" ht="13.5" spans="1:10">
      <c r="A2955" s="19"/>
      <c r="B2955" s="19"/>
      <c r="C2955" s="15" t="s">
        <v>1973</v>
      </c>
      <c r="D2955" s="15" t="s">
        <v>2013</v>
      </c>
      <c r="E2955" s="15" t="s">
        <v>1973</v>
      </c>
      <c r="F2955" s="17" t="s">
        <v>1973</v>
      </c>
      <c r="G2955" s="15" t="s">
        <v>1973</v>
      </c>
      <c r="H2955" s="17" t="s">
        <v>1973</v>
      </c>
      <c r="I2955" s="17" t="s">
        <v>1973</v>
      </c>
      <c r="J2955" s="21" t="s">
        <v>1973</v>
      </c>
    </row>
    <row r="2956" ht="27" spans="1:10">
      <c r="A2956" s="19"/>
      <c r="B2956" s="19"/>
      <c r="C2956" s="15" t="s">
        <v>1973</v>
      </c>
      <c r="D2956" s="15" t="s">
        <v>1973</v>
      </c>
      <c r="E2956" s="15" t="s">
        <v>3984</v>
      </c>
      <c r="F2956" s="17" t="s">
        <v>1997</v>
      </c>
      <c r="G2956" s="15" t="s">
        <v>2404</v>
      </c>
      <c r="H2956" s="17" t="s">
        <v>3985</v>
      </c>
      <c r="I2956" s="17" t="s">
        <v>1983</v>
      </c>
      <c r="J2956" s="21" t="s">
        <v>3986</v>
      </c>
    </row>
    <row r="2957" ht="27" spans="1:10">
      <c r="A2957" s="19"/>
      <c r="B2957" s="19"/>
      <c r="C2957" s="15" t="s">
        <v>1973</v>
      </c>
      <c r="D2957" s="15" t="s">
        <v>1973</v>
      </c>
      <c r="E2957" s="15" t="s">
        <v>3987</v>
      </c>
      <c r="F2957" s="17" t="s">
        <v>1997</v>
      </c>
      <c r="G2957" s="15" t="s">
        <v>2404</v>
      </c>
      <c r="H2957" s="17" t="s">
        <v>3985</v>
      </c>
      <c r="I2957" s="17" t="s">
        <v>1983</v>
      </c>
      <c r="J2957" s="21" t="s">
        <v>3988</v>
      </c>
    </row>
    <row r="2958" ht="13.5" spans="1:10">
      <c r="A2958" s="19"/>
      <c r="B2958" s="19"/>
      <c r="C2958" s="15" t="s">
        <v>1973</v>
      </c>
      <c r="D2958" s="15" t="s">
        <v>2018</v>
      </c>
      <c r="E2958" s="15" t="s">
        <v>1973</v>
      </c>
      <c r="F2958" s="17" t="s">
        <v>1973</v>
      </c>
      <c r="G2958" s="15" t="s">
        <v>1973</v>
      </c>
      <c r="H2958" s="17" t="s">
        <v>1973</v>
      </c>
      <c r="I2958" s="17" t="s">
        <v>1973</v>
      </c>
      <c r="J2958" s="21" t="s">
        <v>1973</v>
      </c>
    </row>
    <row r="2959" ht="27" spans="1:10">
      <c r="A2959" s="19"/>
      <c r="B2959" s="19"/>
      <c r="C2959" s="15" t="s">
        <v>1973</v>
      </c>
      <c r="D2959" s="15" t="s">
        <v>1973</v>
      </c>
      <c r="E2959" s="15" t="s">
        <v>3989</v>
      </c>
      <c r="F2959" s="17" t="s">
        <v>2020</v>
      </c>
      <c r="G2959" s="15" t="s">
        <v>3990</v>
      </c>
      <c r="H2959" s="17" t="s">
        <v>2081</v>
      </c>
      <c r="I2959" s="17" t="s">
        <v>1983</v>
      </c>
      <c r="J2959" s="21" t="s">
        <v>3991</v>
      </c>
    </row>
    <row r="2960" ht="27" spans="1:10">
      <c r="A2960" s="19"/>
      <c r="B2960" s="19"/>
      <c r="C2960" s="15" t="s">
        <v>1973</v>
      </c>
      <c r="D2960" s="15" t="s">
        <v>1973</v>
      </c>
      <c r="E2960" s="15" t="s">
        <v>3992</v>
      </c>
      <c r="F2960" s="17" t="s">
        <v>2020</v>
      </c>
      <c r="G2960" s="15" t="s">
        <v>3993</v>
      </c>
      <c r="H2960" s="17" t="s">
        <v>2081</v>
      </c>
      <c r="I2960" s="17" t="s">
        <v>1983</v>
      </c>
      <c r="J2960" s="21" t="s">
        <v>3994</v>
      </c>
    </row>
    <row r="2961" ht="13.5" spans="1:10">
      <c r="A2961" s="19"/>
      <c r="B2961" s="19"/>
      <c r="C2961" s="15" t="s">
        <v>1989</v>
      </c>
      <c r="D2961" s="15" t="s">
        <v>1973</v>
      </c>
      <c r="E2961" s="15" t="s">
        <v>1973</v>
      </c>
      <c r="F2961" s="17" t="s">
        <v>1973</v>
      </c>
      <c r="G2961" s="15" t="s">
        <v>1973</v>
      </c>
      <c r="H2961" s="17" t="s">
        <v>1973</v>
      </c>
      <c r="I2961" s="17" t="s">
        <v>1973</v>
      </c>
      <c r="J2961" s="21" t="s">
        <v>1973</v>
      </c>
    </row>
    <row r="2962" ht="13.5" spans="1:10">
      <c r="A2962" s="19"/>
      <c r="B2962" s="19"/>
      <c r="C2962" s="15" t="s">
        <v>1973</v>
      </c>
      <c r="D2962" s="15" t="s">
        <v>2023</v>
      </c>
      <c r="E2962" s="15" t="s">
        <v>1973</v>
      </c>
      <c r="F2962" s="17" t="s">
        <v>1973</v>
      </c>
      <c r="G2962" s="15" t="s">
        <v>1973</v>
      </c>
      <c r="H2962" s="17" t="s">
        <v>1973</v>
      </c>
      <c r="I2962" s="17" t="s">
        <v>1973</v>
      </c>
      <c r="J2962" s="21" t="s">
        <v>1973</v>
      </c>
    </row>
    <row r="2963" ht="67.5" spans="1:10">
      <c r="A2963" s="19"/>
      <c r="B2963" s="19"/>
      <c r="C2963" s="15" t="s">
        <v>1973</v>
      </c>
      <c r="D2963" s="15" t="s">
        <v>1973</v>
      </c>
      <c r="E2963" s="15" t="s">
        <v>3995</v>
      </c>
      <c r="F2963" s="17" t="s">
        <v>2020</v>
      </c>
      <c r="G2963" s="15" t="s">
        <v>2192</v>
      </c>
      <c r="H2963" s="17" t="s">
        <v>2580</v>
      </c>
      <c r="I2963" s="17" t="s">
        <v>1983</v>
      </c>
      <c r="J2963" s="21" t="s">
        <v>3996</v>
      </c>
    </row>
    <row r="2964" ht="13.5" spans="1:10">
      <c r="A2964" s="19"/>
      <c r="B2964" s="19"/>
      <c r="C2964" s="15" t="s">
        <v>2001</v>
      </c>
      <c r="D2964" s="15" t="s">
        <v>1973</v>
      </c>
      <c r="E2964" s="15" t="s">
        <v>1973</v>
      </c>
      <c r="F2964" s="17" t="s">
        <v>1973</v>
      </c>
      <c r="G2964" s="15" t="s">
        <v>1973</v>
      </c>
      <c r="H2964" s="17" t="s">
        <v>1973</v>
      </c>
      <c r="I2964" s="17" t="s">
        <v>1973</v>
      </c>
      <c r="J2964" s="21" t="s">
        <v>1973</v>
      </c>
    </row>
    <row r="2965" ht="13.5" spans="1:10">
      <c r="A2965" s="19"/>
      <c r="B2965" s="19"/>
      <c r="C2965" s="15" t="s">
        <v>1973</v>
      </c>
      <c r="D2965" s="15" t="s">
        <v>2002</v>
      </c>
      <c r="E2965" s="15" t="s">
        <v>1973</v>
      </c>
      <c r="F2965" s="17" t="s">
        <v>1973</v>
      </c>
      <c r="G2965" s="15" t="s">
        <v>1973</v>
      </c>
      <c r="H2965" s="17" t="s">
        <v>1973</v>
      </c>
      <c r="I2965" s="17" t="s">
        <v>1973</v>
      </c>
      <c r="J2965" s="21" t="s">
        <v>1973</v>
      </c>
    </row>
    <row r="2966" ht="27" spans="1:10">
      <c r="A2966" s="19"/>
      <c r="B2966" s="19"/>
      <c r="C2966" s="15" t="s">
        <v>1973</v>
      </c>
      <c r="D2966" s="15" t="s">
        <v>1973</v>
      </c>
      <c r="E2966" s="15" t="s">
        <v>2455</v>
      </c>
      <c r="F2966" s="17" t="s">
        <v>1997</v>
      </c>
      <c r="G2966" s="15" t="s">
        <v>2620</v>
      </c>
      <c r="H2966" s="17" t="s">
        <v>1982</v>
      </c>
      <c r="I2966" s="17" t="s">
        <v>1983</v>
      </c>
      <c r="J2966" s="21" t="s">
        <v>3997</v>
      </c>
    </row>
    <row r="2967" ht="409.5" spans="1:10">
      <c r="A2967" s="15" t="s">
        <v>3998</v>
      </c>
      <c r="B2967" s="18" t="s">
        <v>3999</v>
      </c>
      <c r="C2967" s="19"/>
      <c r="D2967" s="19"/>
      <c r="E2967" s="19"/>
      <c r="F2967" s="20"/>
      <c r="G2967" s="19"/>
      <c r="H2967" s="20"/>
      <c r="I2967" s="20"/>
      <c r="J2967" s="22"/>
    </row>
    <row r="2968" ht="13.5" spans="1:10">
      <c r="A2968" s="19"/>
      <c r="B2968" s="19"/>
      <c r="C2968" s="15" t="s">
        <v>1977</v>
      </c>
      <c r="D2968" s="15" t="s">
        <v>1973</v>
      </c>
      <c r="E2968" s="15" t="s">
        <v>1973</v>
      </c>
      <c r="F2968" s="17" t="s">
        <v>1973</v>
      </c>
      <c r="G2968" s="15" t="s">
        <v>1973</v>
      </c>
      <c r="H2968" s="17" t="s">
        <v>1973</v>
      </c>
      <c r="I2968" s="17" t="s">
        <v>1973</v>
      </c>
      <c r="J2968" s="21" t="s">
        <v>1973</v>
      </c>
    </row>
    <row r="2969" ht="13.5" spans="1:10">
      <c r="A2969" s="19"/>
      <c r="B2969" s="19"/>
      <c r="C2969" s="15" t="s">
        <v>1973</v>
      </c>
      <c r="D2969" s="15" t="s">
        <v>1978</v>
      </c>
      <c r="E2969" s="15" t="s">
        <v>1973</v>
      </c>
      <c r="F2969" s="17" t="s">
        <v>1973</v>
      </c>
      <c r="G2969" s="15" t="s">
        <v>1973</v>
      </c>
      <c r="H2969" s="17" t="s">
        <v>1973</v>
      </c>
      <c r="I2969" s="17" t="s">
        <v>1973</v>
      </c>
      <c r="J2969" s="21" t="s">
        <v>1973</v>
      </c>
    </row>
    <row r="2970" ht="54" spans="1:10">
      <c r="A2970" s="19"/>
      <c r="B2970" s="19"/>
      <c r="C2970" s="15" t="s">
        <v>1973</v>
      </c>
      <c r="D2970" s="15" t="s">
        <v>1973</v>
      </c>
      <c r="E2970" s="15" t="s">
        <v>3076</v>
      </c>
      <c r="F2970" s="17" t="s">
        <v>1997</v>
      </c>
      <c r="G2970" s="15" t="s">
        <v>2253</v>
      </c>
      <c r="H2970" s="17" t="s">
        <v>3077</v>
      </c>
      <c r="I2970" s="17" t="s">
        <v>1983</v>
      </c>
      <c r="J2970" s="21" t="s">
        <v>3078</v>
      </c>
    </row>
    <row r="2971" ht="54" spans="1:10">
      <c r="A2971" s="19"/>
      <c r="B2971" s="19"/>
      <c r="C2971" s="15" t="s">
        <v>1973</v>
      </c>
      <c r="D2971" s="15" t="s">
        <v>1973</v>
      </c>
      <c r="E2971" s="15" t="s">
        <v>3079</v>
      </c>
      <c r="F2971" s="17" t="s">
        <v>1997</v>
      </c>
      <c r="G2971" s="15" t="s">
        <v>2050</v>
      </c>
      <c r="H2971" s="17" t="s">
        <v>2200</v>
      </c>
      <c r="I2971" s="17" t="s">
        <v>1983</v>
      </c>
      <c r="J2971" s="21" t="s">
        <v>3080</v>
      </c>
    </row>
    <row r="2972" ht="54" spans="1:10">
      <c r="A2972" s="19"/>
      <c r="B2972" s="19"/>
      <c r="C2972" s="15" t="s">
        <v>1973</v>
      </c>
      <c r="D2972" s="15" t="s">
        <v>1973</v>
      </c>
      <c r="E2972" s="15" t="s">
        <v>3213</v>
      </c>
      <c r="F2972" s="17" t="s">
        <v>2020</v>
      </c>
      <c r="G2972" s="15" t="s">
        <v>4000</v>
      </c>
      <c r="H2972" s="17" t="s">
        <v>3143</v>
      </c>
      <c r="I2972" s="17" t="s">
        <v>1983</v>
      </c>
      <c r="J2972" s="21" t="s">
        <v>3215</v>
      </c>
    </row>
    <row r="2973" ht="13.5" spans="1:10">
      <c r="A2973" s="19"/>
      <c r="B2973" s="19"/>
      <c r="C2973" s="15" t="s">
        <v>1973</v>
      </c>
      <c r="D2973" s="15" t="s">
        <v>1985</v>
      </c>
      <c r="E2973" s="15" t="s">
        <v>1973</v>
      </c>
      <c r="F2973" s="17" t="s">
        <v>1973</v>
      </c>
      <c r="G2973" s="15" t="s">
        <v>1973</v>
      </c>
      <c r="H2973" s="17" t="s">
        <v>1973</v>
      </c>
      <c r="I2973" s="17" t="s">
        <v>1973</v>
      </c>
      <c r="J2973" s="21" t="s">
        <v>1973</v>
      </c>
    </row>
    <row r="2974" ht="121.5" spans="1:10">
      <c r="A2974" s="19"/>
      <c r="B2974" s="19"/>
      <c r="C2974" s="15" t="s">
        <v>1973</v>
      </c>
      <c r="D2974" s="15" t="s">
        <v>1973</v>
      </c>
      <c r="E2974" s="15" t="s">
        <v>3216</v>
      </c>
      <c r="F2974" s="17" t="s">
        <v>1997</v>
      </c>
      <c r="G2974" s="15" t="s">
        <v>2297</v>
      </c>
      <c r="H2974" s="17" t="s">
        <v>1982</v>
      </c>
      <c r="I2974" s="17" t="s">
        <v>1983</v>
      </c>
      <c r="J2974" s="21" t="s">
        <v>3217</v>
      </c>
    </row>
    <row r="2975" ht="94.5" spans="1:10">
      <c r="A2975" s="19"/>
      <c r="B2975" s="19"/>
      <c r="C2975" s="15" t="s">
        <v>1973</v>
      </c>
      <c r="D2975" s="15" t="s">
        <v>1973</v>
      </c>
      <c r="E2975" s="15" t="s">
        <v>3218</v>
      </c>
      <c r="F2975" s="17" t="s">
        <v>1997</v>
      </c>
      <c r="G2975" s="15" t="s">
        <v>2297</v>
      </c>
      <c r="H2975" s="17" t="s">
        <v>1982</v>
      </c>
      <c r="I2975" s="17" t="s">
        <v>1983</v>
      </c>
      <c r="J2975" s="21" t="s">
        <v>3219</v>
      </c>
    </row>
    <row r="2976" ht="13.5" spans="1:10">
      <c r="A2976" s="19"/>
      <c r="B2976" s="19"/>
      <c r="C2976" s="15" t="s">
        <v>1973</v>
      </c>
      <c r="D2976" s="15" t="s">
        <v>2018</v>
      </c>
      <c r="E2976" s="15" t="s">
        <v>1973</v>
      </c>
      <c r="F2976" s="17" t="s">
        <v>1973</v>
      </c>
      <c r="G2976" s="15" t="s">
        <v>1973</v>
      </c>
      <c r="H2976" s="17" t="s">
        <v>1973</v>
      </c>
      <c r="I2976" s="17" t="s">
        <v>1973</v>
      </c>
      <c r="J2976" s="21" t="s">
        <v>1973</v>
      </c>
    </row>
    <row r="2977" ht="81" spans="1:10">
      <c r="A2977" s="19"/>
      <c r="B2977" s="19"/>
      <c r="C2977" s="15" t="s">
        <v>1973</v>
      </c>
      <c r="D2977" s="15" t="s">
        <v>1973</v>
      </c>
      <c r="E2977" s="15" t="s">
        <v>3130</v>
      </c>
      <c r="F2977" s="17" t="s">
        <v>2020</v>
      </c>
      <c r="G2977" s="15" t="s">
        <v>4001</v>
      </c>
      <c r="H2977" s="17" t="s">
        <v>3084</v>
      </c>
      <c r="I2977" s="17" t="s">
        <v>1983</v>
      </c>
      <c r="J2977" s="21" t="s">
        <v>3131</v>
      </c>
    </row>
    <row r="2978" ht="13.5" spans="1:10">
      <c r="A2978" s="19"/>
      <c r="B2978" s="19"/>
      <c r="C2978" s="15" t="s">
        <v>1989</v>
      </c>
      <c r="D2978" s="15" t="s">
        <v>1973</v>
      </c>
      <c r="E2978" s="15" t="s">
        <v>1973</v>
      </c>
      <c r="F2978" s="17" t="s">
        <v>1973</v>
      </c>
      <c r="G2978" s="15" t="s">
        <v>1973</v>
      </c>
      <c r="H2978" s="17" t="s">
        <v>1973</v>
      </c>
      <c r="I2978" s="17" t="s">
        <v>1973</v>
      </c>
      <c r="J2978" s="21" t="s">
        <v>1973</v>
      </c>
    </row>
    <row r="2979" ht="13.5" spans="1:10">
      <c r="A2979" s="19"/>
      <c r="B2979" s="19"/>
      <c r="C2979" s="15" t="s">
        <v>1973</v>
      </c>
      <c r="D2979" s="15" t="s">
        <v>2023</v>
      </c>
      <c r="E2979" s="15" t="s">
        <v>1973</v>
      </c>
      <c r="F2979" s="17" t="s">
        <v>1973</v>
      </c>
      <c r="G2979" s="15" t="s">
        <v>1973</v>
      </c>
      <c r="H2979" s="17" t="s">
        <v>1973</v>
      </c>
      <c r="I2979" s="17" t="s">
        <v>1973</v>
      </c>
      <c r="J2979" s="21" t="s">
        <v>1973</v>
      </c>
    </row>
    <row r="2980" ht="27" spans="1:10">
      <c r="A2980" s="19"/>
      <c r="B2980" s="19"/>
      <c r="C2980" s="15" t="s">
        <v>1973</v>
      </c>
      <c r="D2980" s="15" t="s">
        <v>1973</v>
      </c>
      <c r="E2980" s="15" t="s">
        <v>4002</v>
      </c>
      <c r="F2980" s="17" t="s">
        <v>1980</v>
      </c>
      <c r="G2980" s="15" t="s">
        <v>4003</v>
      </c>
      <c r="H2980" s="17" t="s">
        <v>1973</v>
      </c>
      <c r="I2980" s="17" t="s">
        <v>1987</v>
      </c>
      <c r="J2980" s="21" t="s">
        <v>4004</v>
      </c>
    </row>
    <row r="2981" ht="13.5" spans="1:10">
      <c r="A2981" s="19"/>
      <c r="B2981" s="19"/>
      <c r="C2981" s="15" t="s">
        <v>2001</v>
      </c>
      <c r="D2981" s="15" t="s">
        <v>1973</v>
      </c>
      <c r="E2981" s="15" t="s">
        <v>1973</v>
      </c>
      <c r="F2981" s="17" t="s">
        <v>1973</v>
      </c>
      <c r="G2981" s="15" t="s">
        <v>1973</v>
      </c>
      <c r="H2981" s="17" t="s">
        <v>1973</v>
      </c>
      <c r="I2981" s="17" t="s">
        <v>1973</v>
      </c>
      <c r="J2981" s="21" t="s">
        <v>1973</v>
      </c>
    </row>
    <row r="2982" ht="13.5" spans="1:10">
      <c r="A2982" s="19"/>
      <c r="B2982" s="19"/>
      <c r="C2982" s="15" t="s">
        <v>1973</v>
      </c>
      <c r="D2982" s="15" t="s">
        <v>2002</v>
      </c>
      <c r="E2982" s="15" t="s">
        <v>1973</v>
      </c>
      <c r="F2982" s="17" t="s">
        <v>1973</v>
      </c>
      <c r="G2982" s="15" t="s">
        <v>1973</v>
      </c>
      <c r="H2982" s="17" t="s">
        <v>1973</v>
      </c>
      <c r="I2982" s="17" t="s">
        <v>1973</v>
      </c>
      <c r="J2982" s="21" t="s">
        <v>1973</v>
      </c>
    </row>
    <row r="2983" ht="121.5" spans="1:10">
      <c r="A2983" s="19"/>
      <c r="B2983" s="19"/>
      <c r="C2983" s="15" t="s">
        <v>1973</v>
      </c>
      <c r="D2983" s="15" t="s">
        <v>1973</v>
      </c>
      <c r="E2983" s="15" t="s">
        <v>3088</v>
      </c>
      <c r="F2983" s="17" t="s">
        <v>1997</v>
      </c>
      <c r="G2983" s="15" t="s">
        <v>2620</v>
      </c>
      <c r="H2983" s="17" t="s">
        <v>1982</v>
      </c>
      <c r="I2983" s="17" t="s">
        <v>1983</v>
      </c>
      <c r="J2983" s="21" t="s">
        <v>3089</v>
      </c>
    </row>
    <row r="2984" ht="409.5" spans="1:10">
      <c r="A2984" s="15" t="s">
        <v>4005</v>
      </c>
      <c r="B2984" s="18" t="s">
        <v>3999</v>
      </c>
      <c r="C2984" s="19"/>
      <c r="D2984" s="19"/>
      <c r="E2984" s="19"/>
      <c r="F2984" s="20"/>
      <c r="G2984" s="19"/>
      <c r="H2984" s="20"/>
      <c r="I2984" s="20"/>
      <c r="J2984" s="22"/>
    </row>
    <row r="2985" ht="13.5" spans="1:10">
      <c r="A2985" s="19"/>
      <c r="B2985" s="19"/>
      <c r="C2985" s="15" t="s">
        <v>1977</v>
      </c>
      <c r="D2985" s="15" t="s">
        <v>1973</v>
      </c>
      <c r="E2985" s="15" t="s">
        <v>1973</v>
      </c>
      <c r="F2985" s="17" t="s">
        <v>1973</v>
      </c>
      <c r="G2985" s="15" t="s">
        <v>1973</v>
      </c>
      <c r="H2985" s="17" t="s">
        <v>1973</v>
      </c>
      <c r="I2985" s="17" t="s">
        <v>1973</v>
      </c>
      <c r="J2985" s="21" t="s">
        <v>1973</v>
      </c>
    </row>
    <row r="2986" ht="13.5" spans="1:10">
      <c r="A2986" s="19"/>
      <c r="B2986" s="19"/>
      <c r="C2986" s="15" t="s">
        <v>1973</v>
      </c>
      <c r="D2986" s="15" t="s">
        <v>1978</v>
      </c>
      <c r="E2986" s="15" t="s">
        <v>1973</v>
      </c>
      <c r="F2986" s="17" t="s">
        <v>1973</v>
      </c>
      <c r="G2986" s="15" t="s">
        <v>1973</v>
      </c>
      <c r="H2986" s="17" t="s">
        <v>1973</v>
      </c>
      <c r="I2986" s="17" t="s">
        <v>1973</v>
      </c>
      <c r="J2986" s="21" t="s">
        <v>1973</v>
      </c>
    </row>
    <row r="2987" ht="40.5" spans="1:10">
      <c r="A2987" s="19"/>
      <c r="B2987" s="19"/>
      <c r="C2987" s="15" t="s">
        <v>1973</v>
      </c>
      <c r="D2987" s="15" t="s">
        <v>1973</v>
      </c>
      <c r="E2987" s="15" t="s">
        <v>4006</v>
      </c>
      <c r="F2987" s="17" t="s">
        <v>1997</v>
      </c>
      <c r="G2987" s="15" t="s">
        <v>2579</v>
      </c>
      <c r="H2987" s="17" t="s">
        <v>2153</v>
      </c>
      <c r="I2987" s="17" t="s">
        <v>1983</v>
      </c>
      <c r="J2987" s="21" t="s">
        <v>4006</v>
      </c>
    </row>
    <row r="2988" ht="13.5" spans="1:10">
      <c r="A2988" s="19"/>
      <c r="B2988" s="19"/>
      <c r="C2988" s="15" t="s">
        <v>1973</v>
      </c>
      <c r="D2988" s="15" t="s">
        <v>1985</v>
      </c>
      <c r="E2988" s="15" t="s">
        <v>1973</v>
      </c>
      <c r="F2988" s="17" t="s">
        <v>1973</v>
      </c>
      <c r="G2988" s="15" t="s">
        <v>1973</v>
      </c>
      <c r="H2988" s="17" t="s">
        <v>1973</v>
      </c>
      <c r="I2988" s="17" t="s">
        <v>1973</v>
      </c>
      <c r="J2988" s="21" t="s">
        <v>1973</v>
      </c>
    </row>
    <row r="2989" ht="27" spans="1:10">
      <c r="A2989" s="19"/>
      <c r="B2989" s="19"/>
      <c r="C2989" s="15" t="s">
        <v>1973</v>
      </c>
      <c r="D2989" s="15" t="s">
        <v>1973</v>
      </c>
      <c r="E2989" s="15" t="s">
        <v>4007</v>
      </c>
      <c r="F2989" s="17" t="s">
        <v>1997</v>
      </c>
      <c r="G2989" s="15" t="s">
        <v>4008</v>
      </c>
      <c r="H2989" s="17" t="s">
        <v>1982</v>
      </c>
      <c r="I2989" s="17" t="s">
        <v>1983</v>
      </c>
      <c r="J2989" s="21" t="s">
        <v>4009</v>
      </c>
    </row>
    <row r="2990" ht="13.5" spans="1:10">
      <c r="A2990" s="19"/>
      <c r="B2990" s="19"/>
      <c r="C2990" s="15" t="s">
        <v>1973</v>
      </c>
      <c r="D2990" s="15" t="s">
        <v>2018</v>
      </c>
      <c r="E2990" s="15" t="s">
        <v>1973</v>
      </c>
      <c r="F2990" s="17" t="s">
        <v>1973</v>
      </c>
      <c r="G2990" s="15" t="s">
        <v>1973</v>
      </c>
      <c r="H2990" s="17" t="s">
        <v>1973</v>
      </c>
      <c r="I2990" s="17" t="s">
        <v>1973</v>
      </c>
      <c r="J2990" s="21" t="s">
        <v>1973</v>
      </c>
    </row>
    <row r="2991" ht="40.5" spans="1:10">
      <c r="A2991" s="19"/>
      <c r="B2991" s="19"/>
      <c r="C2991" s="15" t="s">
        <v>1973</v>
      </c>
      <c r="D2991" s="15" t="s">
        <v>1973</v>
      </c>
      <c r="E2991" s="15" t="s">
        <v>4010</v>
      </c>
      <c r="F2991" s="17" t="s">
        <v>1980</v>
      </c>
      <c r="G2991" s="15" t="s">
        <v>2620</v>
      </c>
      <c r="H2991" s="17" t="s">
        <v>2081</v>
      </c>
      <c r="I2991" s="17" t="s">
        <v>1983</v>
      </c>
      <c r="J2991" s="21" t="s">
        <v>4011</v>
      </c>
    </row>
    <row r="2992" ht="13.5" spans="1:10">
      <c r="A2992" s="19"/>
      <c r="B2992" s="19"/>
      <c r="C2992" s="15" t="s">
        <v>1989</v>
      </c>
      <c r="D2992" s="15" t="s">
        <v>1973</v>
      </c>
      <c r="E2992" s="15" t="s">
        <v>1973</v>
      </c>
      <c r="F2992" s="17" t="s">
        <v>1973</v>
      </c>
      <c r="G2992" s="15" t="s">
        <v>1973</v>
      </c>
      <c r="H2992" s="17" t="s">
        <v>1973</v>
      </c>
      <c r="I2992" s="17" t="s">
        <v>1973</v>
      </c>
      <c r="J2992" s="21" t="s">
        <v>1973</v>
      </c>
    </row>
    <row r="2993" ht="13.5" spans="1:10">
      <c r="A2993" s="19"/>
      <c r="B2993" s="19"/>
      <c r="C2993" s="15" t="s">
        <v>1973</v>
      </c>
      <c r="D2993" s="15" t="s">
        <v>2023</v>
      </c>
      <c r="E2993" s="15" t="s">
        <v>1973</v>
      </c>
      <c r="F2993" s="17" t="s">
        <v>1973</v>
      </c>
      <c r="G2993" s="15" t="s">
        <v>1973</v>
      </c>
      <c r="H2993" s="17" t="s">
        <v>1973</v>
      </c>
      <c r="I2993" s="17" t="s">
        <v>1973</v>
      </c>
      <c r="J2993" s="21" t="s">
        <v>1973</v>
      </c>
    </row>
    <row r="2994" ht="40.5" spans="1:10">
      <c r="A2994" s="19"/>
      <c r="B2994" s="19"/>
      <c r="C2994" s="15" t="s">
        <v>1973</v>
      </c>
      <c r="D2994" s="15" t="s">
        <v>1973</v>
      </c>
      <c r="E2994" s="15" t="s">
        <v>4012</v>
      </c>
      <c r="F2994" s="17" t="s">
        <v>2020</v>
      </c>
      <c r="G2994" s="15" t="s">
        <v>2192</v>
      </c>
      <c r="H2994" s="17" t="s">
        <v>2200</v>
      </c>
      <c r="I2994" s="17" t="s">
        <v>1983</v>
      </c>
      <c r="J2994" s="21" t="s">
        <v>4013</v>
      </c>
    </row>
    <row r="2995" ht="13.5" spans="1:10">
      <c r="A2995" s="19"/>
      <c r="B2995" s="19"/>
      <c r="C2995" s="15" t="s">
        <v>2001</v>
      </c>
      <c r="D2995" s="15" t="s">
        <v>1973</v>
      </c>
      <c r="E2995" s="15" t="s">
        <v>1973</v>
      </c>
      <c r="F2995" s="17" t="s">
        <v>1973</v>
      </c>
      <c r="G2995" s="15" t="s">
        <v>1973</v>
      </c>
      <c r="H2995" s="17" t="s">
        <v>1973</v>
      </c>
      <c r="I2995" s="17" t="s">
        <v>1973</v>
      </c>
      <c r="J2995" s="21" t="s">
        <v>1973</v>
      </c>
    </row>
    <row r="2996" ht="13.5" spans="1:10">
      <c r="A2996" s="19"/>
      <c r="B2996" s="19"/>
      <c r="C2996" s="15" t="s">
        <v>1973</v>
      </c>
      <c r="D2996" s="15" t="s">
        <v>2002</v>
      </c>
      <c r="E2996" s="15" t="s">
        <v>1973</v>
      </c>
      <c r="F2996" s="17" t="s">
        <v>1973</v>
      </c>
      <c r="G2996" s="15" t="s">
        <v>1973</v>
      </c>
      <c r="H2996" s="17" t="s">
        <v>1973</v>
      </c>
      <c r="I2996" s="17" t="s">
        <v>1973</v>
      </c>
      <c r="J2996" s="21" t="s">
        <v>1973</v>
      </c>
    </row>
    <row r="2997" ht="27" spans="1:10">
      <c r="A2997" s="19"/>
      <c r="B2997" s="19"/>
      <c r="C2997" s="15" t="s">
        <v>1973</v>
      </c>
      <c r="D2997" s="15" t="s">
        <v>1973</v>
      </c>
      <c r="E2997" s="15" t="s">
        <v>4014</v>
      </c>
      <c r="F2997" s="17" t="s">
        <v>1997</v>
      </c>
      <c r="G2997" s="15" t="s">
        <v>2005</v>
      </c>
      <c r="H2997" s="17" t="s">
        <v>1982</v>
      </c>
      <c r="I2997" s="17" t="s">
        <v>1983</v>
      </c>
      <c r="J2997" s="21" t="s">
        <v>4015</v>
      </c>
    </row>
    <row r="2998" ht="13.5" spans="1:10">
      <c r="A2998" s="15" t="s">
        <v>4016</v>
      </c>
      <c r="B2998" s="19"/>
      <c r="C2998" s="19"/>
      <c r="D2998" s="19"/>
      <c r="E2998" s="19"/>
      <c r="F2998" s="20"/>
      <c r="G2998" s="19"/>
      <c r="H2998" s="20"/>
      <c r="I2998" s="20"/>
      <c r="J2998" s="22"/>
    </row>
    <row r="2999" ht="13.5" spans="1:10">
      <c r="A2999" s="15" t="s">
        <v>4017</v>
      </c>
      <c r="B2999" s="19"/>
      <c r="C2999" s="19"/>
      <c r="D2999" s="19"/>
      <c r="E2999" s="19"/>
      <c r="F2999" s="20"/>
      <c r="G2999" s="19"/>
      <c r="H2999" s="20"/>
      <c r="I2999" s="20"/>
      <c r="J2999" s="22"/>
    </row>
    <row r="3000" ht="13.5" spans="1:10">
      <c r="A3000" s="15" t="s">
        <v>4018</v>
      </c>
      <c r="B3000" s="19"/>
      <c r="C3000" s="19"/>
      <c r="D3000" s="19"/>
      <c r="E3000" s="19"/>
      <c r="F3000" s="20"/>
      <c r="G3000" s="19"/>
      <c r="H3000" s="20"/>
      <c r="I3000" s="20"/>
      <c r="J3000" s="22"/>
    </row>
    <row r="3001" ht="175.5" spans="1:10">
      <c r="A3001" s="15" t="s">
        <v>4019</v>
      </c>
      <c r="B3001" s="18" t="s">
        <v>4020</v>
      </c>
      <c r="C3001" s="19"/>
      <c r="D3001" s="19"/>
      <c r="E3001" s="19"/>
      <c r="F3001" s="20"/>
      <c r="G3001" s="19"/>
      <c r="H3001" s="20"/>
      <c r="I3001" s="20"/>
      <c r="J3001" s="22"/>
    </row>
    <row r="3002" ht="13.5" spans="1:10">
      <c r="A3002" s="19"/>
      <c r="B3002" s="19"/>
      <c r="C3002" s="15" t="s">
        <v>1977</v>
      </c>
      <c r="D3002" s="15" t="s">
        <v>1973</v>
      </c>
      <c r="E3002" s="15" t="s">
        <v>1973</v>
      </c>
      <c r="F3002" s="17" t="s">
        <v>1973</v>
      </c>
      <c r="G3002" s="15" t="s">
        <v>1973</v>
      </c>
      <c r="H3002" s="17" t="s">
        <v>1973</v>
      </c>
      <c r="I3002" s="17" t="s">
        <v>1973</v>
      </c>
      <c r="J3002" s="21" t="s">
        <v>1973</v>
      </c>
    </row>
    <row r="3003" ht="13.5" spans="1:10">
      <c r="A3003" s="19"/>
      <c r="B3003" s="19"/>
      <c r="C3003" s="15" t="s">
        <v>1973</v>
      </c>
      <c r="D3003" s="15" t="s">
        <v>1978</v>
      </c>
      <c r="E3003" s="15" t="s">
        <v>1973</v>
      </c>
      <c r="F3003" s="17" t="s">
        <v>1973</v>
      </c>
      <c r="G3003" s="15" t="s">
        <v>1973</v>
      </c>
      <c r="H3003" s="17" t="s">
        <v>1973</v>
      </c>
      <c r="I3003" s="17" t="s">
        <v>1973</v>
      </c>
      <c r="J3003" s="21" t="s">
        <v>1973</v>
      </c>
    </row>
    <row r="3004" ht="40.5" spans="1:10">
      <c r="A3004" s="19"/>
      <c r="B3004" s="19"/>
      <c r="C3004" s="15" t="s">
        <v>1973</v>
      </c>
      <c r="D3004" s="15" t="s">
        <v>1973</v>
      </c>
      <c r="E3004" s="15" t="s">
        <v>4021</v>
      </c>
      <c r="F3004" s="17" t="s">
        <v>1997</v>
      </c>
      <c r="G3004" s="15" t="s">
        <v>2005</v>
      </c>
      <c r="H3004" s="17" t="s">
        <v>1982</v>
      </c>
      <c r="I3004" s="17" t="s">
        <v>1983</v>
      </c>
      <c r="J3004" s="21" t="s">
        <v>4022</v>
      </c>
    </row>
    <row r="3005" ht="13.5" spans="1:10">
      <c r="A3005" s="19"/>
      <c r="B3005" s="19"/>
      <c r="C3005" s="15" t="s">
        <v>1973</v>
      </c>
      <c r="D3005" s="15" t="s">
        <v>1985</v>
      </c>
      <c r="E3005" s="15" t="s">
        <v>1973</v>
      </c>
      <c r="F3005" s="17" t="s">
        <v>1973</v>
      </c>
      <c r="G3005" s="15" t="s">
        <v>1973</v>
      </c>
      <c r="H3005" s="17" t="s">
        <v>1973</v>
      </c>
      <c r="I3005" s="17" t="s">
        <v>1973</v>
      </c>
      <c r="J3005" s="21" t="s">
        <v>1973</v>
      </c>
    </row>
    <row r="3006" ht="27" spans="1:10">
      <c r="A3006" s="19"/>
      <c r="B3006" s="19"/>
      <c r="C3006" s="15" t="s">
        <v>1973</v>
      </c>
      <c r="D3006" s="15" t="s">
        <v>1973</v>
      </c>
      <c r="E3006" s="15" t="s">
        <v>4023</v>
      </c>
      <c r="F3006" s="17" t="s">
        <v>1980</v>
      </c>
      <c r="G3006" s="15" t="s">
        <v>2005</v>
      </c>
      <c r="H3006" s="17" t="s">
        <v>1982</v>
      </c>
      <c r="I3006" s="17" t="s">
        <v>1987</v>
      </c>
      <c r="J3006" s="21" t="s">
        <v>4024</v>
      </c>
    </row>
    <row r="3007" ht="13.5" spans="1:10">
      <c r="A3007" s="19"/>
      <c r="B3007" s="19"/>
      <c r="C3007" s="15" t="s">
        <v>1973</v>
      </c>
      <c r="D3007" s="15" t="s">
        <v>2018</v>
      </c>
      <c r="E3007" s="15" t="s">
        <v>1973</v>
      </c>
      <c r="F3007" s="17" t="s">
        <v>1973</v>
      </c>
      <c r="G3007" s="15" t="s">
        <v>1973</v>
      </c>
      <c r="H3007" s="17" t="s">
        <v>1973</v>
      </c>
      <c r="I3007" s="17" t="s">
        <v>1973</v>
      </c>
      <c r="J3007" s="21" t="s">
        <v>1973</v>
      </c>
    </row>
    <row r="3008" ht="40.5" spans="1:10">
      <c r="A3008" s="19"/>
      <c r="B3008" s="19"/>
      <c r="C3008" s="15" t="s">
        <v>1973</v>
      </c>
      <c r="D3008" s="15" t="s">
        <v>1973</v>
      </c>
      <c r="E3008" s="15" t="s">
        <v>4025</v>
      </c>
      <c r="F3008" s="17" t="s">
        <v>1980</v>
      </c>
      <c r="G3008" s="15" t="s">
        <v>2005</v>
      </c>
      <c r="H3008" s="17" t="s">
        <v>1982</v>
      </c>
      <c r="I3008" s="17" t="s">
        <v>1987</v>
      </c>
      <c r="J3008" s="21" t="s">
        <v>4026</v>
      </c>
    </row>
    <row r="3009" ht="13.5" spans="1:10">
      <c r="A3009" s="19"/>
      <c r="B3009" s="19"/>
      <c r="C3009" s="15" t="s">
        <v>1989</v>
      </c>
      <c r="D3009" s="15" t="s">
        <v>1973</v>
      </c>
      <c r="E3009" s="15" t="s">
        <v>1973</v>
      </c>
      <c r="F3009" s="17" t="s">
        <v>1973</v>
      </c>
      <c r="G3009" s="15" t="s">
        <v>1973</v>
      </c>
      <c r="H3009" s="17" t="s">
        <v>1973</v>
      </c>
      <c r="I3009" s="17" t="s">
        <v>1973</v>
      </c>
      <c r="J3009" s="21" t="s">
        <v>1973</v>
      </c>
    </row>
    <row r="3010" ht="13.5" spans="1:10">
      <c r="A3010" s="19"/>
      <c r="B3010" s="19"/>
      <c r="C3010" s="15" t="s">
        <v>1973</v>
      </c>
      <c r="D3010" s="15" t="s">
        <v>2023</v>
      </c>
      <c r="E3010" s="15" t="s">
        <v>1973</v>
      </c>
      <c r="F3010" s="17" t="s">
        <v>1973</v>
      </c>
      <c r="G3010" s="15" t="s">
        <v>1973</v>
      </c>
      <c r="H3010" s="17" t="s">
        <v>1973</v>
      </c>
      <c r="I3010" s="17" t="s">
        <v>1973</v>
      </c>
      <c r="J3010" s="21" t="s">
        <v>1973</v>
      </c>
    </row>
    <row r="3011" ht="40.5" spans="1:10">
      <c r="A3011" s="19"/>
      <c r="B3011" s="19"/>
      <c r="C3011" s="15" t="s">
        <v>1973</v>
      </c>
      <c r="D3011" s="15" t="s">
        <v>1973</v>
      </c>
      <c r="E3011" s="15" t="s">
        <v>4027</v>
      </c>
      <c r="F3011" s="17" t="s">
        <v>1980</v>
      </c>
      <c r="G3011" s="15" t="s">
        <v>2005</v>
      </c>
      <c r="H3011" s="17" t="s">
        <v>1982</v>
      </c>
      <c r="I3011" s="17" t="s">
        <v>1987</v>
      </c>
      <c r="J3011" s="21" t="s">
        <v>4028</v>
      </c>
    </row>
    <row r="3012" ht="13.5" spans="1:10">
      <c r="A3012" s="19"/>
      <c r="B3012" s="19"/>
      <c r="C3012" s="15" t="s">
        <v>2001</v>
      </c>
      <c r="D3012" s="15" t="s">
        <v>1973</v>
      </c>
      <c r="E3012" s="15" t="s">
        <v>1973</v>
      </c>
      <c r="F3012" s="17" t="s">
        <v>1973</v>
      </c>
      <c r="G3012" s="15" t="s">
        <v>1973</v>
      </c>
      <c r="H3012" s="17" t="s">
        <v>1973</v>
      </c>
      <c r="I3012" s="17" t="s">
        <v>1973</v>
      </c>
      <c r="J3012" s="21" t="s">
        <v>1973</v>
      </c>
    </row>
    <row r="3013" ht="13.5" spans="1:10">
      <c r="A3013" s="19"/>
      <c r="B3013" s="19"/>
      <c r="C3013" s="15" t="s">
        <v>1973</v>
      </c>
      <c r="D3013" s="15" t="s">
        <v>2002</v>
      </c>
      <c r="E3013" s="15" t="s">
        <v>1973</v>
      </c>
      <c r="F3013" s="17" t="s">
        <v>1973</v>
      </c>
      <c r="G3013" s="15" t="s">
        <v>1973</v>
      </c>
      <c r="H3013" s="17" t="s">
        <v>1973</v>
      </c>
      <c r="I3013" s="17" t="s">
        <v>1973</v>
      </c>
      <c r="J3013" s="21" t="s">
        <v>1973</v>
      </c>
    </row>
    <row r="3014" ht="27" spans="1:10">
      <c r="A3014" s="19"/>
      <c r="B3014" s="19"/>
      <c r="C3014" s="15" t="s">
        <v>1973</v>
      </c>
      <c r="D3014" s="15" t="s">
        <v>1973</v>
      </c>
      <c r="E3014" s="15" t="s">
        <v>2455</v>
      </c>
      <c r="F3014" s="17" t="s">
        <v>1980</v>
      </c>
      <c r="G3014" s="15" t="s">
        <v>2005</v>
      </c>
      <c r="H3014" s="17" t="s">
        <v>1982</v>
      </c>
      <c r="I3014" s="17" t="s">
        <v>1987</v>
      </c>
      <c r="J3014" s="21" t="s">
        <v>4029</v>
      </c>
    </row>
    <row r="3015" ht="229.5" spans="1:10">
      <c r="A3015" s="15" t="s">
        <v>4030</v>
      </c>
      <c r="B3015" s="18" t="s">
        <v>4031</v>
      </c>
      <c r="C3015" s="19"/>
      <c r="D3015" s="19"/>
      <c r="E3015" s="19"/>
      <c r="F3015" s="20"/>
      <c r="G3015" s="19"/>
      <c r="H3015" s="20"/>
      <c r="I3015" s="20"/>
      <c r="J3015" s="22"/>
    </row>
    <row r="3016" ht="13.5" spans="1:10">
      <c r="A3016" s="19"/>
      <c r="B3016" s="19"/>
      <c r="C3016" s="15" t="s">
        <v>1977</v>
      </c>
      <c r="D3016" s="15" t="s">
        <v>1973</v>
      </c>
      <c r="E3016" s="15" t="s">
        <v>1973</v>
      </c>
      <c r="F3016" s="17" t="s">
        <v>1973</v>
      </c>
      <c r="G3016" s="15" t="s">
        <v>1973</v>
      </c>
      <c r="H3016" s="17" t="s">
        <v>1973</v>
      </c>
      <c r="I3016" s="17" t="s">
        <v>1973</v>
      </c>
      <c r="J3016" s="21" t="s">
        <v>1973</v>
      </c>
    </row>
    <row r="3017" ht="13.5" spans="1:10">
      <c r="A3017" s="19"/>
      <c r="B3017" s="19"/>
      <c r="C3017" s="15" t="s">
        <v>1973</v>
      </c>
      <c r="D3017" s="15" t="s">
        <v>1978</v>
      </c>
      <c r="E3017" s="15" t="s">
        <v>1973</v>
      </c>
      <c r="F3017" s="17" t="s">
        <v>1973</v>
      </c>
      <c r="G3017" s="15" t="s">
        <v>1973</v>
      </c>
      <c r="H3017" s="17" t="s">
        <v>1973</v>
      </c>
      <c r="I3017" s="17" t="s">
        <v>1973</v>
      </c>
      <c r="J3017" s="21" t="s">
        <v>1973</v>
      </c>
    </row>
    <row r="3018" ht="81" spans="1:10">
      <c r="A3018" s="19"/>
      <c r="B3018" s="19"/>
      <c r="C3018" s="15" t="s">
        <v>1973</v>
      </c>
      <c r="D3018" s="15" t="s">
        <v>1973</v>
      </c>
      <c r="E3018" s="15" t="s">
        <v>4032</v>
      </c>
      <c r="F3018" s="17" t="s">
        <v>1980</v>
      </c>
      <c r="G3018" s="15" t="s">
        <v>2253</v>
      </c>
      <c r="H3018" s="17" t="s">
        <v>2046</v>
      </c>
      <c r="I3018" s="17" t="s">
        <v>1983</v>
      </c>
      <c r="J3018" s="21" t="s">
        <v>4033</v>
      </c>
    </row>
    <row r="3019" ht="13.5" spans="1:10">
      <c r="A3019" s="19"/>
      <c r="B3019" s="19"/>
      <c r="C3019" s="15" t="s">
        <v>1973</v>
      </c>
      <c r="D3019" s="15" t="s">
        <v>1985</v>
      </c>
      <c r="E3019" s="15" t="s">
        <v>1973</v>
      </c>
      <c r="F3019" s="17" t="s">
        <v>1973</v>
      </c>
      <c r="G3019" s="15" t="s">
        <v>1973</v>
      </c>
      <c r="H3019" s="17" t="s">
        <v>1973</v>
      </c>
      <c r="I3019" s="17" t="s">
        <v>1973</v>
      </c>
      <c r="J3019" s="21" t="s">
        <v>1973</v>
      </c>
    </row>
    <row r="3020" ht="94.5" spans="1:10">
      <c r="A3020" s="19"/>
      <c r="B3020" s="19"/>
      <c r="C3020" s="15" t="s">
        <v>1973</v>
      </c>
      <c r="D3020" s="15" t="s">
        <v>1973</v>
      </c>
      <c r="E3020" s="15" t="s">
        <v>4034</v>
      </c>
      <c r="F3020" s="17" t="s">
        <v>1980</v>
      </c>
      <c r="G3020" s="15" t="s">
        <v>2620</v>
      </c>
      <c r="H3020" s="17" t="s">
        <v>1982</v>
      </c>
      <c r="I3020" s="17" t="s">
        <v>1983</v>
      </c>
      <c r="J3020" s="21" t="s">
        <v>4035</v>
      </c>
    </row>
    <row r="3021" ht="13.5" spans="1:10">
      <c r="A3021" s="19"/>
      <c r="B3021" s="19"/>
      <c r="C3021" s="15" t="s">
        <v>1973</v>
      </c>
      <c r="D3021" s="15" t="s">
        <v>2013</v>
      </c>
      <c r="E3021" s="15" t="s">
        <v>1973</v>
      </c>
      <c r="F3021" s="17" t="s">
        <v>1973</v>
      </c>
      <c r="G3021" s="15" t="s">
        <v>1973</v>
      </c>
      <c r="H3021" s="17" t="s">
        <v>1973</v>
      </c>
      <c r="I3021" s="17" t="s">
        <v>1973</v>
      </c>
      <c r="J3021" s="21" t="s">
        <v>1973</v>
      </c>
    </row>
    <row r="3022" ht="54" spans="1:10">
      <c r="A3022" s="19"/>
      <c r="B3022" s="19"/>
      <c r="C3022" s="15" t="s">
        <v>1973</v>
      </c>
      <c r="D3022" s="15" t="s">
        <v>1973</v>
      </c>
      <c r="E3022" s="15" t="s">
        <v>4036</v>
      </c>
      <c r="F3022" s="17" t="s">
        <v>1997</v>
      </c>
      <c r="G3022" s="15" t="s">
        <v>2072</v>
      </c>
      <c r="H3022" s="17" t="s">
        <v>1982</v>
      </c>
      <c r="I3022" s="17" t="s">
        <v>1983</v>
      </c>
      <c r="J3022" s="21" t="s">
        <v>4037</v>
      </c>
    </row>
    <row r="3023" ht="13.5" spans="1:10">
      <c r="A3023" s="19"/>
      <c r="B3023" s="19"/>
      <c r="C3023" s="15" t="s">
        <v>1989</v>
      </c>
      <c r="D3023" s="15" t="s">
        <v>1973</v>
      </c>
      <c r="E3023" s="15" t="s">
        <v>1973</v>
      </c>
      <c r="F3023" s="17" t="s">
        <v>1973</v>
      </c>
      <c r="G3023" s="15" t="s">
        <v>1973</v>
      </c>
      <c r="H3023" s="17" t="s">
        <v>1973</v>
      </c>
      <c r="I3023" s="17" t="s">
        <v>1973</v>
      </c>
      <c r="J3023" s="21" t="s">
        <v>1973</v>
      </c>
    </row>
    <row r="3024" ht="13.5" spans="1:10">
      <c r="A3024" s="19"/>
      <c r="B3024" s="19"/>
      <c r="C3024" s="15" t="s">
        <v>1973</v>
      </c>
      <c r="D3024" s="15" t="s">
        <v>1990</v>
      </c>
      <c r="E3024" s="15" t="s">
        <v>1973</v>
      </c>
      <c r="F3024" s="17" t="s">
        <v>1973</v>
      </c>
      <c r="G3024" s="15" t="s">
        <v>1973</v>
      </c>
      <c r="H3024" s="17" t="s">
        <v>1973</v>
      </c>
      <c r="I3024" s="17" t="s">
        <v>1973</v>
      </c>
      <c r="J3024" s="21" t="s">
        <v>1973</v>
      </c>
    </row>
    <row r="3025" ht="27" spans="1:10">
      <c r="A3025" s="19"/>
      <c r="B3025" s="19"/>
      <c r="C3025" s="15" t="s">
        <v>1973</v>
      </c>
      <c r="D3025" s="15" t="s">
        <v>1973</v>
      </c>
      <c r="E3025" s="15" t="s">
        <v>4038</v>
      </c>
      <c r="F3025" s="17" t="s">
        <v>1997</v>
      </c>
      <c r="G3025" s="15" t="s">
        <v>2072</v>
      </c>
      <c r="H3025" s="17" t="s">
        <v>1982</v>
      </c>
      <c r="I3025" s="17" t="s">
        <v>1983</v>
      </c>
      <c r="J3025" s="21" t="s">
        <v>4039</v>
      </c>
    </row>
    <row r="3026" ht="13.5" spans="1:10">
      <c r="A3026" s="19"/>
      <c r="B3026" s="19"/>
      <c r="C3026" s="15" t="s">
        <v>1973</v>
      </c>
      <c r="D3026" s="15" t="s">
        <v>2023</v>
      </c>
      <c r="E3026" s="15" t="s">
        <v>1973</v>
      </c>
      <c r="F3026" s="17" t="s">
        <v>1973</v>
      </c>
      <c r="G3026" s="15" t="s">
        <v>1973</v>
      </c>
      <c r="H3026" s="17" t="s">
        <v>1973</v>
      </c>
      <c r="I3026" s="17" t="s">
        <v>1973</v>
      </c>
      <c r="J3026" s="21" t="s">
        <v>1973</v>
      </c>
    </row>
    <row r="3027" ht="67.5" spans="1:10">
      <c r="A3027" s="19"/>
      <c r="B3027" s="19"/>
      <c r="C3027" s="15" t="s">
        <v>1973</v>
      </c>
      <c r="D3027" s="15" t="s">
        <v>1973</v>
      </c>
      <c r="E3027" s="15" t="s">
        <v>4040</v>
      </c>
      <c r="F3027" s="17" t="s">
        <v>1980</v>
      </c>
      <c r="G3027" s="15" t="s">
        <v>2005</v>
      </c>
      <c r="H3027" s="17" t="s">
        <v>1982</v>
      </c>
      <c r="I3027" s="17" t="s">
        <v>1983</v>
      </c>
      <c r="J3027" s="21" t="s">
        <v>4041</v>
      </c>
    </row>
    <row r="3028" ht="13.5" spans="1:10">
      <c r="A3028" s="19"/>
      <c r="B3028" s="19"/>
      <c r="C3028" s="15" t="s">
        <v>2001</v>
      </c>
      <c r="D3028" s="15" t="s">
        <v>1973</v>
      </c>
      <c r="E3028" s="15" t="s">
        <v>1973</v>
      </c>
      <c r="F3028" s="17" t="s">
        <v>1973</v>
      </c>
      <c r="G3028" s="15" t="s">
        <v>1973</v>
      </c>
      <c r="H3028" s="17" t="s">
        <v>1973</v>
      </c>
      <c r="I3028" s="17" t="s">
        <v>1973</v>
      </c>
      <c r="J3028" s="21" t="s">
        <v>1973</v>
      </c>
    </row>
    <row r="3029" ht="13.5" spans="1:10">
      <c r="A3029" s="19"/>
      <c r="B3029" s="19"/>
      <c r="C3029" s="15" t="s">
        <v>1973</v>
      </c>
      <c r="D3029" s="15" t="s">
        <v>2002</v>
      </c>
      <c r="E3029" s="15" t="s">
        <v>1973</v>
      </c>
      <c r="F3029" s="17" t="s">
        <v>1973</v>
      </c>
      <c r="G3029" s="15" t="s">
        <v>1973</v>
      </c>
      <c r="H3029" s="17" t="s">
        <v>1973</v>
      </c>
      <c r="I3029" s="17" t="s">
        <v>1973</v>
      </c>
      <c r="J3029" s="21" t="s">
        <v>1973</v>
      </c>
    </row>
    <row r="3030" ht="67.5" spans="1:10">
      <c r="A3030" s="19"/>
      <c r="B3030" s="19"/>
      <c r="C3030" s="15" t="s">
        <v>1973</v>
      </c>
      <c r="D3030" s="15" t="s">
        <v>1973</v>
      </c>
      <c r="E3030" s="15" t="s">
        <v>4042</v>
      </c>
      <c r="F3030" s="17" t="s">
        <v>1980</v>
      </c>
      <c r="G3030" s="15" t="s">
        <v>2005</v>
      </c>
      <c r="H3030" s="17" t="s">
        <v>1982</v>
      </c>
      <c r="I3030" s="17" t="s">
        <v>1983</v>
      </c>
      <c r="J3030" s="21" t="s">
        <v>4043</v>
      </c>
    </row>
    <row r="3031" ht="108" spans="1:10">
      <c r="A3031" s="15" t="s">
        <v>4044</v>
      </c>
      <c r="B3031" s="18" t="s">
        <v>4045</v>
      </c>
      <c r="C3031" s="19"/>
      <c r="D3031" s="19"/>
      <c r="E3031" s="19"/>
      <c r="F3031" s="20"/>
      <c r="G3031" s="19"/>
      <c r="H3031" s="20"/>
      <c r="I3031" s="20"/>
      <c r="J3031" s="22"/>
    </row>
    <row r="3032" ht="13.5" spans="1:10">
      <c r="A3032" s="19"/>
      <c r="B3032" s="19"/>
      <c r="C3032" s="15" t="s">
        <v>1977</v>
      </c>
      <c r="D3032" s="15" t="s">
        <v>1973</v>
      </c>
      <c r="E3032" s="15" t="s">
        <v>1973</v>
      </c>
      <c r="F3032" s="17" t="s">
        <v>1973</v>
      </c>
      <c r="G3032" s="15" t="s">
        <v>1973</v>
      </c>
      <c r="H3032" s="17" t="s">
        <v>1973</v>
      </c>
      <c r="I3032" s="17" t="s">
        <v>1973</v>
      </c>
      <c r="J3032" s="21" t="s">
        <v>1973</v>
      </c>
    </row>
    <row r="3033" ht="13.5" spans="1:10">
      <c r="A3033" s="19"/>
      <c r="B3033" s="19"/>
      <c r="C3033" s="15" t="s">
        <v>1973</v>
      </c>
      <c r="D3033" s="15" t="s">
        <v>1985</v>
      </c>
      <c r="E3033" s="15" t="s">
        <v>1973</v>
      </c>
      <c r="F3033" s="17" t="s">
        <v>1973</v>
      </c>
      <c r="G3033" s="15" t="s">
        <v>1973</v>
      </c>
      <c r="H3033" s="17" t="s">
        <v>1973</v>
      </c>
      <c r="I3033" s="17" t="s">
        <v>1973</v>
      </c>
      <c r="J3033" s="21" t="s">
        <v>1973</v>
      </c>
    </row>
    <row r="3034" ht="67.5" spans="1:10">
      <c r="A3034" s="19"/>
      <c r="B3034" s="19"/>
      <c r="C3034" s="15" t="s">
        <v>1973</v>
      </c>
      <c r="D3034" s="15" t="s">
        <v>1973</v>
      </c>
      <c r="E3034" s="15" t="s">
        <v>4046</v>
      </c>
      <c r="F3034" s="17" t="s">
        <v>1980</v>
      </c>
      <c r="G3034" s="15" t="s">
        <v>2297</v>
      </c>
      <c r="H3034" s="17" t="s">
        <v>1982</v>
      </c>
      <c r="I3034" s="17" t="s">
        <v>1987</v>
      </c>
      <c r="J3034" s="21" t="s">
        <v>4047</v>
      </c>
    </row>
    <row r="3035" ht="13.5" spans="1:10">
      <c r="A3035" s="19"/>
      <c r="B3035" s="19"/>
      <c r="C3035" s="15" t="s">
        <v>1973</v>
      </c>
      <c r="D3035" s="15" t="s">
        <v>2013</v>
      </c>
      <c r="E3035" s="15" t="s">
        <v>1973</v>
      </c>
      <c r="F3035" s="17" t="s">
        <v>1973</v>
      </c>
      <c r="G3035" s="15" t="s">
        <v>1973</v>
      </c>
      <c r="H3035" s="17" t="s">
        <v>1973</v>
      </c>
      <c r="I3035" s="17" t="s">
        <v>1973</v>
      </c>
      <c r="J3035" s="21" t="s">
        <v>1973</v>
      </c>
    </row>
    <row r="3036" ht="27" spans="1:10">
      <c r="A3036" s="19"/>
      <c r="B3036" s="19"/>
      <c r="C3036" s="15" t="s">
        <v>1973</v>
      </c>
      <c r="D3036" s="15" t="s">
        <v>1973</v>
      </c>
      <c r="E3036" s="15" t="s">
        <v>4048</v>
      </c>
      <c r="F3036" s="17" t="s">
        <v>1997</v>
      </c>
      <c r="G3036" s="15" t="s">
        <v>1981</v>
      </c>
      <c r="H3036" s="17" t="s">
        <v>1982</v>
      </c>
      <c r="I3036" s="17" t="s">
        <v>1983</v>
      </c>
      <c r="J3036" s="21" t="s">
        <v>4049</v>
      </c>
    </row>
    <row r="3037" ht="13.5" spans="1:10">
      <c r="A3037" s="19"/>
      <c r="B3037" s="19"/>
      <c r="C3037" s="15" t="s">
        <v>1989</v>
      </c>
      <c r="D3037" s="15" t="s">
        <v>1973</v>
      </c>
      <c r="E3037" s="15" t="s">
        <v>1973</v>
      </c>
      <c r="F3037" s="17" t="s">
        <v>1973</v>
      </c>
      <c r="G3037" s="15" t="s">
        <v>1973</v>
      </c>
      <c r="H3037" s="17" t="s">
        <v>1973</v>
      </c>
      <c r="I3037" s="17" t="s">
        <v>1973</v>
      </c>
      <c r="J3037" s="21" t="s">
        <v>1973</v>
      </c>
    </row>
    <row r="3038" ht="13.5" spans="1:10">
      <c r="A3038" s="19"/>
      <c r="B3038" s="19"/>
      <c r="C3038" s="15" t="s">
        <v>1973</v>
      </c>
      <c r="D3038" s="15" t="s">
        <v>1990</v>
      </c>
      <c r="E3038" s="15" t="s">
        <v>1973</v>
      </c>
      <c r="F3038" s="17" t="s">
        <v>1973</v>
      </c>
      <c r="G3038" s="15" t="s">
        <v>1973</v>
      </c>
      <c r="H3038" s="17" t="s">
        <v>1973</v>
      </c>
      <c r="I3038" s="17" t="s">
        <v>1973</v>
      </c>
      <c r="J3038" s="21" t="s">
        <v>1973</v>
      </c>
    </row>
    <row r="3039" ht="121.5" spans="1:10">
      <c r="A3039" s="19"/>
      <c r="B3039" s="19"/>
      <c r="C3039" s="15" t="s">
        <v>1973</v>
      </c>
      <c r="D3039" s="15" t="s">
        <v>1973</v>
      </c>
      <c r="E3039" s="15" t="s">
        <v>4050</v>
      </c>
      <c r="F3039" s="17" t="s">
        <v>1980</v>
      </c>
      <c r="G3039" s="15" t="s">
        <v>2297</v>
      </c>
      <c r="H3039" s="17" t="s">
        <v>1982</v>
      </c>
      <c r="I3039" s="17" t="s">
        <v>1987</v>
      </c>
      <c r="J3039" s="21" t="s">
        <v>4051</v>
      </c>
    </row>
    <row r="3040" ht="13.5" spans="1:10">
      <c r="A3040" s="19"/>
      <c r="B3040" s="19"/>
      <c r="C3040" s="15" t="s">
        <v>1973</v>
      </c>
      <c r="D3040" s="15" t="s">
        <v>2023</v>
      </c>
      <c r="E3040" s="15" t="s">
        <v>1973</v>
      </c>
      <c r="F3040" s="17" t="s">
        <v>1973</v>
      </c>
      <c r="G3040" s="15" t="s">
        <v>1973</v>
      </c>
      <c r="H3040" s="17" t="s">
        <v>1973</v>
      </c>
      <c r="I3040" s="17" t="s">
        <v>1973</v>
      </c>
      <c r="J3040" s="21" t="s">
        <v>1973</v>
      </c>
    </row>
    <row r="3041" ht="108" spans="1:10">
      <c r="A3041" s="19"/>
      <c r="B3041" s="19"/>
      <c r="C3041" s="15" t="s">
        <v>1973</v>
      </c>
      <c r="D3041" s="15" t="s">
        <v>1973</v>
      </c>
      <c r="E3041" s="15" t="s">
        <v>4052</v>
      </c>
      <c r="F3041" s="17" t="s">
        <v>1997</v>
      </c>
      <c r="G3041" s="15" t="s">
        <v>2297</v>
      </c>
      <c r="H3041" s="17" t="s">
        <v>1982</v>
      </c>
      <c r="I3041" s="17" t="s">
        <v>1983</v>
      </c>
      <c r="J3041" s="21" t="s">
        <v>4053</v>
      </c>
    </row>
    <row r="3042" ht="13.5" spans="1:10">
      <c r="A3042" s="19"/>
      <c r="B3042" s="19"/>
      <c r="C3042" s="15" t="s">
        <v>2001</v>
      </c>
      <c r="D3042" s="15" t="s">
        <v>1973</v>
      </c>
      <c r="E3042" s="15" t="s">
        <v>1973</v>
      </c>
      <c r="F3042" s="17" t="s">
        <v>1973</v>
      </c>
      <c r="G3042" s="15" t="s">
        <v>1973</v>
      </c>
      <c r="H3042" s="17" t="s">
        <v>1973</v>
      </c>
      <c r="I3042" s="17" t="s">
        <v>1973</v>
      </c>
      <c r="J3042" s="21" t="s">
        <v>1973</v>
      </c>
    </row>
    <row r="3043" ht="13.5" spans="1:10">
      <c r="A3043" s="19"/>
      <c r="B3043" s="19"/>
      <c r="C3043" s="15" t="s">
        <v>1973</v>
      </c>
      <c r="D3043" s="15" t="s">
        <v>2002</v>
      </c>
      <c r="E3043" s="15" t="s">
        <v>1973</v>
      </c>
      <c r="F3043" s="17" t="s">
        <v>1973</v>
      </c>
      <c r="G3043" s="15" t="s">
        <v>1973</v>
      </c>
      <c r="H3043" s="17" t="s">
        <v>1973</v>
      </c>
      <c r="I3043" s="17" t="s">
        <v>1973</v>
      </c>
      <c r="J3043" s="21" t="s">
        <v>1973</v>
      </c>
    </row>
    <row r="3044" ht="27" spans="1:10">
      <c r="A3044" s="19"/>
      <c r="B3044" s="19"/>
      <c r="C3044" s="15" t="s">
        <v>1973</v>
      </c>
      <c r="D3044" s="15" t="s">
        <v>1973</v>
      </c>
      <c r="E3044" s="15" t="s">
        <v>2455</v>
      </c>
      <c r="F3044" s="17" t="s">
        <v>1997</v>
      </c>
      <c r="G3044" s="15" t="s">
        <v>2005</v>
      </c>
      <c r="H3044" s="17" t="s">
        <v>1982</v>
      </c>
      <c r="I3044" s="17" t="s">
        <v>1983</v>
      </c>
      <c r="J3044" s="21" t="s">
        <v>4054</v>
      </c>
    </row>
    <row r="3045" ht="13.5" spans="1:10">
      <c r="A3045" s="15" t="s">
        <v>4055</v>
      </c>
      <c r="B3045" s="19"/>
      <c r="C3045" s="19"/>
      <c r="D3045" s="19"/>
      <c r="E3045" s="19"/>
      <c r="F3045" s="20"/>
      <c r="G3045" s="19"/>
      <c r="H3045" s="20"/>
      <c r="I3045" s="20"/>
      <c r="J3045" s="22"/>
    </row>
    <row r="3046" ht="409.5" spans="1:10">
      <c r="A3046" s="15" t="s">
        <v>4056</v>
      </c>
      <c r="B3046" s="18" t="s">
        <v>4057</v>
      </c>
      <c r="C3046" s="19"/>
      <c r="D3046" s="19"/>
      <c r="E3046" s="19"/>
      <c r="F3046" s="20"/>
      <c r="G3046" s="19"/>
      <c r="H3046" s="20"/>
      <c r="I3046" s="20"/>
      <c r="J3046" s="22"/>
    </row>
    <row r="3047" ht="13.5" spans="1:10">
      <c r="A3047" s="19"/>
      <c r="B3047" s="19"/>
      <c r="C3047" s="15" t="s">
        <v>1977</v>
      </c>
      <c r="D3047" s="15" t="s">
        <v>1973</v>
      </c>
      <c r="E3047" s="15" t="s">
        <v>1973</v>
      </c>
      <c r="F3047" s="17" t="s">
        <v>1973</v>
      </c>
      <c r="G3047" s="15" t="s">
        <v>1973</v>
      </c>
      <c r="H3047" s="17" t="s">
        <v>1973</v>
      </c>
      <c r="I3047" s="17" t="s">
        <v>1973</v>
      </c>
      <c r="J3047" s="21" t="s">
        <v>1973</v>
      </c>
    </row>
    <row r="3048" ht="13.5" spans="1:10">
      <c r="A3048" s="19"/>
      <c r="B3048" s="19"/>
      <c r="C3048" s="15" t="s">
        <v>1973</v>
      </c>
      <c r="D3048" s="15" t="s">
        <v>1978</v>
      </c>
      <c r="E3048" s="15" t="s">
        <v>1973</v>
      </c>
      <c r="F3048" s="17" t="s">
        <v>1973</v>
      </c>
      <c r="G3048" s="15" t="s">
        <v>1973</v>
      </c>
      <c r="H3048" s="17" t="s">
        <v>1973</v>
      </c>
      <c r="I3048" s="17" t="s">
        <v>1973</v>
      </c>
      <c r="J3048" s="21" t="s">
        <v>1973</v>
      </c>
    </row>
    <row r="3049" ht="54" spans="1:10">
      <c r="A3049" s="19"/>
      <c r="B3049" s="19"/>
      <c r="C3049" s="15" t="s">
        <v>1973</v>
      </c>
      <c r="D3049" s="15" t="s">
        <v>1973</v>
      </c>
      <c r="E3049" s="15" t="s">
        <v>4058</v>
      </c>
      <c r="F3049" s="17" t="s">
        <v>2020</v>
      </c>
      <c r="G3049" s="15" t="s">
        <v>2488</v>
      </c>
      <c r="H3049" s="17" t="s">
        <v>2153</v>
      </c>
      <c r="I3049" s="17" t="s">
        <v>1983</v>
      </c>
      <c r="J3049" s="21" t="s">
        <v>4059</v>
      </c>
    </row>
    <row r="3050" ht="13.5" spans="1:10">
      <c r="A3050" s="19"/>
      <c r="B3050" s="19"/>
      <c r="C3050" s="15" t="s">
        <v>1973</v>
      </c>
      <c r="D3050" s="15" t="s">
        <v>1985</v>
      </c>
      <c r="E3050" s="15" t="s">
        <v>1973</v>
      </c>
      <c r="F3050" s="17" t="s">
        <v>1973</v>
      </c>
      <c r="G3050" s="15" t="s">
        <v>1973</v>
      </c>
      <c r="H3050" s="17" t="s">
        <v>1973</v>
      </c>
      <c r="I3050" s="17" t="s">
        <v>1973</v>
      </c>
      <c r="J3050" s="21" t="s">
        <v>1973</v>
      </c>
    </row>
    <row r="3051" ht="94.5" spans="1:10">
      <c r="A3051" s="19"/>
      <c r="B3051" s="19"/>
      <c r="C3051" s="15" t="s">
        <v>1973</v>
      </c>
      <c r="D3051" s="15" t="s">
        <v>1973</v>
      </c>
      <c r="E3051" s="15" t="s">
        <v>4060</v>
      </c>
      <c r="F3051" s="17" t="s">
        <v>1980</v>
      </c>
      <c r="G3051" s="15" t="s">
        <v>1981</v>
      </c>
      <c r="H3051" s="17" t="s">
        <v>1982</v>
      </c>
      <c r="I3051" s="17" t="s">
        <v>1983</v>
      </c>
      <c r="J3051" s="21" t="s">
        <v>4061</v>
      </c>
    </row>
    <row r="3052" ht="13.5" spans="1:10">
      <c r="A3052" s="19"/>
      <c r="B3052" s="19"/>
      <c r="C3052" s="15" t="s">
        <v>1973</v>
      </c>
      <c r="D3052" s="15" t="s">
        <v>2013</v>
      </c>
      <c r="E3052" s="15" t="s">
        <v>1973</v>
      </c>
      <c r="F3052" s="17" t="s">
        <v>1973</v>
      </c>
      <c r="G3052" s="15" t="s">
        <v>1973</v>
      </c>
      <c r="H3052" s="17" t="s">
        <v>1973</v>
      </c>
      <c r="I3052" s="17" t="s">
        <v>1973</v>
      </c>
      <c r="J3052" s="21" t="s">
        <v>1973</v>
      </c>
    </row>
    <row r="3053" ht="40.5" spans="1:10">
      <c r="A3053" s="19"/>
      <c r="B3053" s="19"/>
      <c r="C3053" s="15" t="s">
        <v>1973</v>
      </c>
      <c r="D3053" s="15" t="s">
        <v>1973</v>
      </c>
      <c r="E3053" s="15" t="s">
        <v>4062</v>
      </c>
      <c r="F3053" s="17" t="s">
        <v>1980</v>
      </c>
      <c r="G3053" s="15" t="s">
        <v>1998</v>
      </c>
      <c r="H3053" s="17" t="s">
        <v>2691</v>
      </c>
      <c r="I3053" s="17" t="s">
        <v>1983</v>
      </c>
      <c r="J3053" s="21" t="s">
        <v>4063</v>
      </c>
    </row>
    <row r="3054" ht="13.5" spans="1:10">
      <c r="A3054" s="19"/>
      <c r="B3054" s="19"/>
      <c r="C3054" s="15" t="s">
        <v>1989</v>
      </c>
      <c r="D3054" s="15" t="s">
        <v>1973</v>
      </c>
      <c r="E3054" s="15" t="s">
        <v>1973</v>
      </c>
      <c r="F3054" s="17" t="s">
        <v>1973</v>
      </c>
      <c r="G3054" s="15" t="s">
        <v>1973</v>
      </c>
      <c r="H3054" s="17" t="s">
        <v>1973</v>
      </c>
      <c r="I3054" s="17" t="s">
        <v>1973</v>
      </c>
      <c r="J3054" s="21" t="s">
        <v>1973</v>
      </c>
    </row>
    <row r="3055" ht="13.5" spans="1:10">
      <c r="A3055" s="19"/>
      <c r="B3055" s="19"/>
      <c r="C3055" s="15" t="s">
        <v>1973</v>
      </c>
      <c r="D3055" s="15" t="s">
        <v>2023</v>
      </c>
      <c r="E3055" s="15" t="s">
        <v>1973</v>
      </c>
      <c r="F3055" s="17" t="s">
        <v>1973</v>
      </c>
      <c r="G3055" s="15" t="s">
        <v>1973</v>
      </c>
      <c r="H3055" s="17" t="s">
        <v>1973</v>
      </c>
      <c r="I3055" s="17" t="s">
        <v>1973</v>
      </c>
      <c r="J3055" s="21" t="s">
        <v>1973</v>
      </c>
    </row>
    <row r="3056" ht="54" spans="1:10">
      <c r="A3056" s="19"/>
      <c r="B3056" s="19"/>
      <c r="C3056" s="15" t="s">
        <v>1973</v>
      </c>
      <c r="D3056" s="15" t="s">
        <v>1973</v>
      </c>
      <c r="E3056" s="15" t="s">
        <v>4064</v>
      </c>
      <c r="F3056" s="17" t="s">
        <v>1997</v>
      </c>
      <c r="G3056" s="15" t="s">
        <v>2005</v>
      </c>
      <c r="H3056" s="17" t="s">
        <v>1982</v>
      </c>
      <c r="I3056" s="17" t="s">
        <v>1983</v>
      </c>
      <c r="J3056" s="21" t="s">
        <v>4065</v>
      </c>
    </row>
    <row r="3057" ht="13.5" spans="1:10">
      <c r="A3057" s="19"/>
      <c r="B3057" s="19"/>
      <c r="C3057" s="15" t="s">
        <v>2001</v>
      </c>
      <c r="D3057" s="15" t="s">
        <v>1973</v>
      </c>
      <c r="E3057" s="15" t="s">
        <v>1973</v>
      </c>
      <c r="F3057" s="17" t="s">
        <v>1973</v>
      </c>
      <c r="G3057" s="15" t="s">
        <v>1973</v>
      </c>
      <c r="H3057" s="17" t="s">
        <v>1973</v>
      </c>
      <c r="I3057" s="17" t="s">
        <v>1973</v>
      </c>
      <c r="J3057" s="21" t="s">
        <v>1973</v>
      </c>
    </row>
    <row r="3058" ht="13.5" spans="1:10">
      <c r="A3058" s="19"/>
      <c r="B3058" s="19"/>
      <c r="C3058" s="15" t="s">
        <v>1973</v>
      </c>
      <c r="D3058" s="15" t="s">
        <v>2002</v>
      </c>
      <c r="E3058" s="15" t="s">
        <v>1973</v>
      </c>
      <c r="F3058" s="17" t="s">
        <v>1973</v>
      </c>
      <c r="G3058" s="15" t="s">
        <v>1973</v>
      </c>
      <c r="H3058" s="17" t="s">
        <v>1973</v>
      </c>
      <c r="I3058" s="17" t="s">
        <v>1973</v>
      </c>
      <c r="J3058" s="21" t="s">
        <v>1973</v>
      </c>
    </row>
    <row r="3059" ht="27" spans="1:10">
      <c r="A3059" s="19"/>
      <c r="B3059" s="19"/>
      <c r="C3059" s="15" t="s">
        <v>1973</v>
      </c>
      <c r="D3059" s="15" t="s">
        <v>1973</v>
      </c>
      <c r="E3059" s="15" t="s">
        <v>2093</v>
      </c>
      <c r="F3059" s="17" t="s">
        <v>1997</v>
      </c>
      <c r="G3059" s="15" t="s">
        <v>2005</v>
      </c>
      <c r="H3059" s="17" t="s">
        <v>1982</v>
      </c>
      <c r="I3059" s="17" t="s">
        <v>1983</v>
      </c>
      <c r="J3059" s="21" t="s">
        <v>4066</v>
      </c>
    </row>
    <row r="3060" ht="13.5" spans="1:10">
      <c r="A3060" s="15" t="s">
        <v>4067</v>
      </c>
      <c r="B3060" s="19"/>
      <c r="C3060" s="19"/>
      <c r="D3060" s="19"/>
      <c r="E3060" s="19"/>
      <c r="F3060" s="20"/>
      <c r="G3060" s="19"/>
      <c r="H3060" s="20"/>
      <c r="I3060" s="20"/>
      <c r="J3060" s="22"/>
    </row>
    <row r="3061" ht="13.5" spans="1:10">
      <c r="A3061" s="15" t="s">
        <v>4068</v>
      </c>
      <c r="B3061" s="19"/>
      <c r="C3061" s="19"/>
      <c r="D3061" s="19"/>
      <c r="E3061" s="19"/>
      <c r="F3061" s="20"/>
      <c r="G3061" s="19"/>
      <c r="H3061" s="20"/>
      <c r="I3061" s="20"/>
      <c r="J3061" s="22"/>
    </row>
    <row r="3062" ht="135" spans="1:10">
      <c r="A3062" s="15" t="s">
        <v>4069</v>
      </c>
      <c r="B3062" s="18" t="s">
        <v>4070</v>
      </c>
      <c r="C3062" s="19"/>
      <c r="D3062" s="19"/>
      <c r="E3062" s="19"/>
      <c r="F3062" s="20"/>
      <c r="G3062" s="19"/>
      <c r="H3062" s="20"/>
      <c r="I3062" s="20"/>
      <c r="J3062" s="22"/>
    </row>
    <row r="3063" ht="13.5" spans="1:10">
      <c r="A3063" s="19"/>
      <c r="B3063" s="19"/>
      <c r="C3063" s="15" t="s">
        <v>1977</v>
      </c>
      <c r="D3063" s="15" t="s">
        <v>1973</v>
      </c>
      <c r="E3063" s="15" t="s">
        <v>1973</v>
      </c>
      <c r="F3063" s="17" t="s">
        <v>1973</v>
      </c>
      <c r="G3063" s="15" t="s">
        <v>1973</v>
      </c>
      <c r="H3063" s="17" t="s">
        <v>1973</v>
      </c>
      <c r="I3063" s="17" t="s">
        <v>1973</v>
      </c>
      <c r="J3063" s="21" t="s">
        <v>1973</v>
      </c>
    </row>
    <row r="3064" ht="13.5" spans="1:10">
      <c r="A3064" s="19"/>
      <c r="B3064" s="19"/>
      <c r="C3064" s="15" t="s">
        <v>1973</v>
      </c>
      <c r="D3064" s="15" t="s">
        <v>1978</v>
      </c>
      <c r="E3064" s="15" t="s">
        <v>1973</v>
      </c>
      <c r="F3064" s="17" t="s">
        <v>1973</v>
      </c>
      <c r="G3064" s="15" t="s">
        <v>1973</v>
      </c>
      <c r="H3064" s="17" t="s">
        <v>1973</v>
      </c>
      <c r="I3064" s="17" t="s">
        <v>1973</v>
      </c>
      <c r="J3064" s="21" t="s">
        <v>1973</v>
      </c>
    </row>
    <row r="3065" ht="27" spans="1:10">
      <c r="A3065" s="19"/>
      <c r="B3065" s="19"/>
      <c r="C3065" s="15" t="s">
        <v>1973</v>
      </c>
      <c r="D3065" s="15" t="s">
        <v>1973</v>
      </c>
      <c r="E3065" s="15" t="s">
        <v>2340</v>
      </c>
      <c r="F3065" s="17" t="s">
        <v>2020</v>
      </c>
      <c r="G3065" s="15" t="s">
        <v>2716</v>
      </c>
      <c r="H3065" s="17" t="s">
        <v>3668</v>
      </c>
      <c r="I3065" s="17" t="s">
        <v>1983</v>
      </c>
      <c r="J3065" s="21" t="s">
        <v>4071</v>
      </c>
    </row>
    <row r="3066" ht="13.5" spans="1:10">
      <c r="A3066" s="19"/>
      <c r="B3066" s="19"/>
      <c r="C3066" s="15" t="s">
        <v>1973</v>
      </c>
      <c r="D3066" s="15" t="s">
        <v>1985</v>
      </c>
      <c r="E3066" s="15" t="s">
        <v>1973</v>
      </c>
      <c r="F3066" s="17" t="s">
        <v>1973</v>
      </c>
      <c r="G3066" s="15" t="s">
        <v>1973</v>
      </c>
      <c r="H3066" s="17" t="s">
        <v>1973</v>
      </c>
      <c r="I3066" s="17" t="s">
        <v>1973</v>
      </c>
      <c r="J3066" s="21" t="s">
        <v>1973</v>
      </c>
    </row>
    <row r="3067" ht="27" spans="1:10">
      <c r="A3067" s="19"/>
      <c r="B3067" s="19"/>
      <c r="C3067" s="15" t="s">
        <v>1973</v>
      </c>
      <c r="D3067" s="15" t="s">
        <v>1973</v>
      </c>
      <c r="E3067" s="15" t="s">
        <v>1986</v>
      </c>
      <c r="F3067" s="17" t="s">
        <v>1997</v>
      </c>
      <c r="G3067" s="15" t="s">
        <v>2005</v>
      </c>
      <c r="H3067" s="17" t="s">
        <v>1982</v>
      </c>
      <c r="I3067" s="17" t="s">
        <v>1983</v>
      </c>
      <c r="J3067" s="21" t="s">
        <v>4072</v>
      </c>
    </row>
    <row r="3068" ht="27" spans="1:10">
      <c r="A3068" s="19"/>
      <c r="B3068" s="19"/>
      <c r="C3068" s="15" t="s">
        <v>1973</v>
      </c>
      <c r="D3068" s="15" t="s">
        <v>1973</v>
      </c>
      <c r="E3068" s="15" t="s">
        <v>2194</v>
      </c>
      <c r="F3068" s="17" t="s">
        <v>1997</v>
      </c>
      <c r="G3068" s="15" t="s">
        <v>2005</v>
      </c>
      <c r="H3068" s="17" t="s">
        <v>1982</v>
      </c>
      <c r="I3068" s="17" t="s">
        <v>1983</v>
      </c>
      <c r="J3068" s="21" t="s">
        <v>4073</v>
      </c>
    </row>
    <row r="3069" ht="13.5" spans="1:10">
      <c r="A3069" s="19"/>
      <c r="B3069" s="19"/>
      <c r="C3069" s="15" t="s">
        <v>1989</v>
      </c>
      <c r="D3069" s="15" t="s">
        <v>1973</v>
      </c>
      <c r="E3069" s="15" t="s">
        <v>1973</v>
      </c>
      <c r="F3069" s="17" t="s">
        <v>1973</v>
      </c>
      <c r="G3069" s="15" t="s">
        <v>1973</v>
      </c>
      <c r="H3069" s="17" t="s">
        <v>1973</v>
      </c>
      <c r="I3069" s="17" t="s">
        <v>1973</v>
      </c>
      <c r="J3069" s="21" t="s">
        <v>1973</v>
      </c>
    </row>
    <row r="3070" ht="13.5" spans="1:10">
      <c r="A3070" s="19"/>
      <c r="B3070" s="19"/>
      <c r="C3070" s="15" t="s">
        <v>1973</v>
      </c>
      <c r="D3070" s="15" t="s">
        <v>1995</v>
      </c>
      <c r="E3070" s="15" t="s">
        <v>1973</v>
      </c>
      <c r="F3070" s="17" t="s">
        <v>1973</v>
      </c>
      <c r="G3070" s="15" t="s">
        <v>1973</v>
      </c>
      <c r="H3070" s="17" t="s">
        <v>1973</v>
      </c>
      <c r="I3070" s="17" t="s">
        <v>1973</v>
      </c>
      <c r="J3070" s="21" t="s">
        <v>1973</v>
      </c>
    </row>
    <row r="3071" ht="27" spans="1:10">
      <c r="A3071" s="19"/>
      <c r="B3071" s="19"/>
      <c r="C3071" s="15" t="s">
        <v>1973</v>
      </c>
      <c r="D3071" s="15" t="s">
        <v>1973</v>
      </c>
      <c r="E3071" s="15" t="s">
        <v>1996</v>
      </c>
      <c r="F3071" s="17" t="s">
        <v>1997</v>
      </c>
      <c r="G3071" s="15" t="s">
        <v>2156</v>
      </c>
      <c r="H3071" s="17" t="s">
        <v>1999</v>
      </c>
      <c r="I3071" s="17" t="s">
        <v>1983</v>
      </c>
      <c r="J3071" s="21" t="s">
        <v>2000</v>
      </c>
    </row>
    <row r="3072" ht="13.5" spans="1:10">
      <c r="A3072" s="19"/>
      <c r="B3072" s="19"/>
      <c r="C3072" s="15" t="s">
        <v>2001</v>
      </c>
      <c r="D3072" s="15" t="s">
        <v>1973</v>
      </c>
      <c r="E3072" s="15" t="s">
        <v>1973</v>
      </c>
      <c r="F3072" s="17" t="s">
        <v>1973</v>
      </c>
      <c r="G3072" s="15" t="s">
        <v>1973</v>
      </c>
      <c r="H3072" s="17" t="s">
        <v>1973</v>
      </c>
      <c r="I3072" s="17" t="s">
        <v>1973</v>
      </c>
      <c r="J3072" s="21" t="s">
        <v>1973</v>
      </c>
    </row>
    <row r="3073" ht="13.5" spans="1:10">
      <c r="A3073" s="19"/>
      <c r="B3073" s="19"/>
      <c r="C3073" s="15" t="s">
        <v>1973</v>
      </c>
      <c r="D3073" s="15" t="s">
        <v>2002</v>
      </c>
      <c r="E3073" s="15" t="s">
        <v>1973</v>
      </c>
      <c r="F3073" s="17" t="s">
        <v>1973</v>
      </c>
      <c r="G3073" s="15" t="s">
        <v>1973</v>
      </c>
      <c r="H3073" s="17" t="s">
        <v>1973</v>
      </c>
      <c r="I3073" s="17" t="s">
        <v>1973</v>
      </c>
      <c r="J3073" s="21" t="s">
        <v>1973</v>
      </c>
    </row>
    <row r="3074" ht="40.5" spans="1:10">
      <c r="A3074" s="19"/>
      <c r="B3074" s="19"/>
      <c r="C3074" s="15" t="s">
        <v>1973</v>
      </c>
      <c r="D3074" s="15" t="s">
        <v>1973</v>
      </c>
      <c r="E3074" s="15" t="s">
        <v>2003</v>
      </c>
      <c r="F3074" s="17" t="s">
        <v>1997</v>
      </c>
      <c r="G3074" s="15" t="s">
        <v>2005</v>
      </c>
      <c r="H3074" s="17" t="s">
        <v>1982</v>
      </c>
      <c r="I3074" s="17" t="s">
        <v>1983</v>
      </c>
      <c r="J3074" s="21" t="s">
        <v>4074</v>
      </c>
    </row>
    <row r="3075" ht="283.5" spans="1:10">
      <c r="A3075" s="15" t="s">
        <v>4075</v>
      </c>
      <c r="B3075" s="18" t="s">
        <v>4076</v>
      </c>
      <c r="C3075" s="19"/>
      <c r="D3075" s="19"/>
      <c r="E3075" s="19"/>
      <c r="F3075" s="20"/>
      <c r="G3075" s="19"/>
      <c r="H3075" s="20"/>
      <c r="I3075" s="20"/>
      <c r="J3075" s="22"/>
    </row>
    <row r="3076" ht="13.5" spans="1:10">
      <c r="A3076" s="19"/>
      <c r="B3076" s="19"/>
      <c r="C3076" s="15" t="s">
        <v>1977</v>
      </c>
      <c r="D3076" s="15" t="s">
        <v>1973</v>
      </c>
      <c r="E3076" s="15" t="s">
        <v>1973</v>
      </c>
      <c r="F3076" s="17" t="s">
        <v>1973</v>
      </c>
      <c r="G3076" s="15" t="s">
        <v>1973</v>
      </c>
      <c r="H3076" s="17" t="s">
        <v>1973</v>
      </c>
      <c r="I3076" s="17" t="s">
        <v>1973</v>
      </c>
      <c r="J3076" s="21" t="s">
        <v>1973</v>
      </c>
    </row>
    <row r="3077" ht="13.5" spans="1:10">
      <c r="A3077" s="19"/>
      <c r="B3077" s="19"/>
      <c r="C3077" s="15" t="s">
        <v>1973</v>
      </c>
      <c r="D3077" s="15" t="s">
        <v>1978</v>
      </c>
      <c r="E3077" s="15" t="s">
        <v>1973</v>
      </c>
      <c r="F3077" s="17" t="s">
        <v>1973</v>
      </c>
      <c r="G3077" s="15" t="s">
        <v>1973</v>
      </c>
      <c r="H3077" s="17" t="s">
        <v>1973</v>
      </c>
      <c r="I3077" s="17" t="s">
        <v>1973</v>
      </c>
      <c r="J3077" s="21" t="s">
        <v>1973</v>
      </c>
    </row>
    <row r="3078" ht="54" spans="1:10">
      <c r="A3078" s="19"/>
      <c r="B3078" s="19"/>
      <c r="C3078" s="15" t="s">
        <v>1973</v>
      </c>
      <c r="D3078" s="15" t="s">
        <v>1973</v>
      </c>
      <c r="E3078" s="15" t="s">
        <v>4077</v>
      </c>
      <c r="F3078" s="17" t="s">
        <v>1997</v>
      </c>
      <c r="G3078" s="15" t="s">
        <v>3142</v>
      </c>
      <c r="H3078" s="17" t="s">
        <v>3029</v>
      </c>
      <c r="I3078" s="17" t="s">
        <v>1983</v>
      </c>
      <c r="J3078" s="21" t="s">
        <v>4078</v>
      </c>
    </row>
    <row r="3079" ht="27" spans="1:10">
      <c r="A3079" s="19"/>
      <c r="B3079" s="19"/>
      <c r="C3079" s="15" t="s">
        <v>1973</v>
      </c>
      <c r="D3079" s="15" t="s">
        <v>1973</v>
      </c>
      <c r="E3079" s="15" t="s">
        <v>4079</v>
      </c>
      <c r="F3079" s="17" t="s">
        <v>1997</v>
      </c>
      <c r="G3079" s="15" t="s">
        <v>1998</v>
      </c>
      <c r="H3079" s="17" t="s">
        <v>1999</v>
      </c>
      <c r="I3079" s="17" t="s">
        <v>1983</v>
      </c>
      <c r="J3079" s="21" t="s">
        <v>4080</v>
      </c>
    </row>
    <row r="3080" ht="27" spans="1:10">
      <c r="A3080" s="19"/>
      <c r="B3080" s="19"/>
      <c r="C3080" s="15" t="s">
        <v>1973</v>
      </c>
      <c r="D3080" s="15" t="s">
        <v>1973</v>
      </c>
      <c r="E3080" s="15" t="s">
        <v>4081</v>
      </c>
      <c r="F3080" s="17" t="s">
        <v>1997</v>
      </c>
      <c r="G3080" s="15" t="s">
        <v>2171</v>
      </c>
      <c r="H3080" s="17" t="s">
        <v>1999</v>
      </c>
      <c r="I3080" s="17" t="s">
        <v>1983</v>
      </c>
      <c r="J3080" s="21" t="s">
        <v>4082</v>
      </c>
    </row>
    <row r="3081" ht="13.5" spans="1:10">
      <c r="A3081" s="19"/>
      <c r="B3081" s="19"/>
      <c r="C3081" s="15" t="s">
        <v>1989</v>
      </c>
      <c r="D3081" s="15" t="s">
        <v>1973</v>
      </c>
      <c r="E3081" s="15" t="s">
        <v>1973</v>
      </c>
      <c r="F3081" s="17" t="s">
        <v>1973</v>
      </c>
      <c r="G3081" s="15" t="s">
        <v>1973</v>
      </c>
      <c r="H3081" s="17" t="s">
        <v>1973</v>
      </c>
      <c r="I3081" s="17" t="s">
        <v>1973</v>
      </c>
      <c r="J3081" s="21" t="s">
        <v>1973</v>
      </c>
    </row>
    <row r="3082" ht="13.5" spans="1:10">
      <c r="A3082" s="19"/>
      <c r="B3082" s="19"/>
      <c r="C3082" s="15" t="s">
        <v>1973</v>
      </c>
      <c r="D3082" s="15" t="s">
        <v>2023</v>
      </c>
      <c r="E3082" s="15" t="s">
        <v>1973</v>
      </c>
      <c r="F3082" s="17" t="s">
        <v>1973</v>
      </c>
      <c r="G3082" s="15" t="s">
        <v>1973</v>
      </c>
      <c r="H3082" s="17" t="s">
        <v>1973</v>
      </c>
      <c r="I3082" s="17" t="s">
        <v>1973</v>
      </c>
      <c r="J3082" s="21" t="s">
        <v>1973</v>
      </c>
    </row>
    <row r="3083" ht="54" spans="1:10">
      <c r="A3083" s="19"/>
      <c r="B3083" s="19"/>
      <c r="C3083" s="15" t="s">
        <v>1973</v>
      </c>
      <c r="D3083" s="15" t="s">
        <v>1973</v>
      </c>
      <c r="E3083" s="15" t="s">
        <v>4083</v>
      </c>
      <c r="F3083" s="17" t="s">
        <v>1997</v>
      </c>
      <c r="G3083" s="15" t="s">
        <v>2620</v>
      </c>
      <c r="H3083" s="17" t="s">
        <v>1982</v>
      </c>
      <c r="I3083" s="17" t="s">
        <v>1983</v>
      </c>
      <c r="J3083" s="21" t="s">
        <v>4084</v>
      </c>
    </row>
    <row r="3084" ht="13.5" spans="1:10">
      <c r="A3084" s="19"/>
      <c r="B3084" s="19"/>
      <c r="C3084" s="15" t="s">
        <v>2001</v>
      </c>
      <c r="D3084" s="15" t="s">
        <v>1973</v>
      </c>
      <c r="E3084" s="15" t="s">
        <v>1973</v>
      </c>
      <c r="F3084" s="17" t="s">
        <v>1973</v>
      </c>
      <c r="G3084" s="15" t="s">
        <v>1973</v>
      </c>
      <c r="H3084" s="17" t="s">
        <v>1973</v>
      </c>
      <c r="I3084" s="17" t="s">
        <v>1973</v>
      </c>
      <c r="J3084" s="21" t="s">
        <v>1973</v>
      </c>
    </row>
    <row r="3085" ht="13.5" spans="1:10">
      <c r="A3085" s="19"/>
      <c r="B3085" s="19"/>
      <c r="C3085" s="15" t="s">
        <v>1973</v>
      </c>
      <c r="D3085" s="15" t="s">
        <v>2002</v>
      </c>
      <c r="E3085" s="15" t="s">
        <v>1973</v>
      </c>
      <c r="F3085" s="17" t="s">
        <v>1973</v>
      </c>
      <c r="G3085" s="15" t="s">
        <v>1973</v>
      </c>
      <c r="H3085" s="17" t="s">
        <v>1973</v>
      </c>
      <c r="I3085" s="17" t="s">
        <v>1973</v>
      </c>
      <c r="J3085" s="21" t="s">
        <v>1973</v>
      </c>
    </row>
    <row r="3086" ht="40.5" spans="1:10">
      <c r="A3086" s="19"/>
      <c r="B3086" s="19"/>
      <c r="C3086" s="15" t="s">
        <v>1973</v>
      </c>
      <c r="D3086" s="15" t="s">
        <v>1973</v>
      </c>
      <c r="E3086" s="15" t="s">
        <v>2061</v>
      </c>
      <c r="F3086" s="17" t="s">
        <v>1997</v>
      </c>
      <c r="G3086" s="15" t="s">
        <v>1992</v>
      </c>
      <c r="H3086" s="17" t="s">
        <v>1982</v>
      </c>
      <c r="I3086" s="17" t="s">
        <v>1983</v>
      </c>
      <c r="J3086" s="21" t="s">
        <v>4085</v>
      </c>
    </row>
    <row r="3087" ht="13.5" spans="1:10">
      <c r="A3087" s="15" t="s">
        <v>4086</v>
      </c>
      <c r="B3087" s="19"/>
      <c r="C3087" s="19"/>
      <c r="D3087" s="19"/>
      <c r="E3087" s="19"/>
      <c r="F3087" s="20"/>
      <c r="G3087" s="19"/>
      <c r="H3087" s="20"/>
      <c r="I3087" s="20"/>
      <c r="J3087" s="22"/>
    </row>
    <row r="3088" ht="13.5" spans="1:10">
      <c r="A3088" s="15" t="s">
        <v>4087</v>
      </c>
      <c r="B3088" s="19"/>
      <c r="C3088" s="19"/>
      <c r="D3088" s="19"/>
      <c r="E3088" s="19"/>
      <c r="F3088" s="20"/>
      <c r="G3088" s="19"/>
      <c r="H3088" s="20"/>
      <c r="I3088" s="20"/>
      <c r="J3088" s="22"/>
    </row>
    <row r="3089" ht="175.5" spans="1:10">
      <c r="A3089" s="15" t="s">
        <v>4088</v>
      </c>
      <c r="B3089" s="18" t="s">
        <v>4089</v>
      </c>
      <c r="C3089" s="19"/>
      <c r="D3089" s="19"/>
      <c r="E3089" s="19"/>
      <c r="F3089" s="20"/>
      <c r="G3089" s="19"/>
      <c r="H3089" s="20"/>
      <c r="I3089" s="20"/>
      <c r="J3089" s="22"/>
    </row>
    <row r="3090" ht="13.5" spans="1:10">
      <c r="A3090" s="19"/>
      <c r="B3090" s="19"/>
      <c r="C3090" s="15" t="s">
        <v>1977</v>
      </c>
      <c r="D3090" s="15" t="s">
        <v>1973</v>
      </c>
      <c r="E3090" s="15" t="s">
        <v>1973</v>
      </c>
      <c r="F3090" s="17" t="s">
        <v>1973</v>
      </c>
      <c r="G3090" s="15" t="s">
        <v>1973</v>
      </c>
      <c r="H3090" s="17" t="s">
        <v>1973</v>
      </c>
      <c r="I3090" s="17" t="s">
        <v>1973</v>
      </c>
      <c r="J3090" s="21" t="s">
        <v>1973</v>
      </c>
    </row>
    <row r="3091" ht="13.5" spans="1:10">
      <c r="A3091" s="19"/>
      <c r="B3091" s="19"/>
      <c r="C3091" s="15" t="s">
        <v>1973</v>
      </c>
      <c r="D3091" s="15" t="s">
        <v>1978</v>
      </c>
      <c r="E3091" s="15" t="s">
        <v>1973</v>
      </c>
      <c r="F3091" s="17" t="s">
        <v>1973</v>
      </c>
      <c r="G3091" s="15" t="s">
        <v>1973</v>
      </c>
      <c r="H3091" s="17" t="s">
        <v>1973</v>
      </c>
      <c r="I3091" s="17" t="s">
        <v>1973</v>
      </c>
      <c r="J3091" s="21" t="s">
        <v>1973</v>
      </c>
    </row>
    <row r="3092" ht="27" spans="1:10">
      <c r="A3092" s="19"/>
      <c r="B3092" s="19"/>
      <c r="C3092" s="15" t="s">
        <v>1973</v>
      </c>
      <c r="D3092" s="15" t="s">
        <v>1973</v>
      </c>
      <c r="E3092" s="15" t="s">
        <v>4090</v>
      </c>
      <c r="F3092" s="17" t="s">
        <v>1997</v>
      </c>
      <c r="G3092" s="15" t="s">
        <v>4091</v>
      </c>
      <c r="H3092" s="17" t="s">
        <v>3143</v>
      </c>
      <c r="I3092" s="17" t="s">
        <v>1983</v>
      </c>
      <c r="J3092" s="21" t="s">
        <v>4092</v>
      </c>
    </row>
    <row r="3093" ht="13.5" spans="1:10">
      <c r="A3093" s="19"/>
      <c r="B3093" s="19"/>
      <c r="C3093" s="15" t="s">
        <v>1973</v>
      </c>
      <c r="D3093" s="15" t="s">
        <v>1973</v>
      </c>
      <c r="E3093" s="15" t="s">
        <v>4093</v>
      </c>
      <c r="F3093" s="17" t="s">
        <v>1997</v>
      </c>
      <c r="G3093" s="15" t="s">
        <v>4094</v>
      </c>
      <c r="H3093" s="17" t="s">
        <v>2011</v>
      </c>
      <c r="I3093" s="17" t="s">
        <v>1983</v>
      </c>
      <c r="J3093" s="21" t="s">
        <v>4095</v>
      </c>
    </row>
    <row r="3094" ht="13.5" spans="1:10">
      <c r="A3094" s="19"/>
      <c r="B3094" s="19"/>
      <c r="C3094" s="15" t="s">
        <v>1973</v>
      </c>
      <c r="D3094" s="15" t="s">
        <v>1973</v>
      </c>
      <c r="E3094" s="15" t="s">
        <v>4096</v>
      </c>
      <c r="F3094" s="17" t="s">
        <v>1980</v>
      </c>
      <c r="G3094" s="15" t="s">
        <v>4097</v>
      </c>
      <c r="H3094" s="17" t="s">
        <v>2011</v>
      </c>
      <c r="I3094" s="17" t="s">
        <v>1983</v>
      </c>
      <c r="J3094" s="21" t="s">
        <v>4098</v>
      </c>
    </row>
    <row r="3095" ht="13.5" spans="1:10">
      <c r="A3095" s="19"/>
      <c r="B3095" s="19"/>
      <c r="C3095" s="15" t="s">
        <v>1973</v>
      </c>
      <c r="D3095" s="15" t="s">
        <v>1985</v>
      </c>
      <c r="E3095" s="15" t="s">
        <v>1973</v>
      </c>
      <c r="F3095" s="17" t="s">
        <v>1973</v>
      </c>
      <c r="G3095" s="15" t="s">
        <v>1973</v>
      </c>
      <c r="H3095" s="17" t="s">
        <v>1973</v>
      </c>
      <c r="I3095" s="17" t="s">
        <v>1973</v>
      </c>
      <c r="J3095" s="21" t="s">
        <v>1973</v>
      </c>
    </row>
    <row r="3096" ht="27" spans="1:10">
      <c r="A3096" s="19"/>
      <c r="B3096" s="19"/>
      <c r="C3096" s="15" t="s">
        <v>1973</v>
      </c>
      <c r="D3096" s="15" t="s">
        <v>1973</v>
      </c>
      <c r="E3096" s="15" t="s">
        <v>4099</v>
      </c>
      <c r="F3096" s="17" t="s">
        <v>1980</v>
      </c>
      <c r="G3096" s="15" t="s">
        <v>2222</v>
      </c>
      <c r="H3096" s="17" t="s">
        <v>1982</v>
      </c>
      <c r="I3096" s="17" t="s">
        <v>1983</v>
      </c>
      <c r="J3096" s="21" t="s">
        <v>4100</v>
      </c>
    </row>
    <row r="3097" ht="27" spans="1:10">
      <c r="A3097" s="19"/>
      <c r="B3097" s="19"/>
      <c r="C3097" s="15" t="s">
        <v>1973</v>
      </c>
      <c r="D3097" s="15" t="s">
        <v>1973</v>
      </c>
      <c r="E3097" s="15" t="s">
        <v>4101</v>
      </c>
      <c r="F3097" s="17" t="s">
        <v>1980</v>
      </c>
      <c r="G3097" s="15" t="s">
        <v>1981</v>
      </c>
      <c r="H3097" s="17" t="s">
        <v>1982</v>
      </c>
      <c r="I3097" s="17" t="s">
        <v>1983</v>
      </c>
      <c r="J3097" s="21" t="s">
        <v>4102</v>
      </c>
    </row>
    <row r="3098" ht="13.5" spans="1:10">
      <c r="A3098" s="19"/>
      <c r="B3098" s="19"/>
      <c r="C3098" s="15" t="s">
        <v>1989</v>
      </c>
      <c r="D3098" s="15" t="s">
        <v>1973</v>
      </c>
      <c r="E3098" s="15" t="s">
        <v>1973</v>
      </c>
      <c r="F3098" s="17" t="s">
        <v>1973</v>
      </c>
      <c r="G3098" s="15" t="s">
        <v>1973</v>
      </c>
      <c r="H3098" s="17" t="s">
        <v>1973</v>
      </c>
      <c r="I3098" s="17" t="s">
        <v>1973</v>
      </c>
      <c r="J3098" s="21" t="s">
        <v>1973</v>
      </c>
    </row>
    <row r="3099" ht="13.5" spans="1:10">
      <c r="A3099" s="19"/>
      <c r="B3099" s="19"/>
      <c r="C3099" s="15" t="s">
        <v>1973</v>
      </c>
      <c r="D3099" s="15" t="s">
        <v>2023</v>
      </c>
      <c r="E3099" s="15" t="s">
        <v>1973</v>
      </c>
      <c r="F3099" s="17" t="s">
        <v>1973</v>
      </c>
      <c r="G3099" s="15" t="s">
        <v>1973</v>
      </c>
      <c r="H3099" s="17" t="s">
        <v>1973</v>
      </c>
      <c r="I3099" s="17" t="s">
        <v>1973</v>
      </c>
      <c r="J3099" s="21" t="s">
        <v>1973</v>
      </c>
    </row>
    <row r="3100" ht="54" spans="1:10">
      <c r="A3100" s="19"/>
      <c r="B3100" s="19"/>
      <c r="C3100" s="15" t="s">
        <v>1973</v>
      </c>
      <c r="D3100" s="15" t="s">
        <v>1973</v>
      </c>
      <c r="E3100" s="15" t="s">
        <v>4103</v>
      </c>
      <c r="F3100" s="17" t="s">
        <v>1980</v>
      </c>
      <c r="G3100" s="15" t="s">
        <v>2662</v>
      </c>
      <c r="H3100" s="17" t="s">
        <v>1982</v>
      </c>
      <c r="I3100" s="17" t="s">
        <v>1987</v>
      </c>
      <c r="J3100" s="21" t="s">
        <v>4104</v>
      </c>
    </row>
    <row r="3101" ht="40.5" spans="1:10">
      <c r="A3101" s="19"/>
      <c r="B3101" s="19"/>
      <c r="C3101" s="15" t="s">
        <v>1973</v>
      </c>
      <c r="D3101" s="15" t="s">
        <v>1973</v>
      </c>
      <c r="E3101" s="15" t="s">
        <v>4105</v>
      </c>
      <c r="F3101" s="17" t="s">
        <v>1980</v>
      </c>
      <c r="G3101" s="15" t="s">
        <v>4106</v>
      </c>
      <c r="H3101" s="17" t="s">
        <v>1973</v>
      </c>
      <c r="I3101" s="17" t="s">
        <v>1987</v>
      </c>
      <c r="J3101" s="21" t="s">
        <v>4107</v>
      </c>
    </row>
    <row r="3102" ht="13.5" spans="1:10">
      <c r="A3102" s="19"/>
      <c r="B3102" s="19"/>
      <c r="C3102" s="15" t="s">
        <v>2001</v>
      </c>
      <c r="D3102" s="15" t="s">
        <v>1973</v>
      </c>
      <c r="E3102" s="15" t="s">
        <v>1973</v>
      </c>
      <c r="F3102" s="17" t="s">
        <v>1973</v>
      </c>
      <c r="G3102" s="15" t="s">
        <v>1973</v>
      </c>
      <c r="H3102" s="17" t="s">
        <v>1973</v>
      </c>
      <c r="I3102" s="17" t="s">
        <v>1973</v>
      </c>
      <c r="J3102" s="21" t="s">
        <v>1973</v>
      </c>
    </row>
    <row r="3103" ht="13.5" spans="1:10">
      <c r="A3103" s="19"/>
      <c r="B3103" s="19"/>
      <c r="C3103" s="15" t="s">
        <v>1973</v>
      </c>
      <c r="D3103" s="15" t="s">
        <v>2002</v>
      </c>
      <c r="E3103" s="15" t="s">
        <v>1973</v>
      </c>
      <c r="F3103" s="17" t="s">
        <v>1973</v>
      </c>
      <c r="G3103" s="15" t="s">
        <v>1973</v>
      </c>
      <c r="H3103" s="17" t="s">
        <v>1973</v>
      </c>
      <c r="I3103" s="17" t="s">
        <v>1973</v>
      </c>
      <c r="J3103" s="21" t="s">
        <v>1973</v>
      </c>
    </row>
    <row r="3104" ht="27" spans="1:10">
      <c r="A3104" s="19"/>
      <c r="B3104" s="19"/>
      <c r="C3104" s="15" t="s">
        <v>1973</v>
      </c>
      <c r="D3104" s="15" t="s">
        <v>1973</v>
      </c>
      <c r="E3104" s="15" t="s">
        <v>4108</v>
      </c>
      <c r="F3104" s="17" t="s">
        <v>1997</v>
      </c>
      <c r="G3104" s="15" t="s">
        <v>2005</v>
      </c>
      <c r="H3104" s="17" t="s">
        <v>1982</v>
      </c>
      <c r="I3104" s="17" t="s">
        <v>1983</v>
      </c>
      <c r="J3104" s="21" t="s">
        <v>4109</v>
      </c>
    </row>
    <row r="3105" ht="216" spans="1:10">
      <c r="A3105" s="15" t="s">
        <v>4110</v>
      </c>
      <c r="B3105" s="18" t="s">
        <v>4111</v>
      </c>
      <c r="C3105" s="19"/>
      <c r="D3105" s="19"/>
      <c r="E3105" s="19"/>
      <c r="F3105" s="20"/>
      <c r="G3105" s="19"/>
      <c r="H3105" s="20"/>
      <c r="I3105" s="20"/>
      <c r="J3105" s="22"/>
    </row>
    <row r="3106" ht="13.5" spans="1:10">
      <c r="A3106" s="19"/>
      <c r="B3106" s="19"/>
      <c r="C3106" s="15" t="s">
        <v>1977</v>
      </c>
      <c r="D3106" s="15" t="s">
        <v>1973</v>
      </c>
      <c r="E3106" s="15" t="s">
        <v>1973</v>
      </c>
      <c r="F3106" s="17" t="s">
        <v>1973</v>
      </c>
      <c r="G3106" s="15" t="s">
        <v>1973</v>
      </c>
      <c r="H3106" s="17" t="s">
        <v>1973</v>
      </c>
      <c r="I3106" s="17" t="s">
        <v>1973</v>
      </c>
      <c r="J3106" s="21" t="s">
        <v>1973</v>
      </c>
    </row>
    <row r="3107" ht="13.5" spans="1:10">
      <c r="A3107" s="19"/>
      <c r="B3107" s="19"/>
      <c r="C3107" s="15" t="s">
        <v>1973</v>
      </c>
      <c r="D3107" s="15" t="s">
        <v>1978</v>
      </c>
      <c r="E3107" s="15" t="s">
        <v>1973</v>
      </c>
      <c r="F3107" s="17" t="s">
        <v>1973</v>
      </c>
      <c r="G3107" s="15" t="s">
        <v>1973</v>
      </c>
      <c r="H3107" s="17" t="s">
        <v>1973</v>
      </c>
      <c r="I3107" s="17" t="s">
        <v>1973</v>
      </c>
      <c r="J3107" s="21" t="s">
        <v>1973</v>
      </c>
    </row>
    <row r="3108" ht="13.5" spans="1:10">
      <c r="A3108" s="19"/>
      <c r="B3108" s="19"/>
      <c r="C3108" s="15" t="s">
        <v>1973</v>
      </c>
      <c r="D3108" s="15" t="s">
        <v>1973</v>
      </c>
      <c r="E3108" s="15" t="s">
        <v>4112</v>
      </c>
      <c r="F3108" s="17" t="s">
        <v>1980</v>
      </c>
      <c r="G3108" s="15" t="s">
        <v>1981</v>
      </c>
      <c r="H3108" s="17" t="s">
        <v>1982</v>
      </c>
      <c r="I3108" s="17" t="s">
        <v>1983</v>
      </c>
      <c r="J3108" s="21" t="s">
        <v>4113</v>
      </c>
    </row>
    <row r="3109" ht="27" spans="1:10">
      <c r="A3109" s="19"/>
      <c r="B3109" s="19"/>
      <c r="C3109" s="15" t="s">
        <v>1973</v>
      </c>
      <c r="D3109" s="15" t="s">
        <v>1973</v>
      </c>
      <c r="E3109" s="15" t="s">
        <v>4114</v>
      </c>
      <c r="F3109" s="17" t="s">
        <v>1980</v>
      </c>
      <c r="G3109" s="15" t="s">
        <v>1981</v>
      </c>
      <c r="H3109" s="17" t="s">
        <v>1982</v>
      </c>
      <c r="I3109" s="17" t="s">
        <v>1983</v>
      </c>
      <c r="J3109" s="21" t="s">
        <v>4115</v>
      </c>
    </row>
    <row r="3110" ht="13.5" spans="1:10">
      <c r="A3110" s="19"/>
      <c r="B3110" s="19"/>
      <c r="C3110" s="15" t="s">
        <v>1973</v>
      </c>
      <c r="D3110" s="15" t="s">
        <v>1973</v>
      </c>
      <c r="E3110" s="15" t="s">
        <v>4116</v>
      </c>
      <c r="F3110" s="17" t="s">
        <v>1980</v>
      </c>
      <c r="G3110" s="15" t="s">
        <v>2050</v>
      </c>
      <c r="H3110" s="17" t="s">
        <v>2011</v>
      </c>
      <c r="I3110" s="17" t="s">
        <v>1983</v>
      </c>
      <c r="J3110" s="21" t="s">
        <v>4117</v>
      </c>
    </row>
    <row r="3111" ht="13.5" spans="1:10">
      <c r="A3111" s="19"/>
      <c r="B3111" s="19"/>
      <c r="C3111" s="15" t="s">
        <v>1973</v>
      </c>
      <c r="D3111" s="15" t="s">
        <v>1985</v>
      </c>
      <c r="E3111" s="15" t="s">
        <v>1973</v>
      </c>
      <c r="F3111" s="17" t="s">
        <v>1973</v>
      </c>
      <c r="G3111" s="15" t="s">
        <v>1973</v>
      </c>
      <c r="H3111" s="17" t="s">
        <v>1973</v>
      </c>
      <c r="I3111" s="17" t="s">
        <v>1973</v>
      </c>
      <c r="J3111" s="21" t="s">
        <v>1973</v>
      </c>
    </row>
    <row r="3112" ht="13.5" spans="1:10">
      <c r="A3112" s="19"/>
      <c r="B3112" s="19"/>
      <c r="C3112" s="15" t="s">
        <v>1973</v>
      </c>
      <c r="D3112" s="15" t="s">
        <v>1973</v>
      </c>
      <c r="E3112" s="15" t="s">
        <v>4118</v>
      </c>
      <c r="F3112" s="17" t="s">
        <v>1980</v>
      </c>
      <c r="G3112" s="15" t="s">
        <v>1981</v>
      </c>
      <c r="H3112" s="17" t="s">
        <v>1982</v>
      </c>
      <c r="I3112" s="17" t="s">
        <v>1983</v>
      </c>
      <c r="J3112" s="21" t="s">
        <v>4119</v>
      </c>
    </row>
    <row r="3113" ht="13.5" spans="1:10">
      <c r="A3113" s="19"/>
      <c r="B3113" s="19"/>
      <c r="C3113" s="15" t="s">
        <v>1973</v>
      </c>
      <c r="D3113" s="15" t="s">
        <v>1973</v>
      </c>
      <c r="E3113" s="15" t="s">
        <v>4120</v>
      </c>
      <c r="F3113" s="17" t="s">
        <v>1980</v>
      </c>
      <c r="G3113" s="15" t="s">
        <v>1981</v>
      </c>
      <c r="H3113" s="17" t="s">
        <v>1982</v>
      </c>
      <c r="I3113" s="17" t="s">
        <v>1983</v>
      </c>
      <c r="J3113" s="21" t="s">
        <v>4121</v>
      </c>
    </row>
    <row r="3114" ht="13.5" spans="1:10">
      <c r="A3114" s="19"/>
      <c r="B3114" s="19"/>
      <c r="C3114" s="15" t="s">
        <v>1973</v>
      </c>
      <c r="D3114" s="15" t="s">
        <v>2013</v>
      </c>
      <c r="E3114" s="15" t="s">
        <v>1973</v>
      </c>
      <c r="F3114" s="17" t="s">
        <v>1973</v>
      </c>
      <c r="G3114" s="15" t="s">
        <v>1973</v>
      </c>
      <c r="H3114" s="17" t="s">
        <v>1973</v>
      </c>
      <c r="I3114" s="17" t="s">
        <v>1973</v>
      </c>
      <c r="J3114" s="21" t="s">
        <v>1973</v>
      </c>
    </row>
    <row r="3115" ht="27" spans="1:10">
      <c r="A3115" s="19"/>
      <c r="B3115" s="19"/>
      <c r="C3115" s="15" t="s">
        <v>1973</v>
      </c>
      <c r="D3115" s="15" t="s">
        <v>1973</v>
      </c>
      <c r="E3115" s="15" t="s">
        <v>4122</v>
      </c>
      <c r="F3115" s="17" t="s">
        <v>1980</v>
      </c>
      <c r="G3115" s="15" t="s">
        <v>4123</v>
      </c>
      <c r="H3115" s="17" t="s">
        <v>1999</v>
      </c>
      <c r="I3115" s="17" t="s">
        <v>1987</v>
      </c>
      <c r="J3115" s="21" t="s">
        <v>4124</v>
      </c>
    </row>
    <row r="3116" ht="13.5" spans="1:10">
      <c r="A3116" s="19"/>
      <c r="B3116" s="19"/>
      <c r="C3116" s="15" t="s">
        <v>1973</v>
      </c>
      <c r="D3116" s="15" t="s">
        <v>1973</v>
      </c>
      <c r="E3116" s="15" t="s">
        <v>4125</v>
      </c>
      <c r="F3116" s="17" t="s">
        <v>1980</v>
      </c>
      <c r="G3116" s="15" t="s">
        <v>4126</v>
      </c>
      <c r="H3116" s="17" t="s">
        <v>2213</v>
      </c>
      <c r="I3116" s="17" t="s">
        <v>1987</v>
      </c>
      <c r="J3116" s="21" t="s">
        <v>4127</v>
      </c>
    </row>
    <row r="3117" ht="13.5" spans="1:10">
      <c r="A3117" s="19"/>
      <c r="B3117" s="19"/>
      <c r="C3117" s="15" t="s">
        <v>1989</v>
      </c>
      <c r="D3117" s="15" t="s">
        <v>1973</v>
      </c>
      <c r="E3117" s="15" t="s">
        <v>1973</v>
      </c>
      <c r="F3117" s="17" t="s">
        <v>1973</v>
      </c>
      <c r="G3117" s="15" t="s">
        <v>1973</v>
      </c>
      <c r="H3117" s="17" t="s">
        <v>1973</v>
      </c>
      <c r="I3117" s="17" t="s">
        <v>1973</v>
      </c>
      <c r="J3117" s="21" t="s">
        <v>1973</v>
      </c>
    </row>
    <row r="3118" ht="13.5" spans="1:10">
      <c r="A3118" s="19"/>
      <c r="B3118" s="19"/>
      <c r="C3118" s="15" t="s">
        <v>1973</v>
      </c>
      <c r="D3118" s="15" t="s">
        <v>1990</v>
      </c>
      <c r="E3118" s="15" t="s">
        <v>1973</v>
      </c>
      <c r="F3118" s="17" t="s">
        <v>1973</v>
      </c>
      <c r="G3118" s="15" t="s">
        <v>1973</v>
      </c>
      <c r="H3118" s="17" t="s">
        <v>1973</v>
      </c>
      <c r="I3118" s="17" t="s">
        <v>1973</v>
      </c>
      <c r="J3118" s="21" t="s">
        <v>1973</v>
      </c>
    </row>
    <row r="3119" ht="27" spans="1:10">
      <c r="A3119" s="19"/>
      <c r="B3119" s="19"/>
      <c r="C3119" s="15" t="s">
        <v>1973</v>
      </c>
      <c r="D3119" s="15" t="s">
        <v>1973</v>
      </c>
      <c r="E3119" s="15" t="s">
        <v>4128</v>
      </c>
      <c r="F3119" s="17" t="s">
        <v>1980</v>
      </c>
      <c r="G3119" s="15" t="s">
        <v>4126</v>
      </c>
      <c r="H3119" s="17" t="s">
        <v>2213</v>
      </c>
      <c r="I3119" s="17" t="s">
        <v>1987</v>
      </c>
      <c r="J3119" s="21" t="s">
        <v>4129</v>
      </c>
    </row>
    <row r="3120" ht="13.5" spans="1:10">
      <c r="A3120" s="19"/>
      <c r="B3120" s="19"/>
      <c r="C3120" s="15" t="s">
        <v>1973</v>
      </c>
      <c r="D3120" s="15" t="s">
        <v>2023</v>
      </c>
      <c r="E3120" s="15" t="s">
        <v>1973</v>
      </c>
      <c r="F3120" s="17" t="s">
        <v>1973</v>
      </c>
      <c r="G3120" s="15" t="s">
        <v>1973</v>
      </c>
      <c r="H3120" s="17" t="s">
        <v>1973</v>
      </c>
      <c r="I3120" s="17" t="s">
        <v>1973</v>
      </c>
      <c r="J3120" s="21" t="s">
        <v>1973</v>
      </c>
    </row>
    <row r="3121" ht="13.5" spans="1:10">
      <c r="A3121" s="19"/>
      <c r="B3121" s="19"/>
      <c r="C3121" s="15" t="s">
        <v>1973</v>
      </c>
      <c r="D3121" s="15" t="s">
        <v>1973</v>
      </c>
      <c r="E3121" s="15" t="s">
        <v>4130</v>
      </c>
      <c r="F3121" s="17" t="s">
        <v>1980</v>
      </c>
      <c r="G3121" s="15" t="s">
        <v>4131</v>
      </c>
      <c r="H3121" s="17" t="s">
        <v>1982</v>
      </c>
      <c r="I3121" s="17" t="s">
        <v>1987</v>
      </c>
      <c r="J3121" s="21" t="s">
        <v>4132</v>
      </c>
    </row>
    <row r="3122" ht="13.5" spans="1:10">
      <c r="A3122" s="19"/>
      <c r="B3122" s="19"/>
      <c r="C3122" s="15" t="s">
        <v>1973</v>
      </c>
      <c r="D3122" s="15" t="s">
        <v>1995</v>
      </c>
      <c r="E3122" s="15" t="s">
        <v>1973</v>
      </c>
      <c r="F3122" s="17" t="s">
        <v>1973</v>
      </c>
      <c r="G3122" s="15" t="s">
        <v>1973</v>
      </c>
      <c r="H3122" s="17" t="s">
        <v>1973</v>
      </c>
      <c r="I3122" s="17" t="s">
        <v>1973</v>
      </c>
      <c r="J3122" s="21" t="s">
        <v>1973</v>
      </c>
    </row>
    <row r="3123" ht="40.5" spans="1:10">
      <c r="A3123" s="19"/>
      <c r="B3123" s="19"/>
      <c r="C3123" s="15" t="s">
        <v>1973</v>
      </c>
      <c r="D3123" s="15" t="s">
        <v>1973</v>
      </c>
      <c r="E3123" s="15" t="s">
        <v>4133</v>
      </c>
      <c r="F3123" s="17" t="s">
        <v>1980</v>
      </c>
      <c r="G3123" s="15" t="s">
        <v>4134</v>
      </c>
      <c r="H3123" s="17" t="s">
        <v>1982</v>
      </c>
      <c r="I3123" s="17" t="s">
        <v>1987</v>
      </c>
      <c r="J3123" s="21" t="s">
        <v>4135</v>
      </c>
    </row>
    <row r="3124" ht="13.5" spans="1:10">
      <c r="A3124" s="19"/>
      <c r="B3124" s="19"/>
      <c r="C3124" s="15" t="s">
        <v>2001</v>
      </c>
      <c r="D3124" s="15" t="s">
        <v>1973</v>
      </c>
      <c r="E3124" s="15" t="s">
        <v>1973</v>
      </c>
      <c r="F3124" s="17" t="s">
        <v>1973</v>
      </c>
      <c r="G3124" s="15" t="s">
        <v>1973</v>
      </c>
      <c r="H3124" s="17" t="s">
        <v>1973</v>
      </c>
      <c r="I3124" s="17" t="s">
        <v>1973</v>
      </c>
      <c r="J3124" s="21" t="s">
        <v>1973</v>
      </c>
    </row>
    <row r="3125" ht="13.5" spans="1:10">
      <c r="A3125" s="19"/>
      <c r="B3125" s="19"/>
      <c r="C3125" s="15" t="s">
        <v>1973</v>
      </c>
      <c r="D3125" s="15" t="s">
        <v>2002</v>
      </c>
      <c r="E3125" s="15" t="s">
        <v>1973</v>
      </c>
      <c r="F3125" s="17" t="s">
        <v>1973</v>
      </c>
      <c r="G3125" s="15" t="s">
        <v>1973</v>
      </c>
      <c r="H3125" s="17" t="s">
        <v>1973</v>
      </c>
      <c r="I3125" s="17" t="s">
        <v>1973</v>
      </c>
      <c r="J3125" s="21" t="s">
        <v>1973</v>
      </c>
    </row>
    <row r="3126" ht="13.5" spans="1:10">
      <c r="A3126" s="19"/>
      <c r="B3126" s="19"/>
      <c r="C3126" s="15" t="s">
        <v>1973</v>
      </c>
      <c r="D3126" s="15" t="s">
        <v>1973</v>
      </c>
      <c r="E3126" s="15" t="s">
        <v>4136</v>
      </c>
      <c r="F3126" s="17" t="s">
        <v>1997</v>
      </c>
      <c r="G3126" s="15" t="s">
        <v>2005</v>
      </c>
      <c r="H3126" s="17" t="s">
        <v>1982</v>
      </c>
      <c r="I3126" s="17" t="s">
        <v>1983</v>
      </c>
      <c r="J3126" s="21" t="s">
        <v>4137</v>
      </c>
    </row>
    <row r="3127" ht="13.5" spans="1:10">
      <c r="A3127" s="15" t="s">
        <v>4138</v>
      </c>
      <c r="B3127" s="19"/>
      <c r="C3127" s="19"/>
      <c r="D3127" s="19"/>
      <c r="E3127" s="19"/>
      <c r="F3127" s="20"/>
      <c r="G3127" s="19"/>
      <c r="H3127" s="20"/>
      <c r="I3127" s="20"/>
      <c r="J3127" s="22"/>
    </row>
    <row r="3128" ht="409.5" spans="1:10">
      <c r="A3128" s="15" t="s">
        <v>4139</v>
      </c>
      <c r="B3128" s="18" t="s">
        <v>4140</v>
      </c>
      <c r="C3128" s="19"/>
      <c r="D3128" s="19"/>
      <c r="E3128" s="19"/>
      <c r="F3128" s="20"/>
      <c r="G3128" s="19"/>
      <c r="H3128" s="20"/>
      <c r="I3128" s="20"/>
      <c r="J3128" s="22"/>
    </row>
    <row r="3129" ht="13.5" spans="1:10">
      <c r="A3129" s="19"/>
      <c r="B3129" s="19"/>
      <c r="C3129" s="15" t="s">
        <v>1977</v>
      </c>
      <c r="D3129" s="15" t="s">
        <v>1973</v>
      </c>
      <c r="E3129" s="15" t="s">
        <v>1973</v>
      </c>
      <c r="F3129" s="17" t="s">
        <v>1973</v>
      </c>
      <c r="G3129" s="15" t="s">
        <v>1973</v>
      </c>
      <c r="H3129" s="17" t="s">
        <v>1973</v>
      </c>
      <c r="I3129" s="17" t="s">
        <v>1973</v>
      </c>
      <c r="J3129" s="21" t="s">
        <v>1973</v>
      </c>
    </row>
    <row r="3130" ht="13.5" spans="1:10">
      <c r="A3130" s="19"/>
      <c r="B3130" s="19"/>
      <c r="C3130" s="15" t="s">
        <v>1973</v>
      </c>
      <c r="D3130" s="15" t="s">
        <v>1978</v>
      </c>
      <c r="E3130" s="15" t="s">
        <v>1973</v>
      </c>
      <c r="F3130" s="17" t="s">
        <v>1973</v>
      </c>
      <c r="G3130" s="15" t="s">
        <v>1973</v>
      </c>
      <c r="H3130" s="17" t="s">
        <v>1973</v>
      </c>
      <c r="I3130" s="17" t="s">
        <v>1973</v>
      </c>
      <c r="J3130" s="21" t="s">
        <v>1973</v>
      </c>
    </row>
    <row r="3131" ht="54" spans="1:10">
      <c r="A3131" s="19"/>
      <c r="B3131" s="19"/>
      <c r="C3131" s="15" t="s">
        <v>1973</v>
      </c>
      <c r="D3131" s="15" t="s">
        <v>1973</v>
      </c>
      <c r="E3131" s="15" t="s">
        <v>4141</v>
      </c>
      <c r="F3131" s="17" t="s">
        <v>1997</v>
      </c>
      <c r="G3131" s="15" t="s">
        <v>2005</v>
      </c>
      <c r="H3131" s="17" t="s">
        <v>1982</v>
      </c>
      <c r="I3131" s="17" t="s">
        <v>1983</v>
      </c>
      <c r="J3131" s="21" t="s">
        <v>4142</v>
      </c>
    </row>
    <row r="3132" ht="54" spans="1:10">
      <c r="A3132" s="19"/>
      <c r="B3132" s="19"/>
      <c r="C3132" s="15" t="s">
        <v>1973</v>
      </c>
      <c r="D3132" s="15" t="s">
        <v>1973</v>
      </c>
      <c r="E3132" s="15" t="s">
        <v>4143</v>
      </c>
      <c r="F3132" s="17" t="s">
        <v>1997</v>
      </c>
      <c r="G3132" s="15" t="s">
        <v>1992</v>
      </c>
      <c r="H3132" s="17" t="s">
        <v>1982</v>
      </c>
      <c r="I3132" s="17" t="s">
        <v>1983</v>
      </c>
      <c r="J3132" s="21" t="s">
        <v>4144</v>
      </c>
    </row>
    <row r="3133" ht="67.5" spans="1:10">
      <c r="A3133" s="19"/>
      <c r="B3133" s="19"/>
      <c r="C3133" s="15" t="s">
        <v>1973</v>
      </c>
      <c r="D3133" s="15" t="s">
        <v>1973</v>
      </c>
      <c r="E3133" s="15" t="s">
        <v>4145</v>
      </c>
      <c r="F3133" s="17" t="s">
        <v>1980</v>
      </c>
      <c r="G3133" s="15" t="s">
        <v>2924</v>
      </c>
      <c r="H3133" s="17" t="s">
        <v>2153</v>
      </c>
      <c r="I3133" s="17" t="s">
        <v>1983</v>
      </c>
      <c r="J3133" s="21" t="s">
        <v>4146</v>
      </c>
    </row>
    <row r="3134" ht="13.5" spans="1:10">
      <c r="A3134" s="19"/>
      <c r="B3134" s="19"/>
      <c r="C3134" s="15" t="s">
        <v>1973</v>
      </c>
      <c r="D3134" s="15" t="s">
        <v>1985</v>
      </c>
      <c r="E3134" s="15" t="s">
        <v>1973</v>
      </c>
      <c r="F3134" s="17" t="s">
        <v>1973</v>
      </c>
      <c r="G3134" s="15" t="s">
        <v>1973</v>
      </c>
      <c r="H3134" s="17" t="s">
        <v>1973</v>
      </c>
      <c r="I3134" s="17" t="s">
        <v>1973</v>
      </c>
      <c r="J3134" s="21" t="s">
        <v>1973</v>
      </c>
    </row>
    <row r="3135" ht="40.5" spans="1:10">
      <c r="A3135" s="19"/>
      <c r="B3135" s="19"/>
      <c r="C3135" s="15" t="s">
        <v>1973</v>
      </c>
      <c r="D3135" s="15" t="s">
        <v>1973</v>
      </c>
      <c r="E3135" s="15" t="s">
        <v>4147</v>
      </c>
      <c r="F3135" s="17" t="s">
        <v>1980</v>
      </c>
      <c r="G3135" s="15" t="s">
        <v>1981</v>
      </c>
      <c r="H3135" s="17" t="s">
        <v>1982</v>
      </c>
      <c r="I3135" s="17" t="s">
        <v>1983</v>
      </c>
      <c r="J3135" s="21" t="s">
        <v>4148</v>
      </c>
    </row>
    <row r="3136" ht="13.5" spans="1:10">
      <c r="A3136" s="19"/>
      <c r="B3136" s="19"/>
      <c r="C3136" s="15" t="s">
        <v>1973</v>
      </c>
      <c r="D3136" s="15" t="s">
        <v>2013</v>
      </c>
      <c r="E3136" s="15" t="s">
        <v>1973</v>
      </c>
      <c r="F3136" s="17" t="s">
        <v>1973</v>
      </c>
      <c r="G3136" s="15" t="s">
        <v>1973</v>
      </c>
      <c r="H3136" s="17" t="s">
        <v>1973</v>
      </c>
      <c r="I3136" s="17" t="s">
        <v>1973</v>
      </c>
      <c r="J3136" s="21" t="s">
        <v>1973</v>
      </c>
    </row>
    <row r="3137" ht="54" spans="1:10">
      <c r="A3137" s="19"/>
      <c r="B3137" s="19"/>
      <c r="C3137" s="15" t="s">
        <v>1973</v>
      </c>
      <c r="D3137" s="15" t="s">
        <v>1973</v>
      </c>
      <c r="E3137" s="15" t="s">
        <v>4149</v>
      </c>
      <c r="F3137" s="17" t="s">
        <v>1997</v>
      </c>
      <c r="G3137" s="15" t="s">
        <v>1992</v>
      </c>
      <c r="H3137" s="17" t="s">
        <v>1982</v>
      </c>
      <c r="I3137" s="17" t="s">
        <v>1983</v>
      </c>
      <c r="J3137" s="21" t="s">
        <v>4150</v>
      </c>
    </row>
    <row r="3138" ht="13.5" spans="1:10">
      <c r="A3138" s="19"/>
      <c r="B3138" s="19"/>
      <c r="C3138" s="15" t="s">
        <v>1989</v>
      </c>
      <c r="D3138" s="15" t="s">
        <v>1973</v>
      </c>
      <c r="E3138" s="15" t="s">
        <v>1973</v>
      </c>
      <c r="F3138" s="17" t="s">
        <v>1973</v>
      </c>
      <c r="G3138" s="15" t="s">
        <v>1973</v>
      </c>
      <c r="H3138" s="17" t="s">
        <v>1973</v>
      </c>
      <c r="I3138" s="17" t="s">
        <v>1973</v>
      </c>
      <c r="J3138" s="21" t="s">
        <v>1973</v>
      </c>
    </row>
    <row r="3139" ht="13.5" spans="1:10">
      <c r="A3139" s="19"/>
      <c r="B3139" s="19"/>
      <c r="C3139" s="15" t="s">
        <v>1973</v>
      </c>
      <c r="D3139" s="15" t="s">
        <v>2023</v>
      </c>
      <c r="E3139" s="15" t="s">
        <v>1973</v>
      </c>
      <c r="F3139" s="17" t="s">
        <v>1973</v>
      </c>
      <c r="G3139" s="15" t="s">
        <v>1973</v>
      </c>
      <c r="H3139" s="17" t="s">
        <v>1973</v>
      </c>
      <c r="I3139" s="17" t="s">
        <v>1973</v>
      </c>
      <c r="J3139" s="21" t="s">
        <v>1973</v>
      </c>
    </row>
    <row r="3140" ht="54" spans="1:10">
      <c r="A3140" s="19"/>
      <c r="B3140" s="19"/>
      <c r="C3140" s="15" t="s">
        <v>1973</v>
      </c>
      <c r="D3140" s="15" t="s">
        <v>1973</v>
      </c>
      <c r="E3140" s="15" t="s">
        <v>4151</v>
      </c>
      <c r="F3140" s="17" t="s">
        <v>1997</v>
      </c>
      <c r="G3140" s="15" t="s">
        <v>2716</v>
      </c>
      <c r="H3140" s="17" t="s">
        <v>4152</v>
      </c>
      <c r="I3140" s="17" t="s">
        <v>1983</v>
      </c>
      <c r="J3140" s="21" t="s">
        <v>4153</v>
      </c>
    </row>
    <row r="3141" ht="54" spans="1:10">
      <c r="A3141" s="19"/>
      <c r="B3141" s="19"/>
      <c r="C3141" s="15" t="s">
        <v>1973</v>
      </c>
      <c r="D3141" s="15" t="s">
        <v>1973</v>
      </c>
      <c r="E3141" s="15" t="s">
        <v>4154</v>
      </c>
      <c r="F3141" s="17" t="s">
        <v>1980</v>
      </c>
      <c r="G3141" s="15" t="s">
        <v>4155</v>
      </c>
      <c r="H3141" s="17" t="s">
        <v>1973</v>
      </c>
      <c r="I3141" s="17" t="s">
        <v>1987</v>
      </c>
      <c r="J3141" s="21" t="s">
        <v>4156</v>
      </c>
    </row>
    <row r="3142" ht="13.5" spans="1:10">
      <c r="A3142" s="19"/>
      <c r="B3142" s="19"/>
      <c r="C3142" s="15" t="s">
        <v>2001</v>
      </c>
      <c r="D3142" s="15" t="s">
        <v>1973</v>
      </c>
      <c r="E3142" s="15" t="s">
        <v>1973</v>
      </c>
      <c r="F3142" s="17" t="s">
        <v>1973</v>
      </c>
      <c r="G3142" s="15" t="s">
        <v>1973</v>
      </c>
      <c r="H3142" s="17" t="s">
        <v>1973</v>
      </c>
      <c r="I3142" s="17" t="s">
        <v>1973</v>
      </c>
      <c r="J3142" s="21" t="s">
        <v>1973</v>
      </c>
    </row>
    <row r="3143" ht="13.5" spans="1:10">
      <c r="A3143" s="19"/>
      <c r="B3143" s="19"/>
      <c r="C3143" s="15" t="s">
        <v>1973</v>
      </c>
      <c r="D3143" s="15" t="s">
        <v>2002</v>
      </c>
      <c r="E3143" s="15" t="s">
        <v>1973</v>
      </c>
      <c r="F3143" s="17" t="s">
        <v>1973</v>
      </c>
      <c r="G3143" s="15" t="s">
        <v>1973</v>
      </c>
      <c r="H3143" s="17" t="s">
        <v>1973</v>
      </c>
      <c r="I3143" s="17" t="s">
        <v>1973</v>
      </c>
      <c r="J3143" s="21" t="s">
        <v>1973</v>
      </c>
    </row>
    <row r="3144" ht="54" spans="1:10">
      <c r="A3144" s="19"/>
      <c r="B3144" s="19"/>
      <c r="C3144" s="15" t="s">
        <v>1973</v>
      </c>
      <c r="D3144" s="15" t="s">
        <v>1973</v>
      </c>
      <c r="E3144" s="15" t="s">
        <v>4157</v>
      </c>
      <c r="F3144" s="17" t="s">
        <v>1997</v>
      </c>
      <c r="G3144" s="15" t="s">
        <v>2297</v>
      </c>
      <c r="H3144" s="17" t="s">
        <v>1982</v>
      </c>
      <c r="I3144" s="17" t="s">
        <v>1983</v>
      </c>
      <c r="J3144" s="21" t="s">
        <v>4158</v>
      </c>
    </row>
    <row r="3145" ht="409.5" spans="1:10">
      <c r="A3145" s="15" t="s">
        <v>4159</v>
      </c>
      <c r="B3145" s="18" t="s">
        <v>4160</v>
      </c>
      <c r="C3145" s="19"/>
      <c r="D3145" s="19"/>
      <c r="E3145" s="19"/>
      <c r="F3145" s="20"/>
      <c r="G3145" s="19"/>
      <c r="H3145" s="20"/>
      <c r="I3145" s="20"/>
      <c r="J3145" s="22"/>
    </row>
    <row r="3146" ht="13.5" spans="1:10">
      <c r="A3146" s="19"/>
      <c r="B3146" s="19"/>
      <c r="C3146" s="15" t="s">
        <v>1977</v>
      </c>
      <c r="D3146" s="15" t="s">
        <v>1973</v>
      </c>
      <c r="E3146" s="15" t="s">
        <v>1973</v>
      </c>
      <c r="F3146" s="17" t="s">
        <v>1973</v>
      </c>
      <c r="G3146" s="15" t="s">
        <v>1973</v>
      </c>
      <c r="H3146" s="17" t="s">
        <v>1973</v>
      </c>
      <c r="I3146" s="17" t="s">
        <v>1973</v>
      </c>
      <c r="J3146" s="21" t="s">
        <v>1973</v>
      </c>
    </row>
    <row r="3147" ht="13.5" spans="1:10">
      <c r="A3147" s="19"/>
      <c r="B3147" s="19"/>
      <c r="C3147" s="15" t="s">
        <v>1973</v>
      </c>
      <c r="D3147" s="15" t="s">
        <v>1978</v>
      </c>
      <c r="E3147" s="15" t="s">
        <v>1973</v>
      </c>
      <c r="F3147" s="17" t="s">
        <v>1973</v>
      </c>
      <c r="G3147" s="15" t="s">
        <v>1973</v>
      </c>
      <c r="H3147" s="17" t="s">
        <v>1973</v>
      </c>
      <c r="I3147" s="17" t="s">
        <v>1973</v>
      </c>
      <c r="J3147" s="21" t="s">
        <v>1973</v>
      </c>
    </row>
    <row r="3148" ht="27" spans="1:10">
      <c r="A3148" s="19"/>
      <c r="B3148" s="19"/>
      <c r="C3148" s="15" t="s">
        <v>1973</v>
      </c>
      <c r="D3148" s="15" t="s">
        <v>1973</v>
      </c>
      <c r="E3148" s="15" t="s">
        <v>4161</v>
      </c>
      <c r="F3148" s="17" t="s">
        <v>1980</v>
      </c>
      <c r="G3148" s="15" t="s">
        <v>4162</v>
      </c>
      <c r="H3148" s="17" t="s">
        <v>2153</v>
      </c>
      <c r="I3148" s="17" t="s">
        <v>1983</v>
      </c>
      <c r="J3148" s="21" t="s">
        <v>4163</v>
      </c>
    </row>
    <row r="3149" ht="27" spans="1:10">
      <c r="A3149" s="19"/>
      <c r="B3149" s="19"/>
      <c r="C3149" s="15" t="s">
        <v>1973</v>
      </c>
      <c r="D3149" s="15" t="s">
        <v>1973</v>
      </c>
      <c r="E3149" s="15" t="s">
        <v>4164</v>
      </c>
      <c r="F3149" s="17" t="s">
        <v>1997</v>
      </c>
      <c r="G3149" s="15" t="s">
        <v>2386</v>
      </c>
      <c r="H3149" s="17" t="s">
        <v>2266</v>
      </c>
      <c r="I3149" s="17" t="s">
        <v>1983</v>
      </c>
      <c r="J3149" s="21" t="s">
        <v>4165</v>
      </c>
    </row>
    <row r="3150" ht="40.5" spans="1:10">
      <c r="A3150" s="19"/>
      <c r="B3150" s="19"/>
      <c r="C3150" s="15" t="s">
        <v>1973</v>
      </c>
      <c r="D3150" s="15" t="s">
        <v>1973</v>
      </c>
      <c r="E3150" s="15" t="s">
        <v>4166</v>
      </c>
      <c r="F3150" s="17" t="s">
        <v>1980</v>
      </c>
      <c r="G3150" s="15" t="s">
        <v>1981</v>
      </c>
      <c r="H3150" s="17" t="s">
        <v>1982</v>
      </c>
      <c r="I3150" s="17" t="s">
        <v>1983</v>
      </c>
      <c r="J3150" s="21" t="s">
        <v>4167</v>
      </c>
    </row>
    <row r="3151" ht="13.5" spans="1:10">
      <c r="A3151" s="19"/>
      <c r="B3151" s="19"/>
      <c r="C3151" s="15" t="s">
        <v>1973</v>
      </c>
      <c r="D3151" s="15" t="s">
        <v>2013</v>
      </c>
      <c r="E3151" s="15" t="s">
        <v>1973</v>
      </c>
      <c r="F3151" s="17" t="s">
        <v>1973</v>
      </c>
      <c r="G3151" s="15" t="s">
        <v>1973</v>
      </c>
      <c r="H3151" s="17" t="s">
        <v>1973</v>
      </c>
      <c r="I3151" s="17" t="s">
        <v>1973</v>
      </c>
      <c r="J3151" s="21" t="s">
        <v>1973</v>
      </c>
    </row>
    <row r="3152" ht="27" spans="1:10">
      <c r="A3152" s="19"/>
      <c r="B3152" s="19"/>
      <c r="C3152" s="15" t="s">
        <v>1973</v>
      </c>
      <c r="D3152" s="15" t="s">
        <v>1973</v>
      </c>
      <c r="E3152" s="15" t="s">
        <v>4168</v>
      </c>
      <c r="F3152" s="17" t="s">
        <v>1980</v>
      </c>
      <c r="G3152" s="15" t="s">
        <v>4169</v>
      </c>
      <c r="H3152" s="17" t="s">
        <v>2691</v>
      </c>
      <c r="I3152" s="17" t="s">
        <v>1983</v>
      </c>
      <c r="J3152" s="21" t="s">
        <v>4170</v>
      </c>
    </row>
    <row r="3153" ht="13.5" spans="1:10">
      <c r="A3153" s="19"/>
      <c r="B3153" s="19"/>
      <c r="C3153" s="15" t="s">
        <v>1989</v>
      </c>
      <c r="D3153" s="15" t="s">
        <v>1973</v>
      </c>
      <c r="E3153" s="15" t="s">
        <v>1973</v>
      </c>
      <c r="F3153" s="17" t="s">
        <v>1973</v>
      </c>
      <c r="G3153" s="15" t="s">
        <v>1973</v>
      </c>
      <c r="H3153" s="17" t="s">
        <v>1973</v>
      </c>
      <c r="I3153" s="17" t="s">
        <v>1973</v>
      </c>
      <c r="J3153" s="21" t="s">
        <v>1973</v>
      </c>
    </row>
    <row r="3154" ht="13.5" spans="1:10">
      <c r="A3154" s="19"/>
      <c r="B3154" s="19"/>
      <c r="C3154" s="15" t="s">
        <v>1973</v>
      </c>
      <c r="D3154" s="15" t="s">
        <v>2023</v>
      </c>
      <c r="E3154" s="15" t="s">
        <v>1973</v>
      </c>
      <c r="F3154" s="17" t="s">
        <v>1973</v>
      </c>
      <c r="G3154" s="15" t="s">
        <v>1973</v>
      </c>
      <c r="H3154" s="17" t="s">
        <v>1973</v>
      </c>
      <c r="I3154" s="17" t="s">
        <v>1973</v>
      </c>
      <c r="J3154" s="21" t="s">
        <v>1973</v>
      </c>
    </row>
    <row r="3155" ht="40.5" spans="1:10">
      <c r="A3155" s="19"/>
      <c r="B3155" s="19"/>
      <c r="C3155" s="15" t="s">
        <v>1973</v>
      </c>
      <c r="D3155" s="15" t="s">
        <v>1973</v>
      </c>
      <c r="E3155" s="15" t="s">
        <v>4171</v>
      </c>
      <c r="F3155" s="17" t="s">
        <v>1980</v>
      </c>
      <c r="G3155" s="15" t="s">
        <v>4172</v>
      </c>
      <c r="H3155" s="17" t="s">
        <v>1973</v>
      </c>
      <c r="I3155" s="17" t="s">
        <v>1987</v>
      </c>
      <c r="J3155" s="21" t="s">
        <v>4173</v>
      </c>
    </row>
    <row r="3156" ht="229.5" spans="1:10">
      <c r="A3156" s="19"/>
      <c r="B3156" s="19"/>
      <c r="C3156" s="15" t="s">
        <v>1973</v>
      </c>
      <c r="D3156" s="15" t="s">
        <v>1973</v>
      </c>
      <c r="E3156" s="15" t="s">
        <v>4174</v>
      </c>
      <c r="F3156" s="17" t="s">
        <v>1980</v>
      </c>
      <c r="G3156" s="15" t="s">
        <v>4175</v>
      </c>
      <c r="H3156" s="17" t="s">
        <v>1973</v>
      </c>
      <c r="I3156" s="17" t="s">
        <v>1987</v>
      </c>
      <c r="J3156" s="21" t="s">
        <v>4176</v>
      </c>
    </row>
    <row r="3157" ht="13.5" spans="1:10">
      <c r="A3157" s="19"/>
      <c r="B3157" s="19"/>
      <c r="C3157" s="15" t="s">
        <v>2001</v>
      </c>
      <c r="D3157" s="15" t="s">
        <v>1973</v>
      </c>
      <c r="E3157" s="15" t="s">
        <v>1973</v>
      </c>
      <c r="F3157" s="17" t="s">
        <v>1973</v>
      </c>
      <c r="G3157" s="15" t="s">
        <v>1973</v>
      </c>
      <c r="H3157" s="17" t="s">
        <v>1973</v>
      </c>
      <c r="I3157" s="17" t="s">
        <v>1973</v>
      </c>
      <c r="J3157" s="21" t="s">
        <v>1973</v>
      </c>
    </row>
    <row r="3158" ht="13.5" spans="1:10">
      <c r="A3158" s="19"/>
      <c r="B3158" s="19"/>
      <c r="C3158" s="15" t="s">
        <v>1973</v>
      </c>
      <c r="D3158" s="15" t="s">
        <v>2002</v>
      </c>
      <c r="E3158" s="15" t="s">
        <v>1973</v>
      </c>
      <c r="F3158" s="17" t="s">
        <v>1973</v>
      </c>
      <c r="G3158" s="15" t="s">
        <v>1973</v>
      </c>
      <c r="H3158" s="17" t="s">
        <v>1973</v>
      </c>
      <c r="I3158" s="17" t="s">
        <v>1973</v>
      </c>
      <c r="J3158" s="21" t="s">
        <v>1973</v>
      </c>
    </row>
    <row r="3159" ht="54" spans="1:10">
      <c r="A3159" s="19"/>
      <c r="B3159" s="19"/>
      <c r="C3159" s="15" t="s">
        <v>1973</v>
      </c>
      <c r="D3159" s="15" t="s">
        <v>1973</v>
      </c>
      <c r="E3159" s="15" t="s">
        <v>2076</v>
      </c>
      <c r="F3159" s="17" t="s">
        <v>1997</v>
      </c>
      <c r="G3159" s="15" t="s">
        <v>2005</v>
      </c>
      <c r="H3159" s="17" t="s">
        <v>1982</v>
      </c>
      <c r="I3159" s="17" t="s">
        <v>1983</v>
      </c>
      <c r="J3159" s="21" t="s">
        <v>4177</v>
      </c>
    </row>
    <row r="3160" ht="67.5" spans="1:10">
      <c r="A3160" s="19"/>
      <c r="B3160" s="19"/>
      <c r="C3160" s="15" t="s">
        <v>1973</v>
      </c>
      <c r="D3160" s="15" t="s">
        <v>1973</v>
      </c>
      <c r="E3160" s="15" t="s">
        <v>4178</v>
      </c>
      <c r="F3160" s="17" t="s">
        <v>1997</v>
      </c>
      <c r="G3160" s="15" t="s">
        <v>2005</v>
      </c>
      <c r="H3160" s="17" t="s">
        <v>1982</v>
      </c>
      <c r="I3160" s="17" t="s">
        <v>1983</v>
      </c>
      <c r="J3160" s="21" t="s">
        <v>4179</v>
      </c>
    </row>
    <row r="3161" ht="409.5" spans="1:10">
      <c r="A3161" s="15" t="s">
        <v>4180</v>
      </c>
      <c r="B3161" s="18" t="s">
        <v>4181</v>
      </c>
      <c r="C3161" s="19"/>
      <c r="D3161" s="19"/>
      <c r="E3161" s="19"/>
      <c r="F3161" s="20"/>
      <c r="G3161" s="19"/>
      <c r="H3161" s="20"/>
      <c r="I3161" s="20"/>
      <c r="J3161" s="22"/>
    </row>
    <row r="3162" ht="13.5" spans="1:10">
      <c r="A3162" s="19"/>
      <c r="B3162" s="19"/>
      <c r="C3162" s="15" t="s">
        <v>1977</v>
      </c>
      <c r="D3162" s="15" t="s">
        <v>1973</v>
      </c>
      <c r="E3162" s="15" t="s">
        <v>1973</v>
      </c>
      <c r="F3162" s="17" t="s">
        <v>1973</v>
      </c>
      <c r="G3162" s="15" t="s">
        <v>1973</v>
      </c>
      <c r="H3162" s="17" t="s">
        <v>1973</v>
      </c>
      <c r="I3162" s="17" t="s">
        <v>1973</v>
      </c>
      <c r="J3162" s="21" t="s">
        <v>1973</v>
      </c>
    </row>
    <row r="3163" ht="13.5" spans="1:10">
      <c r="A3163" s="19"/>
      <c r="B3163" s="19"/>
      <c r="C3163" s="15" t="s">
        <v>1973</v>
      </c>
      <c r="D3163" s="15" t="s">
        <v>1978</v>
      </c>
      <c r="E3163" s="15" t="s">
        <v>1973</v>
      </c>
      <c r="F3163" s="17" t="s">
        <v>1973</v>
      </c>
      <c r="G3163" s="15" t="s">
        <v>1973</v>
      </c>
      <c r="H3163" s="17" t="s">
        <v>1973</v>
      </c>
      <c r="I3163" s="17" t="s">
        <v>1973</v>
      </c>
      <c r="J3163" s="21" t="s">
        <v>1973</v>
      </c>
    </row>
    <row r="3164" ht="67.5" spans="1:10">
      <c r="A3164" s="19"/>
      <c r="B3164" s="19"/>
      <c r="C3164" s="15" t="s">
        <v>1973</v>
      </c>
      <c r="D3164" s="15" t="s">
        <v>1973</v>
      </c>
      <c r="E3164" s="15" t="s">
        <v>4182</v>
      </c>
      <c r="F3164" s="17" t="s">
        <v>1980</v>
      </c>
      <c r="G3164" s="15" t="s">
        <v>1981</v>
      </c>
      <c r="H3164" s="17" t="s">
        <v>1982</v>
      </c>
      <c r="I3164" s="17" t="s">
        <v>1983</v>
      </c>
      <c r="J3164" s="21" t="s">
        <v>4183</v>
      </c>
    </row>
    <row r="3165" ht="27" spans="1:10">
      <c r="A3165" s="19"/>
      <c r="B3165" s="19"/>
      <c r="C3165" s="15" t="s">
        <v>1973</v>
      </c>
      <c r="D3165" s="15" t="s">
        <v>1973</v>
      </c>
      <c r="E3165" s="15" t="s">
        <v>4184</v>
      </c>
      <c r="F3165" s="17" t="s">
        <v>1997</v>
      </c>
      <c r="G3165" s="15" t="s">
        <v>2050</v>
      </c>
      <c r="H3165" s="17" t="s">
        <v>2348</v>
      </c>
      <c r="I3165" s="17" t="s">
        <v>1983</v>
      </c>
      <c r="J3165" s="21" t="s">
        <v>4185</v>
      </c>
    </row>
    <row r="3166" ht="13.5" spans="1:10">
      <c r="A3166" s="19"/>
      <c r="B3166" s="19"/>
      <c r="C3166" s="15" t="s">
        <v>1973</v>
      </c>
      <c r="D3166" s="15" t="s">
        <v>1985</v>
      </c>
      <c r="E3166" s="15" t="s">
        <v>1973</v>
      </c>
      <c r="F3166" s="17" t="s">
        <v>1973</v>
      </c>
      <c r="G3166" s="15" t="s">
        <v>1973</v>
      </c>
      <c r="H3166" s="17" t="s">
        <v>1973</v>
      </c>
      <c r="I3166" s="17" t="s">
        <v>1973</v>
      </c>
      <c r="J3166" s="21" t="s">
        <v>1973</v>
      </c>
    </row>
    <row r="3167" ht="54" spans="1:10">
      <c r="A3167" s="19"/>
      <c r="B3167" s="19"/>
      <c r="C3167" s="15" t="s">
        <v>1973</v>
      </c>
      <c r="D3167" s="15" t="s">
        <v>1973</v>
      </c>
      <c r="E3167" s="15" t="s">
        <v>2515</v>
      </c>
      <c r="F3167" s="17" t="s">
        <v>1980</v>
      </c>
      <c r="G3167" s="15" t="s">
        <v>1981</v>
      </c>
      <c r="H3167" s="17" t="s">
        <v>1982</v>
      </c>
      <c r="I3167" s="17" t="s">
        <v>1983</v>
      </c>
      <c r="J3167" s="21" t="s">
        <v>4186</v>
      </c>
    </row>
    <row r="3168" ht="13.5" spans="1:10">
      <c r="A3168" s="19"/>
      <c r="B3168" s="19"/>
      <c r="C3168" s="15" t="s">
        <v>1989</v>
      </c>
      <c r="D3168" s="15" t="s">
        <v>1973</v>
      </c>
      <c r="E3168" s="15" t="s">
        <v>1973</v>
      </c>
      <c r="F3168" s="17" t="s">
        <v>1973</v>
      </c>
      <c r="G3168" s="15" t="s">
        <v>1973</v>
      </c>
      <c r="H3168" s="17" t="s">
        <v>1973</v>
      </c>
      <c r="I3168" s="17" t="s">
        <v>1973</v>
      </c>
      <c r="J3168" s="21" t="s">
        <v>1973</v>
      </c>
    </row>
    <row r="3169" ht="13.5" spans="1:10">
      <c r="A3169" s="19"/>
      <c r="B3169" s="19"/>
      <c r="C3169" s="15" t="s">
        <v>1973</v>
      </c>
      <c r="D3169" s="15" t="s">
        <v>2023</v>
      </c>
      <c r="E3169" s="15" t="s">
        <v>1973</v>
      </c>
      <c r="F3169" s="17" t="s">
        <v>1973</v>
      </c>
      <c r="G3169" s="15" t="s">
        <v>1973</v>
      </c>
      <c r="H3169" s="17" t="s">
        <v>1973</v>
      </c>
      <c r="I3169" s="17" t="s">
        <v>1973</v>
      </c>
      <c r="J3169" s="21" t="s">
        <v>1973</v>
      </c>
    </row>
    <row r="3170" ht="81" spans="1:10">
      <c r="A3170" s="19"/>
      <c r="B3170" s="19"/>
      <c r="C3170" s="15" t="s">
        <v>1973</v>
      </c>
      <c r="D3170" s="15" t="s">
        <v>1973</v>
      </c>
      <c r="E3170" s="15" t="s">
        <v>4187</v>
      </c>
      <c r="F3170" s="17" t="s">
        <v>2020</v>
      </c>
      <c r="G3170" s="15" t="s">
        <v>2177</v>
      </c>
      <c r="H3170" s="17" t="s">
        <v>1982</v>
      </c>
      <c r="I3170" s="17" t="s">
        <v>1983</v>
      </c>
      <c r="J3170" s="21" t="s">
        <v>4188</v>
      </c>
    </row>
    <row r="3171" ht="13.5" spans="1:10">
      <c r="A3171" s="19"/>
      <c r="B3171" s="19"/>
      <c r="C3171" s="15" t="s">
        <v>1973</v>
      </c>
      <c r="D3171" s="15" t="s">
        <v>1995</v>
      </c>
      <c r="E3171" s="15" t="s">
        <v>1973</v>
      </c>
      <c r="F3171" s="17" t="s">
        <v>1973</v>
      </c>
      <c r="G3171" s="15" t="s">
        <v>1973</v>
      </c>
      <c r="H3171" s="17" t="s">
        <v>1973</v>
      </c>
      <c r="I3171" s="17" t="s">
        <v>1973</v>
      </c>
      <c r="J3171" s="21" t="s">
        <v>1973</v>
      </c>
    </row>
    <row r="3172" ht="27" spans="1:10">
      <c r="A3172" s="19"/>
      <c r="B3172" s="19"/>
      <c r="C3172" s="15" t="s">
        <v>1973</v>
      </c>
      <c r="D3172" s="15" t="s">
        <v>1973</v>
      </c>
      <c r="E3172" s="15" t="s">
        <v>4189</v>
      </c>
      <c r="F3172" s="17" t="s">
        <v>1980</v>
      </c>
      <c r="G3172" s="15" t="s">
        <v>1981</v>
      </c>
      <c r="H3172" s="17" t="s">
        <v>1982</v>
      </c>
      <c r="I3172" s="17" t="s">
        <v>1983</v>
      </c>
      <c r="J3172" s="21" t="s">
        <v>4190</v>
      </c>
    </row>
    <row r="3173" ht="13.5" spans="1:10">
      <c r="A3173" s="19"/>
      <c r="B3173" s="19"/>
      <c r="C3173" s="15" t="s">
        <v>2001</v>
      </c>
      <c r="D3173" s="15" t="s">
        <v>1973</v>
      </c>
      <c r="E3173" s="15" t="s">
        <v>1973</v>
      </c>
      <c r="F3173" s="17" t="s">
        <v>1973</v>
      </c>
      <c r="G3173" s="15" t="s">
        <v>1973</v>
      </c>
      <c r="H3173" s="17" t="s">
        <v>1973</v>
      </c>
      <c r="I3173" s="17" t="s">
        <v>1973</v>
      </c>
      <c r="J3173" s="21" t="s">
        <v>1973</v>
      </c>
    </row>
    <row r="3174" ht="13.5" spans="1:10">
      <c r="A3174" s="19"/>
      <c r="B3174" s="19"/>
      <c r="C3174" s="15" t="s">
        <v>1973</v>
      </c>
      <c r="D3174" s="15" t="s">
        <v>2002</v>
      </c>
      <c r="E3174" s="15" t="s">
        <v>1973</v>
      </c>
      <c r="F3174" s="17" t="s">
        <v>1973</v>
      </c>
      <c r="G3174" s="15" t="s">
        <v>1973</v>
      </c>
      <c r="H3174" s="17" t="s">
        <v>1973</v>
      </c>
      <c r="I3174" s="17" t="s">
        <v>1973</v>
      </c>
      <c r="J3174" s="21" t="s">
        <v>1973</v>
      </c>
    </row>
    <row r="3175" ht="54" spans="1:10">
      <c r="A3175" s="19"/>
      <c r="B3175" s="19"/>
      <c r="C3175" s="15" t="s">
        <v>1973</v>
      </c>
      <c r="D3175" s="15" t="s">
        <v>1973</v>
      </c>
      <c r="E3175" s="15" t="s">
        <v>4191</v>
      </c>
      <c r="F3175" s="17" t="s">
        <v>1997</v>
      </c>
      <c r="G3175" s="15" t="s">
        <v>2005</v>
      </c>
      <c r="H3175" s="17" t="s">
        <v>1982</v>
      </c>
      <c r="I3175" s="17" t="s">
        <v>1983</v>
      </c>
      <c r="J3175" s="21" t="s">
        <v>4192</v>
      </c>
    </row>
    <row r="3176" ht="54" spans="1:10">
      <c r="A3176" s="19"/>
      <c r="B3176" s="19"/>
      <c r="C3176" s="15" t="s">
        <v>1973</v>
      </c>
      <c r="D3176" s="15" t="s">
        <v>1973</v>
      </c>
      <c r="E3176" s="15" t="s">
        <v>4193</v>
      </c>
      <c r="F3176" s="17" t="s">
        <v>1997</v>
      </c>
      <c r="G3176" s="15" t="s">
        <v>2005</v>
      </c>
      <c r="H3176" s="17" t="s">
        <v>1982</v>
      </c>
      <c r="I3176" s="17" t="s">
        <v>1983</v>
      </c>
      <c r="J3176" s="21" t="s">
        <v>4192</v>
      </c>
    </row>
    <row r="3177" ht="409.5" spans="1:10">
      <c r="A3177" s="15" t="s">
        <v>4194</v>
      </c>
      <c r="B3177" s="18" t="s">
        <v>4195</v>
      </c>
      <c r="C3177" s="19"/>
      <c r="D3177" s="19"/>
      <c r="E3177" s="19"/>
      <c r="F3177" s="20"/>
      <c r="G3177" s="19"/>
      <c r="H3177" s="20"/>
      <c r="I3177" s="20"/>
      <c r="J3177" s="22"/>
    </row>
    <row r="3178" ht="13.5" spans="1:10">
      <c r="A3178" s="19"/>
      <c r="B3178" s="19"/>
      <c r="C3178" s="15" t="s">
        <v>1977</v>
      </c>
      <c r="D3178" s="15" t="s">
        <v>1973</v>
      </c>
      <c r="E3178" s="15" t="s">
        <v>1973</v>
      </c>
      <c r="F3178" s="17" t="s">
        <v>1973</v>
      </c>
      <c r="G3178" s="15" t="s">
        <v>1973</v>
      </c>
      <c r="H3178" s="17" t="s">
        <v>1973</v>
      </c>
      <c r="I3178" s="17" t="s">
        <v>1973</v>
      </c>
      <c r="J3178" s="21" t="s">
        <v>1973</v>
      </c>
    </row>
    <row r="3179" ht="13.5" spans="1:10">
      <c r="A3179" s="19"/>
      <c r="B3179" s="19"/>
      <c r="C3179" s="15" t="s">
        <v>1973</v>
      </c>
      <c r="D3179" s="15" t="s">
        <v>1978</v>
      </c>
      <c r="E3179" s="15" t="s">
        <v>1973</v>
      </c>
      <c r="F3179" s="17" t="s">
        <v>1973</v>
      </c>
      <c r="G3179" s="15" t="s">
        <v>1973</v>
      </c>
      <c r="H3179" s="17" t="s">
        <v>1973</v>
      </c>
      <c r="I3179" s="17" t="s">
        <v>1973</v>
      </c>
      <c r="J3179" s="21" t="s">
        <v>1973</v>
      </c>
    </row>
    <row r="3180" ht="27" spans="1:10">
      <c r="A3180" s="19"/>
      <c r="B3180" s="19"/>
      <c r="C3180" s="15" t="s">
        <v>1973</v>
      </c>
      <c r="D3180" s="15" t="s">
        <v>1973</v>
      </c>
      <c r="E3180" s="15" t="s">
        <v>4196</v>
      </c>
      <c r="F3180" s="17" t="s">
        <v>1980</v>
      </c>
      <c r="G3180" s="15" t="s">
        <v>3031</v>
      </c>
      <c r="H3180" s="17" t="s">
        <v>2046</v>
      </c>
      <c r="I3180" s="17" t="s">
        <v>1983</v>
      </c>
      <c r="J3180" s="21" t="s">
        <v>4197</v>
      </c>
    </row>
    <row r="3181" ht="121.5" spans="1:10">
      <c r="A3181" s="19"/>
      <c r="B3181" s="19"/>
      <c r="C3181" s="15" t="s">
        <v>1973</v>
      </c>
      <c r="D3181" s="15" t="s">
        <v>1973</v>
      </c>
      <c r="E3181" s="15" t="s">
        <v>4164</v>
      </c>
      <c r="F3181" s="17" t="s">
        <v>1997</v>
      </c>
      <c r="G3181" s="15" t="s">
        <v>2386</v>
      </c>
      <c r="H3181" s="17" t="s">
        <v>2266</v>
      </c>
      <c r="I3181" s="17" t="s">
        <v>1983</v>
      </c>
      <c r="J3181" s="21" t="s">
        <v>4198</v>
      </c>
    </row>
    <row r="3182" ht="40.5" spans="1:10">
      <c r="A3182" s="19"/>
      <c r="B3182" s="19"/>
      <c r="C3182" s="15" t="s">
        <v>1973</v>
      </c>
      <c r="D3182" s="15" t="s">
        <v>1973</v>
      </c>
      <c r="E3182" s="15" t="s">
        <v>4166</v>
      </c>
      <c r="F3182" s="17" t="s">
        <v>1980</v>
      </c>
      <c r="G3182" s="15" t="s">
        <v>1981</v>
      </c>
      <c r="H3182" s="17" t="s">
        <v>1982</v>
      </c>
      <c r="I3182" s="17" t="s">
        <v>1983</v>
      </c>
      <c r="J3182" s="21" t="s">
        <v>4199</v>
      </c>
    </row>
    <row r="3183" ht="27" spans="1:10">
      <c r="A3183" s="19"/>
      <c r="B3183" s="19"/>
      <c r="C3183" s="15" t="s">
        <v>1973</v>
      </c>
      <c r="D3183" s="15" t="s">
        <v>1973</v>
      </c>
      <c r="E3183" s="15" t="s">
        <v>4200</v>
      </c>
      <c r="F3183" s="17" t="s">
        <v>1980</v>
      </c>
      <c r="G3183" s="15" t="s">
        <v>4201</v>
      </c>
      <c r="H3183" s="17" t="s">
        <v>2081</v>
      </c>
      <c r="I3183" s="17" t="s">
        <v>1983</v>
      </c>
      <c r="J3183" s="21" t="s">
        <v>4202</v>
      </c>
    </row>
    <row r="3184" ht="13.5" spans="1:10">
      <c r="A3184" s="19"/>
      <c r="B3184" s="19"/>
      <c r="C3184" s="15" t="s">
        <v>1973</v>
      </c>
      <c r="D3184" s="15" t="s">
        <v>2013</v>
      </c>
      <c r="E3184" s="15" t="s">
        <v>1973</v>
      </c>
      <c r="F3184" s="17" t="s">
        <v>1973</v>
      </c>
      <c r="G3184" s="15" t="s">
        <v>1973</v>
      </c>
      <c r="H3184" s="17" t="s">
        <v>1973</v>
      </c>
      <c r="I3184" s="17" t="s">
        <v>1973</v>
      </c>
      <c r="J3184" s="21" t="s">
        <v>1973</v>
      </c>
    </row>
    <row r="3185" ht="27" spans="1:10">
      <c r="A3185" s="19"/>
      <c r="B3185" s="19"/>
      <c r="C3185" s="15" t="s">
        <v>1973</v>
      </c>
      <c r="D3185" s="15" t="s">
        <v>1973</v>
      </c>
      <c r="E3185" s="15" t="s">
        <v>4203</v>
      </c>
      <c r="F3185" s="17" t="s">
        <v>1980</v>
      </c>
      <c r="G3185" s="15" t="s">
        <v>4169</v>
      </c>
      <c r="H3185" s="17" t="s">
        <v>2691</v>
      </c>
      <c r="I3185" s="17" t="s">
        <v>1983</v>
      </c>
      <c r="J3185" s="21" t="s">
        <v>4204</v>
      </c>
    </row>
    <row r="3186" ht="27" spans="1:10">
      <c r="A3186" s="19"/>
      <c r="B3186" s="19"/>
      <c r="C3186" s="15" t="s">
        <v>1973</v>
      </c>
      <c r="D3186" s="15" t="s">
        <v>1973</v>
      </c>
      <c r="E3186" s="15" t="s">
        <v>4205</v>
      </c>
      <c r="F3186" s="17" t="s">
        <v>1980</v>
      </c>
      <c r="G3186" s="15" t="s">
        <v>4169</v>
      </c>
      <c r="H3186" s="17" t="s">
        <v>2691</v>
      </c>
      <c r="I3186" s="17" t="s">
        <v>1983</v>
      </c>
      <c r="J3186" s="21" t="s">
        <v>4206</v>
      </c>
    </row>
    <row r="3187" ht="13.5" spans="1:10">
      <c r="A3187" s="19"/>
      <c r="B3187" s="19"/>
      <c r="C3187" s="15" t="s">
        <v>1989</v>
      </c>
      <c r="D3187" s="15" t="s">
        <v>1973</v>
      </c>
      <c r="E3187" s="15" t="s">
        <v>1973</v>
      </c>
      <c r="F3187" s="17" t="s">
        <v>1973</v>
      </c>
      <c r="G3187" s="15" t="s">
        <v>1973</v>
      </c>
      <c r="H3187" s="17" t="s">
        <v>1973</v>
      </c>
      <c r="I3187" s="17" t="s">
        <v>1973</v>
      </c>
      <c r="J3187" s="21" t="s">
        <v>1973</v>
      </c>
    </row>
    <row r="3188" ht="13.5" spans="1:10">
      <c r="A3188" s="19"/>
      <c r="B3188" s="19"/>
      <c r="C3188" s="15" t="s">
        <v>1973</v>
      </c>
      <c r="D3188" s="15" t="s">
        <v>2023</v>
      </c>
      <c r="E3188" s="15" t="s">
        <v>1973</v>
      </c>
      <c r="F3188" s="17" t="s">
        <v>1973</v>
      </c>
      <c r="G3188" s="15" t="s">
        <v>1973</v>
      </c>
      <c r="H3188" s="17" t="s">
        <v>1973</v>
      </c>
      <c r="I3188" s="17" t="s">
        <v>1973</v>
      </c>
      <c r="J3188" s="21" t="s">
        <v>1973</v>
      </c>
    </row>
    <row r="3189" ht="40.5" spans="1:10">
      <c r="A3189" s="19"/>
      <c r="B3189" s="19"/>
      <c r="C3189" s="15" t="s">
        <v>1973</v>
      </c>
      <c r="D3189" s="15" t="s">
        <v>1973</v>
      </c>
      <c r="E3189" s="15" t="s">
        <v>4171</v>
      </c>
      <c r="F3189" s="17" t="s">
        <v>1980</v>
      </c>
      <c r="G3189" s="15" t="s">
        <v>4172</v>
      </c>
      <c r="H3189" s="17" t="s">
        <v>1973</v>
      </c>
      <c r="I3189" s="17" t="s">
        <v>1987</v>
      </c>
      <c r="J3189" s="21" t="s">
        <v>4173</v>
      </c>
    </row>
    <row r="3190" ht="229.5" spans="1:10">
      <c r="A3190" s="19"/>
      <c r="B3190" s="19"/>
      <c r="C3190" s="15" t="s">
        <v>1973</v>
      </c>
      <c r="D3190" s="15" t="s">
        <v>1973</v>
      </c>
      <c r="E3190" s="15" t="s">
        <v>4174</v>
      </c>
      <c r="F3190" s="17" t="s">
        <v>1980</v>
      </c>
      <c r="G3190" s="15" t="s">
        <v>4175</v>
      </c>
      <c r="H3190" s="17" t="s">
        <v>1973</v>
      </c>
      <c r="I3190" s="17" t="s">
        <v>1987</v>
      </c>
      <c r="J3190" s="21" t="s">
        <v>4176</v>
      </c>
    </row>
    <row r="3191" ht="13.5" spans="1:10">
      <c r="A3191" s="19"/>
      <c r="B3191" s="19"/>
      <c r="C3191" s="15" t="s">
        <v>2001</v>
      </c>
      <c r="D3191" s="15" t="s">
        <v>1973</v>
      </c>
      <c r="E3191" s="15" t="s">
        <v>1973</v>
      </c>
      <c r="F3191" s="17" t="s">
        <v>1973</v>
      </c>
      <c r="G3191" s="15" t="s">
        <v>1973</v>
      </c>
      <c r="H3191" s="17" t="s">
        <v>1973</v>
      </c>
      <c r="I3191" s="17" t="s">
        <v>1973</v>
      </c>
      <c r="J3191" s="21" t="s">
        <v>1973</v>
      </c>
    </row>
    <row r="3192" ht="13.5" spans="1:10">
      <c r="A3192" s="19"/>
      <c r="B3192" s="19"/>
      <c r="C3192" s="15" t="s">
        <v>1973</v>
      </c>
      <c r="D3192" s="15" t="s">
        <v>2002</v>
      </c>
      <c r="E3192" s="15" t="s">
        <v>1973</v>
      </c>
      <c r="F3192" s="17" t="s">
        <v>1973</v>
      </c>
      <c r="G3192" s="15" t="s">
        <v>1973</v>
      </c>
      <c r="H3192" s="17" t="s">
        <v>1973</v>
      </c>
      <c r="I3192" s="17" t="s">
        <v>1973</v>
      </c>
      <c r="J3192" s="21" t="s">
        <v>1973</v>
      </c>
    </row>
    <row r="3193" ht="54" spans="1:10">
      <c r="A3193" s="19"/>
      <c r="B3193" s="19"/>
      <c r="C3193" s="15" t="s">
        <v>1973</v>
      </c>
      <c r="D3193" s="15" t="s">
        <v>1973</v>
      </c>
      <c r="E3193" s="15" t="s">
        <v>2076</v>
      </c>
      <c r="F3193" s="17" t="s">
        <v>1997</v>
      </c>
      <c r="G3193" s="15" t="s">
        <v>2005</v>
      </c>
      <c r="H3193" s="17" t="s">
        <v>1982</v>
      </c>
      <c r="I3193" s="17" t="s">
        <v>1983</v>
      </c>
      <c r="J3193" s="21" t="s">
        <v>4207</v>
      </c>
    </row>
    <row r="3194" ht="27" spans="1:10">
      <c r="A3194" s="19"/>
      <c r="B3194" s="19"/>
      <c r="C3194" s="15" t="s">
        <v>1973</v>
      </c>
      <c r="D3194" s="15" t="s">
        <v>1973</v>
      </c>
      <c r="E3194" s="15" t="s">
        <v>4208</v>
      </c>
      <c r="F3194" s="17" t="s">
        <v>1997</v>
      </c>
      <c r="G3194" s="15" t="s">
        <v>2005</v>
      </c>
      <c r="H3194" s="17" t="s">
        <v>1982</v>
      </c>
      <c r="I3194" s="17" t="s">
        <v>1983</v>
      </c>
      <c r="J3194" s="21" t="s">
        <v>4209</v>
      </c>
    </row>
    <row r="3195" ht="13.5" spans="1:10">
      <c r="A3195" s="15" t="s">
        <v>4210</v>
      </c>
      <c r="B3195" s="19"/>
      <c r="C3195" s="19"/>
      <c r="D3195" s="19"/>
      <c r="E3195" s="19"/>
      <c r="F3195" s="20"/>
      <c r="G3195" s="19"/>
      <c r="H3195" s="20"/>
      <c r="I3195" s="20"/>
      <c r="J3195" s="22"/>
    </row>
    <row r="3196" ht="202.5" spans="1:10">
      <c r="A3196" s="15" t="s">
        <v>4211</v>
      </c>
      <c r="B3196" s="18" t="s">
        <v>4212</v>
      </c>
      <c r="C3196" s="19"/>
      <c r="D3196" s="19"/>
      <c r="E3196" s="19"/>
      <c r="F3196" s="20"/>
      <c r="G3196" s="19"/>
      <c r="H3196" s="20"/>
      <c r="I3196" s="20"/>
      <c r="J3196" s="22"/>
    </row>
    <row r="3197" ht="13.5" spans="1:10">
      <c r="A3197" s="19"/>
      <c r="B3197" s="19"/>
      <c r="C3197" s="15" t="s">
        <v>1977</v>
      </c>
      <c r="D3197" s="15" t="s">
        <v>1973</v>
      </c>
      <c r="E3197" s="15" t="s">
        <v>1973</v>
      </c>
      <c r="F3197" s="17" t="s">
        <v>1973</v>
      </c>
      <c r="G3197" s="15" t="s">
        <v>1973</v>
      </c>
      <c r="H3197" s="17" t="s">
        <v>1973</v>
      </c>
      <c r="I3197" s="17" t="s">
        <v>1973</v>
      </c>
      <c r="J3197" s="21" t="s">
        <v>1973</v>
      </c>
    </row>
    <row r="3198" ht="13.5" spans="1:10">
      <c r="A3198" s="19"/>
      <c r="B3198" s="19"/>
      <c r="C3198" s="15" t="s">
        <v>1973</v>
      </c>
      <c r="D3198" s="15" t="s">
        <v>1978</v>
      </c>
      <c r="E3198" s="15" t="s">
        <v>1973</v>
      </c>
      <c r="F3198" s="17" t="s">
        <v>1973</v>
      </c>
      <c r="G3198" s="15" t="s">
        <v>1973</v>
      </c>
      <c r="H3198" s="17" t="s">
        <v>1973</v>
      </c>
      <c r="I3198" s="17" t="s">
        <v>1973</v>
      </c>
      <c r="J3198" s="21" t="s">
        <v>1973</v>
      </c>
    </row>
    <row r="3199" ht="27" spans="1:10">
      <c r="A3199" s="19"/>
      <c r="B3199" s="19"/>
      <c r="C3199" s="15" t="s">
        <v>1973</v>
      </c>
      <c r="D3199" s="15" t="s">
        <v>1973</v>
      </c>
      <c r="E3199" s="15" t="s">
        <v>4213</v>
      </c>
      <c r="F3199" s="17" t="s">
        <v>1980</v>
      </c>
      <c r="G3199" s="15" t="s">
        <v>2192</v>
      </c>
      <c r="H3199" s="17" t="s">
        <v>2242</v>
      </c>
      <c r="I3199" s="17" t="s">
        <v>1983</v>
      </c>
      <c r="J3199" s="21" t="s">
        <v>4214</v>
      </c>
    </row>
    <row r="3200" ht="13.5" spans="1:10">
      <c r="A3200" s="19"/>
      <c r="B3200" s="19"/>
      <c r="C3200" s="15" t="s">
        <v>1973</v>
      </c>
      <c r="D3200" s="15" t="s">
        <v>1985</v>
      </c>
      <c r="E3200" s="15" t="s">
        <v>1973</v>
      </c>
      <c r="F3200" s="17" t="s">
        <v>1973</v>
      </c>
      <c r="G3200" s="15" t="s">
        <v>1973</v>
      </c>
      <c r="H3200" s="17" t="s">
        <v>1973</v>
      </c>
      <c r="I3200" s="17" t="s">
        <v>1973</v>
      </c>
      <c r="J3200" s="21" t="s">
        <v>1973</v>
      </c>
    </row>
    <row r="3201" ht="27" spans="1:10">
      <c r="A3201" s="19"/>
      <c r="B3201" s="19"/>
      <c r="C3201" s="15" t="s">
        <v>1973</v>
      </c>
      <c r="D3201" s="15" t="s">
        <v>1973</v>
      </c>
      <c r="E3201" s="15" t="s">
        <v>2515</v>
      </c>
      <c r="F3201" s="17" t="s">
        <v>1980</v>
      </c>
      <c r="G3201" s="15" t="s">
        <v>1981</v>
      </c>
      <c r="H3201" s="17" t="s">
        <v>1982</v>
      </c>
      <c r="I3201" s="17" t="s">
        <v>1983</v>
      </c>
      <c r="J3201" s="21" t="s">
        <v>4215</v>
      </c>
    </row>
    <row r="3202" ht="27" spans="1:10">
      <c r="A3202" s="19"/>
      <c r="B3202" s="19"/>
      <c r="C3202" s="15" t="s">
        <v>1973</v>
      </c>
      <c r="D3202" s="15" t="s">
        <v>1973</v>
      </c>
      <c r="E3202" s="15" t="s">
        <v>4216</v>
      </c>
      <c r="F3202" s="17" t="s">
        <v>2722</v>
      </c>
      <c r="G3202" s="15" t="s">
        <v>2050</v>
      </c>
      <c r="H3202" s="17" t="s">
        <v>1982</v>
      </c>
      <c r="I3202" s="17" t="s">
        <v>1983</v>
      </c>
      <c r="J3202" s="21" t="s">
        <v>4217</v>
      </c>
    </row>
    <row r="3203" ht="13.5" spans="1:10">
      <c r="A3203" s="19"/>
      <c r="B3203" s="19"/>
      <c r="C3203" s="15" t="s">
        <v>1989</v>
      </c>
      <c r="D3203" s="15" t="s">
        <v>1973</v>
      </c>
      <c r="E3203" s="15" t="s">
        <v>1973</v>
      </c>
      <c r="F3203" s="17" t="s">
        <v>1973</v>
      </c>
      <c r="G3203" s="15" t="s">
        <v>1973</v>
      </c>
      <c r="H3203" s="17" t="s">
        <v>1973</v>
      </c>
      <c r="I3203" s="17" t="s">
        <v>1973</v>
      </c>
      <c r="J3203" s="21" t="s">
        <v>1973</v>
      </c>
    </row>
    <row r="3204" ht="13.5" spans="1:10">
      <c r="A3204" s="19"/>
      <c r="B3204" s="19"/>
      <c r="C3204" s="15" t="s">
        <v>1973</v>
      </c>
      <c r="D3204" s="15" t="s">
        <v>2023</v>
      </c>
      <c r="E3204" s="15" t="s">
        <v>1973</v>
      </c>
      <c r="F3204" s="17" t="s">
        <v>1973</v>
      </c>
      <c r="G3204" s="15" t="s">
        <v>1973</v>
      </c>
      <c r="H3204" s="17" t="s">
        <v>1973</v>
      </c>
      <c r="I3204" s="17" t="s">
        <v>1973</v>
      </c>
      <c r="J3204" s="21" t="s">
        <v>1973</v>
      </c>
    </row>
    <row r="3205" ht="54" spans="1:10">
      <c r="A3205" s="19"/>
      <c r="B3205" s="19"/>
      <c r="C3205" s="15" t="s">
        <v>1973</v>
      </c>
      <c r="D3205" s="15" t="s">
        <v>1973</v>
      </c>
      <c r="E3205" s="15" t="s">
        <v>4187</v>
      </c>
      <c r="F3205" s="17" t="s">
        <v>2020</v>
      </c>
      <c r="G3205" s="15" t="s">
        <v>2177</v>
      </c>
      <c r="H3205" s="17" t="s">
        <v>1982</v>
      </c>
      <c r="I3205" s="17" t="s">
        <v>1983</v>
      </c>
      <c r="J3205" s="21" t="s">
        <v>4187</v>
      </c>
    </row>
    <row r="3206" ht="13.5" spans="1:10">
      <c r="A3206" s="19"/>
      <c r="B3206" s="19"/>
      <c r="C3206" s="15" t="s">
        <v>1973</v>
      </c>
      <c r="D3206" s="15" t="s">
        <v>1995</v>
      </c>
      <c r="E3206" s="15" t="s">
        <v>1973</v>
      </c>
      <c r="F3206" s="17" t="s">
        <v>1973</v>
      </c>
      <c r="G3206" s="15" t="s">
        <v>1973</v>
      </c>
      <c r="H3206" s="17" t="s">
        <v>1973</v>
      </c>
      <c r="I3206" s="17" t="s">
        <v>1973</v>
      </c>
      <c r="J3206" s="21" t="s">
        <v>1973</v>
      </c>
    </row>
    <row r="3207" ht="40.5" spans="1:10">
      <c r="A3207" s="19"/>
      <c r="B3207" s="19"/>
      <c r="C3207" s="15" t="s">
        <v>1973</v>
      </c>
      <c r="D3207" s="15" t="s">
        <v>1973</v>
      </c>
      <c r="E3207" s="15" t="s">
        <v>4218</v>
      </c>
      <c r="F3207" s="17" t="s">
        <v>1997</v>
      </c>
      <c r="G3207" s="15" t="s">
        <v>2192</v>
      </c>
      <c r="H3207" s="17" t="s">
        <v>1999</v>
      </c>
      <c r="I3207" s="17" t="s">
        <v>1983</v>
      </c>
      <c r="J3207" s="21" t="s">
        <v>4219</v>
      </c>
    </row>
    <row r="3208" ht="13.5" spans="1:10">
      <c r="A3208" s="19"/>
      <c r="B3208" s="19"/>
      <c r="C3208" s="15" t="s">
        <v>2001</v>
      </c>
      <c r="D3208" s="15" t="s">
        <v>1973</v>
      </c>
      <c r="E3208" s="15" t="s">
        <v>1973</v>
      </c>
      <c r="F3208" s="17" t="s">
        <v>1973</v>
      </c>
      <c r="G3208" s="15" t="s">
        <v>1973</v>
      </c>
      <c r="H3208" s="17" t="s">
        <v>1973</v>
      </c>
      <c r="I3208" s="17" t="s">
        <v>1973</v>
      </c>
      <c r="J3208" s="21" t="s">
        <v>1973</v>
      </c>
    </row>
    <row r="3209" ht="13.5" spans="1:10">
      <c r="A3209" s="19"/>
      <c r="B3209" s="19"/>
      <c r="C3209" s="15" t="s">
        <v>1973</v>
      </c>
      <c r="D3209" s="15" t="s">
        <v>2002</v>
      </c>
      <c r="E3209" s="15" t="s">
        <v>1973</v>
      </c>
      <c r="F3209" s="17" t="s">
        <v>1973</v>
      </c>
      <c r="G3209" s="15" t="s">
        <v>1973</v>
      </c>
      <c r="H3209" s="17" t="s">
        <v>1973</v>
      </c>
      <c r="I3209" s="17" t="s">
        <v>1973</v>
      </c>
      <c r="J3209" s="21" t="s">
        <v>1973</v>
      </c>
    </row>
    <row r="3210" ht="27" spans="1:10">
      <c r="A3210" s="19"/>
      <c r="B3210" s="19"/>
      <c r="C3210" s="15" t="s">
        <v>1973</v>
      </c>
      <c r="D3210" s="15" t="s">
        <v>1973</v>
      </c>
      <c r="E3210" s="15" t="s">
        <v>4220</v>
      </c>
      <c r="F3210" s="17" t="s">
        <v>1997</v>
      </c>
      <c r="G3210" s="15" t="s">
        <v>2005</v>
      </c>
      <c r="H3210" s="17" t="s">
        <v>1982</v>
      </c>
      <c r="I3210" s="17" t="s">
        <v>1983</v>
      </c>
      <c r="J3210" s="21" t="s">
        <v>4221</v>
      </c>
    </row>
    <row r="3211" ht="27" spans="1:10">
      <c r="A3211" s="19"/>
      <c r="B3211" s="19"/>
      <c r="C3211" s="15" t="s">
        <v>1973</v>
      </c>
      <c r="D3211" s="15" t="s">
        <v>1973</v>
      </c>
      <c r="E3211" s="15" t="s">
        <v>2245</v>
      </c>
      <c r="F3211" s="17" t="s">
        <v>1997</v>
      </c>
      <c r="G3211" s="15" t="s">
        <v>2005</v>
      </c>
      <c r="H3211" s="17" t="s">
        <v>1982</v>
      </c>
      <c r="I3211" s="17" t="s">
        <v>1983</v>
      </c>
      <c r="J3211" s="21" t="s">
        <v>4222</v>
      </c>
    </row>
    <row r="3212" ht="13.5" spans="1:10">
      <c r="A3212" s="15" t="s">
        <v>4223</v>
      </c>
      <c r="B3212" s="19"/>
      <c r="C3212" s="19"/>
      <c r="D3212" s="19"/>
      <c r="E3212" s="19"/>
      <c r="F3212" s="20"/>
      <c r="G3212" s="19"/>
      <c r="H3212" s="20"/>
      <c r="I3212" s="20"/>
      <c r="J3212" s="22"/>
    </row>
    <row r="3213" ht="409.5" spans="1:10">
      <c r="A3213" s="15" t="s">
        <v>4224</v>
      </c>
      <c r="B3213" s="18" t="s">
        <v>4225</v>
      </c>
      <c r="C3213" s="19"/>
      <c r="D3213" s="19"/>
      <c r="E3213" s="19"/>
      <c r="F3213" s="20"/>
      <c r="G3213" s="19"/>
      <c r="H3213" s="20"/>
      <c r="I3213" s="20"/>
      <c r="J3213" s="22"/>
    </row>
    <row r="3214" ht="13.5" spans="1:10">
      <c r="A3214" s="19"/>
      <c r="B3214" s="19"/>
      <c r="C3214" s="15" t="s">
        <v>1977</v>
      </c>
      <c r="D3214" s="15" t="s">
        <v>1973</v>
      </c>
      <c r="E3214" s="15" t="s">
        <v>1973</v>
      </c>
      <c r="F3214" s="17" t="s">
        <v>1973</v>
      </c>
      <c r="G3214" s="15" t="s">
        <v>1973</v>
      </c>
      <c r="H3214" s="17" t="s">
        <v>1973</v>
      </c>
      <c r="I3214" s="17" t="s">
        <v>1973</v>
      </c>
      <c r="J3214" s="21" t="s">
        <v>1973</v>
      </c>
    </row>
    <row r="3215" ht="13.5" spans="1:10">
      <c r="A3215" s="19"/>
      <c r="B3215" s="19"/>
      <c r="C3215" s="15" t="s">
        <v>1973</v>
      </c>
      <c r="D3215" s="15" t="s">
        <v>1978</v>
      </c>
      <c r="E3215" s="15" t="s">
        <v>1973</v>
      </c>
      <c r="F3215" s="17" t="s">
        <v>1973</v>
      </c>
      <c r="G3215" s="15" t="s">
        <v>1973</v>
      </c>
      <c r="H3215" s="17" t="s">
        <v>1973</v>
      </c>
      <c r="I3215" s="17" t="s">
        <v>1973</v>
      </c>
      <c r="J3215" s="21" t="s">
        <v>1973</v>
      </c>
    </row>
    <row r="3216" ht="13.5" spans="1:10">
      <c r="A3216" s="19"/>
      <c r="B3216" s="19"/>
      <c r="C3216" s="15" t="s">
        <v>1973</v>
      </c>
      <c r="D3216" s="15" t="s">
        <v>1973</v>
      </c>
      <c r="E3216" s="15" t="s">
        <v>4226</v>
      </c>
      <c r="F3216" s="17" t="s">
        <v>1980</v>
      </c>
      <c r="G3216" s="15" t="s">
        <v>4227</v>
      </c>
      <c r="H3216" s="17" t="s">
        <v>2153</v>
      </c>
      <c r="I3216" s="17" t="s">
        <v>1983</v>
      </c>
      <c r="J3216" s="21" t="s">
        <v>4228</v>
      </c>
    </row>
    <row r="3217" ht="13.5" spans="1:10">
      <c r="A3217" s="19"/>
      <c r="B3217" s="19"/>
      <c r="C3217" s="15" t="s">
        <v>1973</v>
      </c>
      <c r="D3217" s="15" t="s">
        <v>1985</v>
      </c>
      <c r="E3217" s="15" t="s">
        <v>1973</v>
      </c>
      <c r="F3217" s="17" t="s">
        <v>1973</v>
      </c>
      <c r="G3217" s="15" t="s">
        <v>1973</v>
      </c>
      <c r="H3217" s="17" t="s">
        <v>1973</v>
      </c>
      <c r="I3217" s="17" t="s">
        <v>1973</v>
      </c>
      <c r="J3217" s="21" t="s">
        <v>1973</v>
      </c>
    </row>
    <row r="3218" ht="13.5" spans="1:10">
      <c r="A3218" s="19"/>
      <c r="B3218" s="19"/>
      <c r="C3218" s="15" t="s">
        <v>1973</v>
      </c>
      <c r="D3218" s="15" t="s">
        <v>1973</v>
      </c>
      <c r="E3218" s="15" t="s">
        <v>4229</v>
      </c>
      <c r="F3218" s="17" t="s">
        <v>1980</v>
      </c>
      <c r="G3218" s="15" t="s">
        <v>4230</v>
      </c>
      <c r="H3218" s="17" t="s">
        <v>2153</v>
      </c>
      <c r="I3218" s="17" t="s">
        <v>1983</v>
      </c>
      <c r="J3218" s="21" t="s">
        <v>4231</v>
      </c>
    </row>
    <row r="3219" ht="13.5" spans="1:10">
      <c r="A3219" s="19"/>
      <c r="B3219" s="19"/>
      <c r="C3219" s="15" t="s">
        <v>1973</v>
      </c>
      <c r="D3219" s="15" t="s">
        <v>2013</v>
      </c>
      <c r="E3219" s="15" t="s">
        <v>1973</v>
      </c>
      <c r="F3219" s="17" t="s">
        <v>1973</v>
      </c>
      <c r="G3219" s="15" t="s">
        <v>1973</v>
      </c>
      <c r="H3219" s="17" t="s">
        <v>1973</v>
      </c>
      <c r="I3219" s="17" t="s">
        <v>1973</v>
      </c>
      <c r="J3219" s="21" t="s">
        <v>1973</v>
      </c>
    </row>
    <row r="3220" ht="13.5" spans="1:10">
      <c r="A3220" s="19"/>
      <c r="B3220" s="19"/>
      <c r="C3220" s="15" t="s">
        <v>1973</v>
      </c>
      <c r="D3220" s="15" t="s">
        <v>1973</v>
      </c>
      <c r="E3220" s="15" t="s">
        <v>4232</v>
      </c>
      <c r="F3220" s="17" t="s">
        <v>1980</v>
      </c>
      <c r="G3220" s="15" t="s">
        <v>4169</v>
      </c>
      <c r="H3220" s="17" t="s">
        <v>2691</v>
      </c>
      <c r="I3220" s="17" t="s">
        <v>1983</v>
      </c>
      <c r="J3220" s="21" t="s">
        <v>4233</v>
      </c>
    </row>
    <row r="3221" ht="13.5" spans="1:10">
      <c r="A3221" s="19"/>
      <c r="B3221" s="19"/>
      <c r="C3221" s="15" t="s">
        <v>1973</v>
      </c>
      <c r="D3221" s="15" t="s">
        <v>1973</v>
      </c>
      <c r="E3221" s="15" t="s">
        <v>4234</v>
      </c>
      <c r="F3221" s="17" t="s">
        <v>1980</v>
      </c>
      <c r="G3221" s="15" t="s">
        <v>4235</v>
      </c>
      <c r="H3221" s="17" t="s">
        <v>2691</v>
      </c>
      <c r="I3221" s="17" t="s">
        <v>1983</v>
      </c>
      <c r="J3221" s="21" t="s">
        <v>4236</v>
      </c>
    </row>
    <row r="3222" ht="13.5" spans="1:10">
      <c r="A3222" s="19"/>
      <c r="B3222" s="19"/>
      <c r="C3222" s="15" t="s">
        <v>1973</v>
      </c>
      <c r="D3222" s="15" t="s">
        <v>2018</v>
      </c>
      <c r="E3222" s="15" t="s">
        <v>1973</v>
      </c>
      <c r="F3222" s="17" t="s">
        <v>1973</v>
      </c>
      <c r="G3222" s="15" t="s">
        <v>1973</v>
      </c>
      <c r="H3222" s="17" t="s">
        <v>1973</v>
      </c>
      <c r="I3222" s="17" t="s">
        <v>1973</v>
      </c>
      <c r="J3222" s="21" t="s">
        <v>1973</v>
      </c>
    </row>
    <row r="3223" ht="13.5" spans="1:10">
      <c r="A3223" s="19"/>
      <c r="B3223" s="19"/>
      <c r="C3223" s="15" t="s">
        <v>1973</v>
      </c>
      <c r="D3223" s="15" t="s">
        <v>1973</v>
      </c>
      <c r="E3223" s="15" t="s">
        <v>4237</v>
      </c>
      <c r="F3223" s="17" t="s">
        <v>1980</v>
      </c>
      <c r="G3223" s="15" t="s">
        <v>4238</v>
      </c>
      <c r="H3223" s="17" t="s">
        <v>2081</v>
      </c>
      <c r="I3223" s="17" t="s">
        <v>1983</v>
      </c>
      <c r="J3223" s="21" t="s">
        <v>4239</v>
      </c>
    </row>
    <row r="3224" ht="13.5" spans="1:10">
      <c r="A3224" s="19"/>
      <c r="B3224" s="19"/>
      <c r="C3224" s="15" t="s">
        <v>1989</v>
      </c>
      <c r="D3224" s="15" t="s">
        <v>1973</v>
      </c>
      <c r="E3224" s="15" t="s">
        <v>1973</v>
      </c>
      <c r="F3224" s="17" t="s">
        <v>1973</v>
      </c>
      <c r="G3224" s="15" t="s">
        <v>1973</v>
      </c>
      <c r="H3224" s="17" t="s">
        <v>1973</v>
      </c>
      <c r="I3224" s="17" t="s">
        <v>1973</v>
      </c>
      <c r="J3224" s="21" t="s">
        <v>1973</v>
      </c>
    </row>
    <row r="3225" ht="13.5" spans="1:10">
      <c r="A3225" s="19"/>
      <c r="B3225" s="19"/>
      <c r="C3225" s="15" t="s">
        <v>1973</v>
      </c>
      <c r="D3225" s="15" t="s">
        <v>1995</v>
      </c>
      <c r="E3225" s="15" t="s">
        <v>1973</v>
      </c>
      <c r="F3225" s="17" t="s">
        <v>1973</v>
      </c>
      <c r="G3225" s="15" t="s">
        <v>1973</v>
      </c>
      <c r="H3225" s="17" t="s">
        <v>1973</v>
      </c>
      <c r="I3225" s="17" t="s">
        <v>1973</v>
      </c>
      <c r="J3225" s="21" t="s">
        <v>1973</v>
      </c>
    </row>
    <row r="3226" ht="27" spans="1:10">
      <c r="A3226" s="19"/>
      <c r="B3226" s="19"/>
      <c r="C3226" s="15" t="s">
        <v>1973</v>
      </c>
      <c r="D3226" s="15" t="s">
        <v>1973</v>
      </c>
      <c r="E3226" s="15" t="s">
        <v>4240</v>
      </c>
      <c r="F3226" s="17" t="s">
        <v>1980</v>
      </c>
      <c r="G3226" s="15" t="s">
        <v>4241</v>
      </c>
      <c r="H3226" s="17" t="s">
        <v>1982</v>
      </c>
      <c r="I3226" s="17" t="s">
        <v>1983</v>
      </c>
      <c r="J3226" s="21" t="s">
        <v>4242</v>
      </c>
    </row>
    <row r="3227" ht="13.5" spans="1:10">
      <c r="A3227" s="19"/>
      <c r="B3227" s="19"/>
      <c r="C3227" s="15" t="s">
        <v>2001</v>
      </c>
      <c r="D3227" s="15" t="s">
        <v>1973</v>
      </c>
      <c r="E3227" s="15" t="s">
        <v>1973</v>
      </c>
      <c r="F3227" s="17" t="s">
        <v>1973</v>
      </c>
      <c r="G3227" s="15" t="s">
        <v>1973</v>
      </c>
      <c r="H3227" s="17" t="s">
        <v>1973</v>
      </c>
      <c r="I3227" s="17" t="s">
        <v>1973</v>
      </c>
      <c r="J3227" s="21" t="s">
        <v>1973</v>
      </c>
    </row>
    <row r="3228" ht="13.5" spans="1:10">
      <c r="A3228" s="19"/>
      <c r="B3228" s="19"/>
      <c r="C3228" s="15" t="s">
        <v>1973</v>
      </c>
      <c r="D3228" s="15" t="s">
        <v>2002</v>
      </c>
      <c r="E3228" s="15" t="s">
        <v>1973</v>
      </c>
      <c r="F3228" s="17" t="s">
        <v>1973</v>
      </c>
      <c r="G3228" s="15" t="s">
        <v>1973</v>
      </c>
      <c r="H3228" s="17" t="s">
        <v>1973</v>
      </c>
      <c r="I3228" s="17" t="s">
        <v>1973</v>
      </c>
      <c r="J3228" s="21" t="s">
        <v>1973</v>
      </c>
    </row>
    <row r="3229" ht="13.5" spans="1:10">
      <c r="A3229" s="19"/>
      <c r="B3229" s="19"/>
      <c r="C3229" s="15" t="s">
        <v>1973</v>
      </c>
      <c r="D3229" s="15" t="s">
        <v>1973</v>
      </c>
      <c r="E3229" s="15" t="s">
        <v>2061</v>
      </c>
      <c r="F3229" s="17" t="s">
        <v>1997</v>
      </c>
      <c r="G3229" s="15" t="s">
        <v>2005</v>
      </c>
      <c r="H3229" s="17" t="s">
        <v>1982</v>
      </c>
      <c r="I3229" s="17" t="s">
        <v>1983</v>
      </c>
      <c r="J3229" s="21" t="s">
        <v>2061</v>
      </c>
    </row>
    <row r="3230" ht="189" spans="1:10">
      <c r="A3230" s="15" t="s">
        <v>4243</v>
      </c>
      <c r="B3230" s="18" t="s">
        <v>4244</v>
      </c>
      <c r="C3230" s="19"/>
      <c r="D3230" s="19"/>
      <c r="E3230" s="19"/>
      <c r="F3230" s="20"/>
      <c r="G3230" s="19"/>
      <c r="H3230" s="20"/>
      <c r="I3230" s="20"/>
      <c r="J3230" s="22"/>
    </row>
    <row r="3231" ht="13.5" spans="1:10">
      <c r="A3231" s="19"/>
      <c r="B3231" s="19"/>
      <c r="C3231" s="15" t="s">
        <v>1977</v>
      </c>
      <c r="D3231" s="15" t="s">
        <v>1973</v>
      </c>
      <c r="E3231" s="15" t="s">
        <v>1973</v>
      </c>
      <c r="F3231" s="17" t="s">
        <v>1973</v>
      </c>
      <c r="G3231" s="15" t="s">
        <v>1973</v>
      </c>
      <c r="H3231" s="17" t="s">
        <v>1973</v>
      </c>
      <c r="I3231" s="17" t="s">
        <v>1973</v>
      </c>
      <c r="J3231" s="21" t="s">
        <v>1973</v>
      </c>
    </row>
    <row r="3232" ht="13.5" spans="1:10">
      <c r="A3232" s="19"/>
      <c r="B3232" s="19"/>
      <c r="C3232" s="15" t="s">
        <v>1973</v>
      </c>
      <c r="D3232" s="15" t="s">
        <v>1978</v>
      </c>
      <c r="E3232" s="15" t="s">
        <v>1973</v>
      </c>
      <c r="F3232" s="17" t="s">
        <v>1973</v>
      </c>
      <c r="G3232" s="15" t="s">
        <v>1973</v>
      </c>
      <c r="H3232" s="17" t="s">
        <v>1973</v>
      </c>
      <c r="I3232" s="17" t="s">
        <v>1973</v>
      </c>
      <c r="J3232" s="21" t="s">
        <v>1973</v>
      </c>
    </row>
    <row r="3233" ht="40.5" spans="1:10">
      <c r="A3233" s="19"/>
      <c r="B3233" s="19"/>
      <c r="C3233" s="15" t="s">
        <v>1973</v>
      </c>
      <c r="D3233" s="15" t="s">
        <v>1973</v>
      </c>
      <c r="E3233" s="15" t="s">
        <v>4245</v>
      </c>
      <c r="F3233" s="17" t="s">
        <v>1980</v>
      </c>
      <c r="G3233" s="15" t="s">
        <v>2050</v>
      </c>
      <c r="H3233" s="17" t="s">
        <v>2011</v>
      </c>
      <c r="I3233" s="17" t="s">
        <v>1983</v>
      </c>
      <c r="J3233" s="21" t="s">
        <v>4245</v>
      </c>
    </row>
    <row r="3234" ht="13.5" spans="1:10">
      <c r="A3234" s="19"/>
      <c r="B3234" s="19"/>
      <c r="C3234" s="15" t="s">
        <v>1973</v>
      </c>
      <c r="D3234" s="15" t="s">
        <v>1985</v>
      </c>
      <c r="E3234" s="15" t="s">
        <v>1973</v>
      </c>
      <c r="F3234" s="17" t="s">
        <v>1973</v>
      </c>
      <c r="G3234" s="15" t="s">
        <v>1973</v>
      </c>
      <c r="H3234" s="17" t="s">
        <v>1973</v>
      </c>
      <c r="I3234" s="17" t="s">
        <v>1973</v>
      </c>
      <c r="J3234" s="21" t="s">
        <v>1973</v>
      </c>
    </row>
    <row r="3235" ht="54" spans="1:10">
      <c r="A3235" s="19"/>
      <c r="B3235" s="19"/>
      <c r="C3235" s="15" t="s">
        <v>1973</v>
      </c>
      <c r="D3235" s="15" t="s">
        <v>1973</v>
      </c>
      <c r="E3235" s="15" t="s">
        <v>4246</v>
      </c>
      <c r="F3235" s="17" t="s">
        <v>1980</v>
      </c>
      <c r="G3235" s="15" t="s">
        <v>4247</v>
      </c>
      <c r="H3235" s="17" t="s">
        <v>1982</v>
      </c>
      <c r="I3235" s="17" t="s">
        <v>1987</v>
      </c>
      <c r="J3235" s="21" t="s">
        <v>4246</v>
      </c>
    </row>
    <row r="3236" ht="13.5" spans="1:10">
      <c r="A3236" s="19"/>
      <c r="B3236" s="19"/>
      <c r="C3236" s="15" t="s">
        <v>1989</v>
      </c>
      <c r="D3236" s="15" t="s">
        <v>1973</v>
      </c>
      <c r="E3236" s="15" t="s">
        <v>1973</v>
      </c>
      <c r="F3236" s="17" t="s">
        <v>1973</v>
      </c>
      <c r="G3236" s="15" t="s">
        <v>1973</v>
      </c>
      <c r="H3236" s="17" t="s">
        <v>1973</v>
      </c>
      <c r="I3236" s="17" t="s">
        <v>1973</v>
      </c>
      <c r="J3236" s="21" t="s">
        <v>1973</v>
      </c>
    </row>
    <row r="3237" ht="13.5" spans="1:10">
      <c r="A3237" s="19"/>
      <c r="B3237" s="19"/>
      <c r="C3237" s="15" t="s">
        <v>1973</v>
      </c>
      <c r="D3237" s="15" t="s">
        <v>1990</v>
      </c>
      <c r="E3237" s="15" t="s">
        <v>1973</v>
      </c>
      <c r="F3237" s="17" t="s">
        <v>1973</v>
      </c>
      <c r="G3237" s="15" t="s">
        <v>1973</v>
      </c>
      <c r="H3237" s="17" t="s">
        <v>1973</v>
      </c>
      <c r="I3237" s="17" t="s">
        <v>1973</v>
      </c>
      <c r="J3237" s="21" t="s">
        <v>1973</v>
      </c>
    </row>
    <row r="3238" ht="108" spans="1:10">
      <c r="A3238" s="19"/>
      <c r="B3238" s="19"/>
      <c r="C3238" s="15" t="s">
        <v>1973</v>
      </c>
      <c r="D3238" s="15" t="s">
        <v>1973</v>
      </c>
      <c r="E3238" s="15" t="s">
        <v>4248</v>
      </c>
      <c r="F3238" s="17" t="s">
        <v>1997</v>
      </c>
      <c r="G3238" s="15" t="s">
        <v>4249</v>
      </c>
      <c r="H3238" s="17" t="s">
        <v>2081</v>
      </c>
      <c r="I3238" s="17" t="s">
        <v>1983</v>
      </c>
      <c r="J3238" s="21" t="s">
        <v>4248</v>
      </c>
    </row>
    <row r="3239" ht="13.5" spans="1:10">
      <c r="A3239" s="19"/>
      <c r="B3239" s="19"/>
      <c r="C3239" s="15" t="s">
        <v>1973</v>
      </c>
      <c r="D3239" s="15" t="s">
        <v>2023</v>
      </c>
      <c r="E3239" s="15" t="s">
        <v>1973</v>
      </c>
      <c r="F3239" s="17" t="s">
        <v>1973</v>
      </c>
      <c r="G3239" s="15" t="s">
        <v>1973</v>
      </c>
      <c r="H3239" s="17" t="s">
        <v>1973</v>
      </c>
      <c r="I3239" s="17" t="s">
        <v>1973</v>
      </c>
      <c r="J3239" s="21" t="s">
        <v>1973</v>
      </c>
    </row>
    <row r="3240" ht="40.5" spans="1:10">
      <c r="A3240" s="19"/>
      <c r="B3240" s="19"/>
      <c r="C3240" s="15" t="s">
        <v>1973</v>
      </c>
      <c r="D3240" s="15" t="s">
        <v>1973</v>
      </c>
      <c r="E3240" s="15" t="s">
        <v>4250</v>
      </c>
      <c r="F3240" s="17" t="s">
        <v>2020</v>
      </c>
      <c r="G3240" s="15" t="s">
        <v>1981</v>
      </c>
      <c r="H3240" s="17" t="s">
        <v>1982</v>
      </c>
      <c r="I3240" s="17" t="s">
        <v>1983</v>
      </c>
      <c r="J3240" s="21" t="s">
        <v>4250</v>
      </c>
    </row>
    <row r="3241" ht="13.5" spans="1:10">
      <c r="A3241" s="19"/>
      <c r="B3241" s="19"/>
      <c r="C3241" s="15" t="s">
        <v>1973</v>
      </c>
      <c r="D3241" s="15" t="s">
        <v>2258</v>
      </c>
      <c r="E3241" s="15" t="s">
        <v>1973</v>
      </c>
      <c r="F3241" s="17" t="s">
        <v>1973</v>
      </c>
      <c r="G3241" s="15" t="s">
        <v>1973</v>
      </c>
      <c r="H3241" s="17" t="s">
        <v>1973</v>
      </c>
      <c r="I3241" s="17" t="s">
        <v>1973</v>
      </c>
      <c r="J3241" s="21" t="s">
        <v>1973</v>
      </c>
    </row>
    <row r="3242" ht="54" spans="1:10">
      <c r="A3242" s="19"/>
      <c r="B3242" s="19"/>
      <c r="C3242" s="15" t="s">
        <v>1973</v>
      </c>
      <c r="D3242" s="15" t="s">
        <v>1973</v>
      </c>
      <c r="E3242" s="15" t="s">
        <v>4251</v>
      </c>
      <c r="F3242" s="17" t="s">
        <v>1997</v>
      </c>
      <c r="G3242" s="15" t="s">
        <v>2050</v>
      </c>
      <c r="H3242" s="17" t="s">
        <v>3978</v>
      </c>
      <c r="I3242" s="17" t="s">
        <v>1983</v>
      </c>
      <c r="J3242" s="21" t="s">
        <v>4251</v>
      </c>
    </row>
    <row r="3243" ht="13.5" spans="1:10">
      <c r="A3243" s="19"/>
      <c r="B3243" s="19"/>
      <c r="C3243" s="15" t="s">
        <v>1973</v>
      </c>
      <c r="D3243" s="15" t="s">
        <v>1995</v>
      </c>
      <c r="E3243" s="15" t="s">
        <v>1973</v>
      </c>
      <c r="F3243" s="17" t="s">
        <v>1973</v>
      </c>
      <c r="G3243" s="15" t="s">
        <v>1973</v>
      </c>
      <c r="H3243" s="17" t="s">
        <v>1973</v>
      </c>
      <c r="I3243" s="17" t="s">
        <v>1973</v>
      </c>
      <c r="J3243" s="21" t="s">
        <v>1973</v>
      </c>
    </row>
    <row r="3244" ht="27" spans="1:10">
      <c r="A3244" s="19"/>
      <c r="B3244" s="19"/>
      <c r="C3244" s="15" t="s">
        <v>1973</v>
      </c>
      <c r="D3244" s="15" t="s">
        <v>1973</v>
      </c>
      <c r="E3244" s="15" t="s">
        <v>4252</v>
      </c>
      <c r="F3244" s="17" t="s">
        <v>2020</v>
      </c>
      <c r="G3244" s="15" t="s">
        <v>1981</v>
      </c>
      <c r="H3244" s="17" t="s">
        <v>1982</v>
      </c>
      <c r="I3244" s="17" t="s">
        <v>1983</v>
      </c>
      <c r="J3244" s="21" t="s">
        <v>4252</v>
      </c>
    </row>
    <row r="3245" ht="13.5" spans="1:10">
      <c r="A3245" s="19"/>
      <c r="B3245" s="19"/>
      <c r="C3245" s="15" t="s">
        <v>2001</v>
      </c>
      <c r="D3245" s="15" t="s">
        <v>1973</v>
      </c>
      <c r="E3245" s="15" t="s">
        <v>1973</v>
      </c>
      <c r="F3245" s="17" t="s">
        <v>1973</v>
      </c>
      <c r="G3245" s="15" t="s">
        <v>1973</v>
      </c>
      <c r="H3245" s="17" t="s">
        <v>1973</v>
      </c>
      <c r="I3245" s="17" t="s">
        <v>1973</v>
      </c>
      <c r="J3245" s="21" t="s">
        <v>1973</v>
      </c>
    </row>
    <row r="3246" ht="13.5" spans="1:10">
      <c r="A3246" s="19"/>
      <c r="B3246" s="19"/>
      <c r="C3246" s="15" t="s">
        <v>1973</v>
      </c>
      <c r="D3246" s="15" t="s">
        <v>2002</v>
      </c>
      <c r="E3246" s="15" t="s">
        <v>1973</v>
      </c>
      <c r="F3246" s="17" t="s">
        <v>1973</v>
      </c>
      <c r="G3246" s="15" t="s">
        <v>1973</v>
      </c>
      <c r="H3246" s="17" t="s">
        <v>1973</v>
      </c>
      <c r="I3246" s="17" t="s">
        <v>1973</v>
      </c>
      <c r="J3246" s="21" t="s">
        <v>1973</v>
      </c>
    </row>
    <row r="3247" ht="13.5" spans="1:10">
      <c r="A3247" s="19"/>
      <c r="B3247" s="19"/>
      <c r="C3247" s="15" t="s">
        <v>1973</v>
      </c>
      <c r="D3247" s="15" t="s">
        <v>1973</v>
      </c>
      <c r="E3247" s="15" t="s">
        <v>4253</v>
      </c>
      <c r="F3247" s="17" t="s">
        <v>1997</v>
      </c>
      <c r="G3247" s="15" t="s">
        <v>2005</v>
      </c>
      <c r="H3247" s="17" t="s">
        <v>1982</v>
      </c>
      <c r="I3247" s="17" t="s">
        <v>1983</v>
      </c>
      <c r="J3247" s="21" t="s">
        <v>2503</v>
      </c>
    </row>
    <row r="3248" ht="243" spans="1:10">
      <c r="A3248" s="15" t="s">
        <v>4254</v>
      </c>
      <c r="B3248" s="18" t="s">
        <v>4255</v>
      </c>
      <c r="C3248" s="19"/>
      <c r="D3248" s="19"/>
      <c r="E3248" s="19"/>
      <c r="F3248" s="20"/>
      <c r="G3248" s="19"/>
      <c r="H3248" s="20"/>
      <c r="I3248" s="20"/>
      <c r="J3248" s="22"/>
    </row>
    <row r="3249" ht="13.5" spans="1:10">
      <c r="A3249" s="19"/>
      <c r="B3249" s="19"/>
      <c r="C3249" s="15" t="s">
        <v>1977</v>
      </c>
      <c r="D3249" s="15" t="s">
        <v>1973</v>
      </c>
      <c r="E3249" s="15" t="s">
        <v>1973</v>
      </c>
      <c r="F3249" s="17" t="s">
        <v>1973</v>
      </c>
      <c r="G3249" s="15" t="s">
        <v>1973</v>
      </c>
      <c r="H3249" s="17" t="s">
        <v>1973</v>
      </c>
      <c r="I3249" s="17" t="s">
        <v>1973</v>
      </c>
      <c r="J3249" s="21" t="s">
        <v>1973</v>
      </c>
    </row>
    <row r="3250" ht="13.5" spans="1:10">
      <c r="A3250" s="19"/>
      <c r="B3250" s="19"/>
      <c r="C3250" s="15" t="s">
        <v>1973</v>
      </c>
      <c r="D3250" s="15" t="s">
        <v>1978</v>
      </c>
      <c r="E3250" s="15" t="s">
        <v>1973</v>
      </c>
      <c r="F3250" s="17" t="s">
        <v>1973</v>
      </c>
      <c r="G3250" s="15" t="s">
        <v>1973</v>
      </c>
      <c r="H3250" s="17" t="s">
        <v>1973</v>
      </c>
      <c r="I3250" s="17" t="s">
        <v>1973</v>
      </c>
      <c r="J3250" s="21" t="s">
        <v>1973</v>
      </c>
    </row>
    <row r="3251" ht="27" spans="1:10">
      <c r="A3251" s="19"/>
      <c r="B3251" s="19"/>
      <c r="C3251" s="15" t="s">
        <v>1973</v>
      </c>
      <c r="D3251" s="15" t="s">
        <v>1973</v>
      </c>
      <c r="E3251" s="15" t="s">
        <v>4256</v>
      </c>
      <c r="F3251" s="17" t="s">
        <v>1980</v>
      </c>
      <c r="G3251" s="15" t="s">
        <v>2488</v>
      </c>
      <c r="H3251" s="17" t="s">
        <v>2153</v>
      </c>
      <c r="I3251" s="17" t="s">
        <v>1983</v>
      </c>
      <c r="J3251" s="21" t="s">
        <v>4257</v>
      </c>
    </row>
    <row r="3252" ht="13.5" spans="1:10">
      <c r="A3252" s="19"/>
      <c r="B3252" s="19"/>
      <c r="C3252" s="15" t="s">
        <v>1973</v>
      </c>
      <c r="D3252" s="15" t="s">
        <v>1985</v>
      </c>
      <c r="E3252" s="15" t="s">
        <v>1973</v>
      </c>
      <c r="F3252" s="17" t="s">
        <v>1973</v>
      </c>
      <c r="G3252" s="15" t="s">
        <v>1973</v>
      </c>
      <c r="H3252" s="17" t="s">
        <v>1973</v>
      </c>
      <c r="I3252" s="17" t="s">
        <v>1973</v>
      </c>
      <c r="J3252" s="21" t="s">
        <v>1973</v>
      </c>
    </row>
    <row r="3253" ht="13.5" spans="1:10">
      <c r="A3253" s="19"/>
      <c r="B3253" s="19"/>
      <c r="C3253" s="15" t="s">
        <v>1973</v>
      </c>
      <c r="D3253" s="15" t="s">
        <v>1973</v>
      </c>
      <c r="E3253" s="15" t="s">
        <v>4258</v>
      </c>
      <c r="F3253" s="17" t="s">
        <v>1980</v>
      </c>
      <c r="G3253" s="15" t="s">
        <v>2488</v>
      </c>
      <c r="H3253" s="17" t="s">
        <v>2153</v>
      </c>
      <c r="I3253" s="17" t="s">
        <v>1983</v>
      </c>
      <c r="J3253" s="21" t="s">
        <v>2224</v>
      </c>
    </row>
    <row r="3254" ht="54" spans="1:10">
      <c r="A3254" s="19"/>
      <c r="B3254" s="19"/>
      <c r="C3254" s="15" t="s">
        <v>1973</v>
      </c>
      <c r="D3254" s="15" t="s">
        <v>1973</v>
      </c>
      <c r="E3254" s="15" t="s">
        <v>4259</v>
      </c>
      <c r="F3254" s="17" t="s">
        <v>1980</v>
      </c>
      <c r="G3254" s="15" t="s">
        <v>1981</v>
      </c>
      <c r="H3254" s="17" t="s">
        <v>1982</v>
      </c>
      <c r="I3254" s="17" t="s">
        <v>1983</v>
      </c>
      <c r="J3254" s="21" t="s">
        <v>4259</v>
      </c>
    </row>
    <row r="3255" ht="13.5" spans="1:10">
      <c r="A3255" s="19"/>
      <c r="B3255" s="19"/>
      <c r="C3255" s="15" t="s">
        <v>1973</v>
      </c>
      <c r="D3255" s="15" t="s">
        <v>2013</v>
      </c>
      <c r="E3255" s="15" t="s">
        <v>1973</v>
      </c>
      <c r="F3255" s="17" t="s">
        <v>1973</v>
      </c>
      <c r="G3255" s="15" t="s">
        <v>1973</v>
      </c>
      <c r="H3255" s="17" t="s">
        <v>1973</v>
      </c>
      <c r="I3255" s="17" t="s">
        <v>1973</v>
      </c>
      <c r="J3255" s="21" t="s">
        <v>1973</v>
      </c>
    </row>
    <row r="3256" ht="13.5" spans="1:10">
      <c r="A3256" s="19"/>
      <c r="B3256" s="19"/>
      <c r="C3256" s="15" t="s">
        <v>1973</v>
      </c>
      <c r="D3256" s="15" t="s">
        <v>1973</v>
      </c>
      <c r="E3256" s="15" t="s">
        <v>4232</v>
      </c>
      <c r="F3256" s="17" t="s">
        <v>1980</v>
      </c>
      <c r="G3256" s="15" t="s">
        <v>4169</v>
      </c>
      <c r="H3256" s="17" t="s">
        <v>2691</v>
      </c>
      <c r="I3256" s="17" t="s">
        <v>1983</v>
      </c>
      <c r="J3256" s="21" t="s">
        <v>4260</v>
      </c>
    </row>
    <row r="3257" ht="27" spans="1:10">
      <c r="A3257" s="19"/>
      <c r="B3257" s="19"/>
      <c r="C3257" s="15" t="s">
        <v>1973</v>
      </c>
      <c r="D3257" s="15" t="s">
        <v>1973</v>
      </c>
      <c r="E3257" s="15" t="s">
        <v>4261</v>
      </c>
      <c r="F3257" s="17" t="s">
        <v>1980</v>
      </c>
      <c r="G3257" s="15" t="s">
        <v>1981</v>
      </c>
      <c r="H3257" s="17" t="s">
        <v>1982</v>
      </c>
      <c r="I3257" s="17" t="s">
        <v>1983</v>
      </c>
      <c r="J3257" s="21" t="s">
        <v>4262</v>
      </c>
    </row>
    <row r="3258" ht="13.5" spans="1:10">
      <c r="A3258" s="19"/>
      <c r="B3258" s="19"/>
      <c r="C3258" s="15" t="s">
        <v>1989</v>
      </c>
      <c r="D3258" s="15" t="s">
        <v>1973</v>
      </c>
      <c r="E3258" s="15" t="s">
        <v>1973</v>
      </c>
      <c r="F3258" s="17" t="s">
        <v>1973</v>
      </c>
      <c r="G3258" s="15" t="s">
        <v>1973</v>
      </c>
      <c r="H3258" s="17" t="s">
        <v>1973</v>
      </c>
      <c r="I3258" s="17" t="s">
        <v>1973</v>
      </c>
      <c r="J3258" s="21" t="s">
        <v>1973</v>
      </c>
    </row>
    <row r="3259" ht="13.5" spans="1:10">
      <c r="A3259" s="19"/>
      <c r="B3259" s="19"/>
      <c r="C3259" s="15" t="s">
        <v>1973</v>
      </c>
      <c r="D3259" s="15" t="s">
        <v>2023</v>
      </c>
      <c r="E3259" s="15" t="s">
        <v>1973</v>
      </c>
      <c r="F3259" s="17" t="s">
        <v>1973</v>
      </c>
      <c r="G3259" s="15" t="s">
        <v>1973</v>
      </c>
      <c r="H3259" s="17" t="s">
        <v>1973</v>
      </c>
      <c r="I3259" s="17" t="s">
        <v>1973</v>
      </c>
      <c r="J3259" s="21" t="s">
        <v>1973</v>
      </c>
    </row>
    <row r="3260" ht="27" spans="1:10">
      <c r="A3260" s="19"/>
      <c r="B3260" s="19"/>
      <c r="C3260" s="15" t="s">
        <v>1973</v>
      </c>
      <c r="D3260" s="15" t="s">
        <v>1973</v>
      </c>
      <c r="E3260" s="15" t="s">
        <v>4263</v>
      </c>
      <c r="F3260" s="17" t="s">
        <v>1980</v>
      </c>
      <c r="G3260" s="15" t="s">
        <v>4264</v>
      </c>
      <c r="H3260" s="17" t="s">
        <v>1982</v>
      </c>
      <c r="I3260" s="17" t="s">
        <v>1983</v>
      </c>
      <c r="J3260" s="21" t="s">
        <v>4265</v>
      </c>
    </row>
    <row r="3261" ht="27" spans="1:10">
      <c r="A3261" s="19"/>
      <c r="B3261" s="19"/>
      <c r="C3261" s="15" t="s">
        <v>1973</v>
      </c>
      <c r="D3261" s="15" t="s">
        <v>1973</v>
      </c>
      <c r="E3261" s="15" t="s">
        <v>4266</v>
      </c>
      <c r="F3261" s="17" t="s">
        <v>1980</v>
      </c>
      <c r="G3261" s="15" t="s">
        <v>1981</v>
      </c>
      <c r="H3261" s="17" t="s">
        <v>1982</v>
      </c>
      <c r="I3261" s="17" t="s">
        <v>1983</v>
      </c>
      <c r="J3261" s="21" t="s">
        <v>4267</v>
      </c>
    </row>
    <row r="3262" ht="13.5" spans="1:10">
      <c r="A3262" s="19"/>
      <c r="B3262" s="19"/>
      <c r="C3262" s="15" t="s">
        <v>2001</v>
      </c>
      <c r="D3262" s="15" t="s">
        <v>1973</v>
      </c>
      <c r="E3262" s="15" t="s">
        <v>1973</v>
      </c>
      <c r="F3262" s="17" t="s">
        <v>1973</v>
      </c>
      <c r="G3262" s="15" t="s">
        <v>1973</v>
      </c>
      <c r="H3262" s="17" t="s">
        <v>1973</v>
      </c>
      <c r="I3262" s="17" t="s">
        <v>1973</v>
      </c>
      <c r="J3262" s="21" t="s">
        <v>1973</v>
      </c>
    </row>
    <row r="3263" ht="13.5" spans="1:10">
      <c r="A3263" s="19"/>
      <c r="B3263" s="19"/>
      <c r="C3263" s="15" t="s">
        <v>1973</v>
      </c>
      <c r="D3263" s="15" t="s">
        <v>2002</v>
      </c>
      <c r="E3263" s="15" t="s">
        <v>1973</v>
      </c>
      <c r="F3263" s="17" t="s">
        <v>1973</v>
      </c>
      <c r="G3263" s="15" t="s">
        <v>1973</v>
      </c>
      <c r="H3263" s="17" t="s">
        <v>1973</v>
      </c>
      <c r="I3263" s="17" t="s">
        <v>1973</v>
      </c>
      <c r="J3263" s="21" t="s">
        <v>1973</v>
      </c>
    </row>
    <row r="3264" ht="13.5" spans="1:10">
      <c r="A3264" s="19"/>
      <c r="B3264" s="19"/>
      <c r="C3264" s="15" t="s">
        <v>1973</v>
      </c>
      <c r="D3264" s="15" t="s">
        <v>1973</v>
      </c>
      <c r="E3264" s="15" t="s">
        <v>2503</v>
      </c>
      <c r="F3264" s="17" t="s">
        <v>1997</v>
      </c>
      <c r="G3264" s="15" t="s">
        <v>2005</v>
      </c>
      <c r="H3264" s="17" t="s">
        <v>1982</v>
      </c>
      <c r="I3264" s="17" t="s">
        <v>1983</v>
      </c>
      <c r="J3264" s="21" t="s">
        <v>2503</v>
      </c>
    </row>
    <row r="3265" ht="13.5" spans="1:10">
      <c r="A3265" s="15" t="s">
        <v>4268</v>
      </c>
      <c r="B3265" s="19"/>
      <c r="C3265" s="19"/>
      <c r="D3265" s="19"/>
      <c r="E3265" s="19"/>
      <c r="F3265" s="20"/>
      <c r="G3265" s="19"/>
      <c r="H3265" s="20"/>
      <c r="I3265" s="20"/>
      <c r="J3265" s="22"/>
    </row>
    <row r="3266" ht="351" spans="1:10">
      <c r="A3266" s="15" t="s">
        <v>4269</v>
      </c>
      <c r="B3266" s="18" t="s">
        <v>4270</v>
      </c>
      <c r="C3266" s="19"/>
      <c r="D3266" s="19"/>
      <c r="E3266" s="19"/>
      <c r="F3266" s="20"/>
      <c r="G3266" s="19"/>
      <c r="H3266" s="20"/>
      <c r="I3266" s="20"/>
      <c r="J3266" s="22"/>
    </row>
    <row r="3267" ht="13.5" spans="1:10">
      <c r="A3267" s="19"/>
      <c r="B3267" s="19"/>
      <c r="C3267" s="15" t="s">
        <v>1977</v>
      </c>
      <c r="D3267" s="15" t="s">
        <v>1973</v>
      </c>
      <c r="E3267" s="15" t="s">
        <v>1973</v>
      </c>
      <c r="F3267" s="17" t="s">
        <v>1973</v>
      </c>
      <c r="G3267" s="15" t="s">
        <v>1973</v>
      </c>
      <c r="H3267" s="17" t="s">
        <v>1973</v>
      </c>
      <c r="I3267" s="17" t="s">
        <v>1973</v>
      </c>
      <c r="J3267" s="21" t="s">
        <v>1973</v>
      </c>
    </row>
    <row r="3268" ht="13.5" spans="1:10">
      <c r="A3268" s="19"/>
      <c r="B3268" s="19"/>
      <c r="C3268" s="15" t="s">
        <v>1973</v>
      </c>
      <c r="D3268" s="15" t="s">
        <v>1978</v>
      </c>
      <c r="E3268" s="15" t="s">
        <v>1973</v>
      </c>
      <c r="F3268" s="17" t="s">
        <v>1973</v>
      </c>
      <c r="G3268" s="15" t="s">
        <v>1973</v>
      </c>
      <c r="H3268" s="17" t="s">
        <v>1973</v>
      </c>
      <c r="I3268" s="17" t="s">
        <v>1973</v>
      </c>
      <c r="J3268" s="21" t="s">
        <v>1973</v>
      </c>
    </row>
    <row r="3269" ht="27" spans="1:10">
      <c r="A3269" s="19"/>
      <c r="B3269" s="19"/>
      <c r="C3269" s="15" t="s">
        <v>1973</v>
      </c>
      <c r="D3269" s="15" t="s">
        <v>1973</v>
      </c>
      <c r="E3269" s="15" t="s">
        <v>4271</v>
      </c>
      <c r="F3269" s="17" t="s">
        <v>1980</v>
      </c>
      <c r="G3269" s="15" t="s">
        <v>4272</v>
      </c>
      <c r="H3269" s="17" t="s">
        <v>2172</v>
      </c>
      <c r="I3269" s="17" t="s">
        <v>1983</v>
      </c>
      <c r="J3269" s="21" t="s">
        <v>4273</v>
      </c>
    </row>
    <row r="3270" ht="13.5" spans="1:10">
      <c r="A3270" s="19"/>
      <c r="B3270" s="19"/>
      <c r="C3270" s="15" t="s">
        <v>1973</v>
      </c>
      <c r="D3270" s="15" t="s">
        <v>1985</v>
      </c>
      <c r="E3270" s="15" t="s">
        <v>1973</v>
      </c>
      <c r="F3270" s="17" t="s">
        <v>1973</v>
      </c>
      <c r="G3270" s="15" t="s">
        <v>1973</v>
      </c>
      <c r="H3270" s="17" t="s">
        <v>1973</v>
      </c>
      <c r="I3270" s="17" t="s">
        <v>1973</v>
      </c>
      <c r="J3270" s="21" t="s">
        <v>1973</v>
      </c>
    </row>
    <row r="3271" ht="27" spans="1:10">
      <c r="A3271" s="19"/>
      <c r="B3271" s="19"/>
      <c r="C3271" s="15" t="s">
        <v>1973</v>
      </c>
      <c r="D3271" s="15" t="s">
        <v>1973</v>
      </c>
      <c r="E3271" s="15" t="s">
        <v>4274</v>
      </c>
      <c r="F3271" s="17" t="s">
        <v>1997</v>
      </c>
      <c r="G3271" s="15" t="s">
        <v>1981</v>
      </c>
      <c r="H3271" s="17" t="s">
        <v>1982</v>
      </c>
      <c r="I3271" s="17" t="s">
        <v>1983</v>
      </c>
      <c r="J3271" s="21" t="s">
        <v>4275</v>
      </c>
    </row>
    <row r="3272" ht="13.5" spans="1:10">
      <c r="A3272" s="19"/>
      <c r="B3272" s="19"/>
      <c r="C3272" s="15" t="s">
        <v>1973</v>
      </c>
      <c r="D3272" s="15" t="s">
        <v>2013</v>
      </c>
      <c r="E3272" s="15" t="s">
        <v>1973</v>
      </c>
      <c r="F3272" s="17" t="s">
        <v>1973</v>
      </c>
      <c r="G3272" s="15" t="s">
        <v>1973</v>
      </c>
      <c r="H3272" s="17" t="s">
        <v>1973</v>
      </c>
      <c r="I3272" s="17" t="s">
        <v>1973</v>
      </c>
      <c r="J3272" s="21" t="s">
        <v>1973</v>
      </c>
    </row>
    <row r="3273" ht="40.5" spans="1:10">
      <c r="A3273" s="19"/>
      <c r="B3273" s="19"/>
      <c r="C3273" s="15" t="s">
        <v>1973</v>
      </c>
      <c r="D3273" s="15" t="s">
        <v>1973</v>
      </c>
      <c r="E3273" s="15" t="s">
        <v>3445</v>
      </c>
      <c r="F3273" s="17" t="s">
        <v>1980</v>
      </c>
      <c r="G3273" s="15" t="s">
        <v>2050</v>
      </c>
      <c r="H3273" s="17" t="s">
        <v>1999</v>
      </c>
      <c r="I3273" s="17" t="s">
        <v>1983</v>
      </c>
      <c r="J3273" s="21" t="s">
        <v>4276</v>
      </c>
    </row>
    <row r="3274" ht="13.5" spans="1:10">
      <c r="A3274" s="19"/>
      <c r="B3274" s="19"/>
      <c r="C3274" s="15" t="s">
        <v>1989</v>
      </c>
      <c r="D3274" s="15" t="s">
        <v>1973</v>
      </c>
      <c r="E3274" s="15" t="s">
        <v>1973</v>
      </c>
      <c r="F3274" s="17" t="s">
        <v>1973</v>
      </c>
      <c r="G3274" s="15" t="s">
        <v>1973</v>
      </c>
      <c r="H3274" s="17" t="s">
        <v>1973</v>
      </c>
      <c r="I3274" s="17" t="s">
        <v>1973</v>
      </c>
      <c r="J3274" s="21" t="s">
        <v>1973</v>
      </c>
    </row>
    <row r="3275" ht="13.5" spans="1:10">
      <c r="A3275" s="19"/>
      <c r="B3275" s="19"/>
      <c r="C3275" s="15" t="s">
        <v>1973</v>
      </c>
      <c r="D3275" s="15" t="s">
        <v>1995</v>
      </c>
      <c r="E3275" s="15" t="s">
        <v>1973</v>
      </c>
      <c r="F3275" s="17" t="s">
        <v>1973</v>
      </c>
      <c r="G3275" s="15" t="s">
        <v>1973</v>
      </c>
      <c r="H3275" s="17" t="s">
        <v>1973</v>
      </c>
      <c r="I3275" s="17" t="s">
        <v>1973</v>
      </c>
      <c r="J3275" s="21" t="s">
        <v>1973</v>
      </c>
    </row>
    <row r="3276" ht="27" spans="1:10">
      <c r="A3276" s="19"/>
      <c r="B3276" s="19"/>
      <c r="C3276" s="15" t="s">
        <v>1973</v>
      </c>
      <c r="D3276" s="15" t="s">
        <v>1973</v>
      </c>
      <c r="E3276" s="15" t="s">
        <v>4277</v>
      </c>
      <c r="F3276" s="17" t="s">
        <v>1997</v>
      </c>
      <c r="G3276" s="15" t="s">
        <v>2072</v>
      </c>
      <c r="H3276" s="17" t="s">
        <v>1982</v>
      </c>
      <c r="I3276" s="17" t="s">
        <v>1983</v>
      </c>
      <c r="J3276" s="21" t="s">
        <v>4278</v>
      </c>
    </row>
    <row r="3277" ht="13.5" spans="1:10">
      <c r="A3277" s="19"/>
      <c r="B3277" s="19"/>
      <c r="C3277" s="15" t="s">
        <v>2001</v>
      </c>
      <c r="D3277" s="15" t="s">
        <v>1973</v>
      </c>
      <c r="E3277" s="15" t="s">
        <v>1973</v>
      </c>
      <c r="F3277" s="17" t="s">
        <v>1973</v>
      </c>
      <c r="G3277" s="15" t="s">
        <v>1973</v>
      </c>
      <c r="H3277" s="17" t="s">
        <v>1973</v>
      </c>
      <c r="I3277" s="17" t="s">
        <v>1973</v>
      </c>
      <c r="J3277" s="21" t="s">
        <v>1973</v>
      </c>
    </row>
    <row r="3278" ht="13.5" spans="1:10">
      <c r="A3278" s="19"/>
      <c r="B3278" s="19"/>
      <c r="C3278" s="15" t="s">
        <v>1973</v>
      </c>
      <c r="D3278" s="15" t="s">
        <v>2002</v>
      </c>
      <c r="E3278" s="15" t="s">
        <v>1973</v>
      </c>
      <c r="F3278" s="17" t="s">
        <v>1973</v>
      </c>
      <c r="G3278" s="15" t="s">
        <v>1973</v>
      </c>
      <c r="H3278" s="17" t="s">
        <v>1973</v>
      </c>
      <c r="I3278" s="17" t="s">
        <v>1973</v>
      </c>
      <c r="J3278" s="21" t="s">
        <v>1973</v>
      </c>
    </row>
    <row r="3279" ht="40.5" spans="1:10">
      <c r="A3279" s="19"/>
      <c r="B3279" s="19"/>
      <c r="C3279" s="15" t="s">
        <v>1973</v>
      </c>
      <c r="D3279" s="15" t="s">
        <v>1973</v>
      </c>
      <c r="E3279" s="15" t="s">
        <v>4279</v>
      </c>
      <c r="F3279" s="17" t="s">
        <v>1997</v>
      </c>
      <c r="G3279" s="15" t="s">
        <v>2005</v>
      </c>
      <c r="H3279" s="17" t="s">
        <v>1982</v>
      </c>
      <c r="I3279" s="17" t="s">
        <v>1983</v>
      </c>
      <c r="J3279" s="21" t="s">
        <v>4280</v>
      </c>
    </row>
    <row r="3280" ht="13.5" spans="1:10">
      <c r="A3280" s="15" t="s">
        <v>4281</v>
      </c>
      <c r="B3280" s="19"/>
      <c r="C3280" s="19"/>
      <c r="D3280" s="19"/>
      <c r="E3280" s="19"/>
      <c r="F3280" s="20"/>
      <c r="G3280" s="19"/>
      <c r="H3280" s="20"/>
      <c r="I3280" s="20"/>
      <c r="J3280" s="22"/>
    </row>
    <row r="3281" ht="13.5" spans="1:10">
      <c r="A3281" s="15" t="s">
        <v>4282</v>
      </c>
      <c r="B3281" s="19"/>
      <c r="C3281" s="19"/>
      <c r="D3281" s="19"/>
      <c r="E3281" s="19"/>
      <c r="F3281" s="20"/>
      <c r="G3281" s="19"/>
      <c r="H3281" s="20"/>
      <c r="I3281" s="20"/>
      <c r="J3281" s="22"/>
    </row>
    <row r="3282" ht="121.5" spans="1:10">
      <c r="A3282" s="15" t="s">
        <v>4283</v>
      </c>
      <c r="B3282" s="18" t="s">
        <v>4284</v>
      </c>
      <c r="C3282" s="19"/>
      <c r="D3282" s="19"/>
      <c r="E3282" s="19"/>
      <c r="F3282" s="20"/>
      <c r="G3282" s="19"/>
      <c r="H3282" s="20"/>
      <c r="I3282" s="20"/>
      <c r="J3282" s="22"/>
    </row>
    <row r="3283" ht="13.5" spans="1:10">
      <c r="A3283" s="19"/>
      <c r="B3283" s="19"/>
      <c r="C3283" s="15" t="s">
        <v>1977</v>
      </c>
      <c r="D3283" s="15" t="s">
        <v>1973</v>
      </c>
      <c r="E3283" s="15" t="s">
        <v>1973</v>
      </c>
      <c r="F3283" s="17" t="s">
        <v>1973</v>
      </c>
      <c r="G3283" s="15" t="s">
        <v>1973</v>
      </c>
      <c r="H3283" s="17" t="s">
        <v>1973</v>
      </c>
      <c r="I3283" s="17" t="s">
        <v>1973</v>
      </c>
      <c r="J3283" s="21" t="s">
        <v>1973</v>
      </c>
    </row>
    <row r="3284" ht="13.5" spans="1:10">
      <c r="A3284" s="19"/>
      <c r="B3284" s="19"/>
      <c r="C3284" s="15" t="s">
        <v>1973</v>
      </c>
      <c r="D3284" s="15" t="s">
        <v>1978</v>
      </c>
      <c r="E3284" s="15" t="s">
        <v>1973</v>
      </c>
      <c r="F3284" s="17" t="s">
        <v>1973</v>
      </c>
      <c r="G3284" s="15" t="s">
        <v>1973</v>
      </c>
      <c r="H3284" s="17" t="s">
        <v>1973</v>
      </c>
      <c r="I3284" s="17" t="s">
        <v>1973</v>
      </c>
      <c r="J3284" s="21" t="s">
        <v>1973</v>
      </c>
    </row>
    <row r="3285" ht="40.5" spans="1:10">
      <c r="A3285" s="19"/>
      <c r="B3285" s="19"/>
      <c r="C3285" s="15" t="s">
        <v>1973</v>
      </c>
      <c r="D3285" s="15" t="s">
        <v>1973</v>
      </c>
      <c r="E3285" s="15" t="s">
        <v>4285</v>
      </c>
      <c r="F3285" s="17" t="s">
        <v>1980</v>
      </c>
      <c r="G3285" s="15" t="s">
        <v>4286</v>
      </c>
      <c r="H3285" s="17" t="s">
        <v>2046</v>
      </c>
      <c r="I3285" s="17" t="s">
        <v>1983</v>
      </c>
      <c r="J3285" s="21" t="s">
        <v>4287</v>
      </c>
    </row>
    <row r="3286" ht="27" spans="1:10">
      <c r="A3286" s="19"/>
      <c r="B3286" s="19"/>
      <c r="C3286" s="15" t="s">
        <v>1973</v>
      </c>
      <c r="D3286" s="15" t="s">
        <v>1973</v>
      </c>
      <c r="E3286" s="15" t="s">
        <v>4288</v>
      </c>
      <c r="F3286" s="17" t="s">
        <v>1980</v>
      </c>
      <c r="G3286" s="15" t="s">
        <v>2171</v>
      </c>
      <c r="H3286" s="17" t="s">
        <v>2153</v>
      </c>
      <c r="I3286" s="17" t="s">
        <v>1983</v>
      </c>
      <c r="J3286" s="21" t="s">
        <v>4289</v>
      </c>
    </row>
    <row r="3287" ht="54" spans="1:10">
      <c r="A3287" s="19"/>
      <c r="B3287" s="19"/>
      <c r="C3287" s="15" t="s">
        <v>1973</v>
      </c>
      <c r="D3287" s="15" t="s">
        <v>1973</v>
      </c>
      <c r="E3287" s="15" t="s">
        <v>4290</v>
      </c>
      <c r="F3287" s="17" t="s">
        <v>1980</v>
      </c>
      <c r="G3287" s="15" t="s">
        <v>4291</v>
      </c>
      <c r="H3287" s="17" t="s">
        <v>2153</v>
      </c>
      <c r="I3287" s="17" t="s">
        <v>1983</v>
      </c>
      <c r="J3287" s="21" t="s">
        <v>4292</v>
      </c>
    </row>
    <row r="3288" ht="54" spans="1:10">
      <c r="A3288" s="19"/>
      <c r="B3288" s="19"/>
      <c r="C3288" s="15" t="s">
        <v>1973</v>
      </c>
      <c r="D3288" s="15" t="s">
        <v>1973</v>
      </c>
      <c r="E3288" s="15" t="s">
        <v>4293</v>
      </c>
      <c r="F3288" s="17" t="s">
        <v>1980</v>
      </c>
      <c r="G3288" s="15" t="s">
        <v>4294</v>
      </c>
      <c r="H3288" s="17" t="s">
        <v>2153</v>
      </c>
      <c r="I3288" s="17" t="s">
        <v>1983</v>
      </c>
      <c r="J3288" s="21" t="s">
        <v>4295</v>
      </c>
    </row>
    <row r="3289" ht="40.5" spans="1:10">
      <c r="A3289" s="19"/>
      <c r="B3289" s="19"/>
      <c r="C3289" s="15" t="s">
        <v>1973</v>
      </c>
      <c r="D3289" s="15" t="s">
        <v>1973</v>
      </c>
      <c r="E3289" s="15" t="s">
        <v>4296</v>
      </c>
      <c r="F3289" s="17" t="s">
        <v>1980</v>
      </c>
      <c r="G3289" s="15" t="s">
        <v>2039</v>
      </c>
      <c r="H3289" s="17" t="s">
        <v>2153</v>
      </c>
      <c r="I3289" s="17" t="s">
        <v>1983</v>
      </c>
      <c r="J3289" s="21" t="s">
        <v>4297</v>
      </c>
    </row>
    <row r="3290" ht="27" spans="1:10">
      <c r="A3290" s="19"/>
      <c r="B3290" s="19"/>
      <c r="C3290" s="15" t="s">
        <v>1973</v>
      </c>
      <c r="D3290" s="15" t="s">
        <v>1973</v>
      </c>
      <c r="E3290" s="15" t="s">
        <v>4298</v>
      </c>
      <c r="F3290" s="17" t="s">
        <v>1980</v>
      </c>
      <c r="G3290" s="15" t="s">
        <v>2161</v>
      </c>
      <c r="H3290" s="17" t="s">
        <v>2153</v>
      </c>
      <c r="I3290" s="17" t="s">
        <v>1983</v>
      </c>
      <c r="J3290" s="21" t="s">
        <v>4299</v>
      </c>
    </row>
    <row r="3291" ht="54" spans="1:10">
      <c r="A3291" s="19"/>
      <c r="B3291" s="19"/>
      <c r="C3291" s="15" t="s">
        <v>1973</v>
      </c>
      <c r="D3291" s="15" t="s">
        <v>1973</v>
      </c>
      <c r="E3291" s="15" t="s">
        <v>4300</v>
      </c>
      <c r="F3291" s="17" t="s">
        <v>1980</v>
      </c>
      <c r="G3291" s="15" t="s">
        <v>2152</v>
      </c>
      <c r="H3291" s="17" t="s">
        <v>2153</v>
      </c>
      <c r="I3291" s="17" t="s">
        <v>1983</v>
      </c>
      <c r="J3291" s="21" t="s">
        <v>4301</v>
      </c>
    </row>
    <row r="3292" ht="40.5" spans="1:10">
      <c r="A3292" s="19"/>
      <c r="B3292" s="19"/>
      <c r="C3292" s="15" t="s">
        <v>1973</v>
      </c>
      <c r="D3292" s="15" t="s">
        <v>1973</v>
      </c>
      <c r="E3292" s="15" t="s">
        <v>4302</v>
      </c>
      <c r="F3292" s="17" t="s">
        <v>1980</v>
      </c>
      <c r="G3292" s="15" t="s">
        <v>2971</v>
      </c>
      <c r="H3292" s="17" t="s">
        <v>2046</v>
      </c>
      <c r="I3292" s="17" t="s">
        <v>1983</v>
      </c>
      <c r="J3292" s="21" t="s">
        <v>4303</v>
      </c>
    </row>
    <row r="3293" ht="40.5" spans="1:10">
      <c r="A3293" s="19"/>
      <c r="B3293" s="19"/>
      <c r="C3293" s="15" t="s">
        <v>1973</v>
      </c>
      <c r="D3293" s="15" t="s">
        <v>1973</v>
      </c>
      <c r="E3293" s="15" t="s">
        <v>4304</v>
      </c>
      <c r="F3293" s="17" t="s">
        <v>1980</v>
      </c>
      <c r="G3293" s="15" t="s">
        <v>2152</v>
      </c>
      <c r="H3293" s="17" t="s">
        <v>2046</v>
      </c>
      <c r="I3293" s="17" t="s">
        <v>1983</v>
      </c>
      <c r="J3293" s="21" t="s">
        <v>4305</v>
      </c>
    </row>
    <row r="3294" ht="27" spans="1:10">
      <c r="A3294" s="19"/>
      <c r="B3294" s="19"/>
      <c r="C3294" s="15" t="s">
        <v>1973</v>
      </c>
      <c r="D3294" s="15" t="s">
        <v>1973</v>
      </c>
      <c r="E3294" s="15" t="s">
        <v>4306</v>
      </c>
      <c r="F3294" s="17" t="s">
        <v>1997</v>
      </c>
      <c r="G3294" s="15" t="s">
        <v>1998</v>
      </c>
      <c r="H3294" s="17" t="s">
        <v>2200</v>
      </c>
      <c r="I3294" s="17" t="s">
        <v>1983</v>
      </c>
      <c r="J3294" s="21" t="s">
        <v>4307</v>
      </c>
    </row>
    <row r="3295" ht="27" spans="1:10">
      <c r="A3295" s="19"/>
      <c r="B3295" s="19"/>
      <c r="C3295" s="15" t="s">
        <v>1973</v>
      </c>
      <c r="D3295" s="15" t="s">
        <v>1973</v>
      </c>
      <c r="E3295" s="15" t="s">
        <v>4308</v>
      </c>
      <c r="F3295" s="17" t="s">
        <v>1980</v>
      </c>
      <c r="G3295" s="15" t="s">
        <v>2171</v>
      </c>
      <c r="H3295" s="17" t="s">
        <v>2153</v>
      </c>
      <c r="I3295" s="17" t="s">
        <v>1983</v>
      </c>
      <c r="J3295" s="21" t="s">
        <v>4309</v>
      </c>
    </row>
    <row r="3296" ht="13.5" spans="1:10">
      <c r="A3296" s="19"/>
      <c r="B3296" s="19"/>
      <c r="C3296" s="15" t="s">
        <v>1973</v>
      </c>
      <c r="D3296" s="15" t="s">
        <v>1973</v>
      </c>
      <c r="E3296" s="15" t="s">
        <v>4310</v>
      </c>
      <c r="F3296" s="17" t="s">
        <v>1997</v>
      </c>
      <c r="G3296" s="15" t="s">
        <v>2253</v>
      </c>
      <c r="H3296" s="17" t="s">
        <v>2200</v>
      </c>
      <c r="I3296" s="17" t="s">
        <v>1983</v>
      </c>
      <c r="J3296" s="21" t="s">
        <v>4311</v>
      </c>
    </row>
    <row r="3297" ht="27" spans="1:10">
      <c r="A3297" s="19"/>
      <c r="B3297" s="19"/>
      <c r="C3297" s="15" t="s">
        <v>1973</v>
      </c>
      <c r="D3297" s="15" t="s">
        <v>1973</v>
      </c>
      <c r="E3297" s="15" t="s">
        <v>4312</v>
      </c>
      <c r="F3297" s="17" t="s">
        <v>1980</v>
      </c>
      <c r="G3297" s="15" t="s">
        <v>2050</v>
      </c>
      <c r="H3297" s="17" t="s">
        <v>2200</v>
      </c>
      <c r="I3297" s="17" t="s">
        <v>1983</v>
      </c>
      <c r="J3297" s="21" t="s">
        <v>4313</v>
      </c>
    </row>
    <row r="3298" ht="13.5" spans="1:10">
      <c r="A3298" s="19"/>
      <c r="B3298" s="19"/>
      <c r="C3298" s="15" t="s">
        <v>1973</v>
      </c>
      <c r="D3298" s="15" t="s">
        <v>1985</v>
      </c>
      <c r="E3298" s="15" t="s">
        <v>1973</v>
      </c>
      <c r="F3298" s="17" t="s">
        <v>1973</v>
      </c>
      <c r="G3298" s="15" t="s">
        <v>1973</v>
      </c>
      <c r="H3298" s="17" t="s">
        <v>1973</v>
      </c>
      <c r="I3298" s="17" t="s">
        <v>1973</v>
      </c>
      <c r="J3298" s="21" t="s">
        <v>1973</v>
      </c>
    </row>
    <row r="3299" ht="27" spans="1:10">
      <c r="A3299" s="19"/>
      <c r="B3299" s="19"/>
      <c r="C3299" s="15" t="s">
        <v>1973</v>
      </c>
      <c r="D3299" s="15" t="s">
        <v>1973</v>
      </c>
      <c r="E3299" s="15" t="s">
        <v>3287</v>
      </c>
      <c r="F3299" s="17" t="s">
        <v>1980</v>
      </c>
      <c r="G3299" s="15" t="s">
        <v>1981</v>
      </c>
      <c r="H3299" s="17" t="s">
        <v>1982</v>
      </c>
      <c r="I3299" s="17" t="s">
        <v>1983</v>
      </c>
      <c r="J3299" s="21" t="s">
        <v>4314</v>
      </c>
    </row>
    <row r="3300" ht="27" spans="1:10">
      <c r="A3300" s="19"/>
      <c r="B3300" s="19"/>
      <c r="C3300" s="15" t="s">
        <v>1973</v>
      </c>
      <c r="D3300" s="15" t="s">
        <v>1973</v>
      </c>
      <c r="E3300" s="15" t="s">
        <v>4315</v>
      </c>
      <c r="F3300" s="17" t="s">
        <v>1980</v>
      </c>
      <c r="G3300" s="15" t="s">
        <v>1981</v>
      </c>
      <c r="H3300" s="17" t="s">
        <v>1982</v>
      </c>
      <c r="I3300" s="17" t="s">
        <v>1983</v>
      </c>
      <c r="J3300" s="21" t="s">
        <v>4316</v>
      </c>
    </row>
    <row r="3301" ht="13.5" spans="1:10">
      <c r="A3301" s="19"/>
      <c r="B3301" s="19"/>
      <c r="C3301" s="15" t="s">
        <v>1989</v>
      </c>
      <c r="D3301" s="15" t="s">
        <v>1973</v>
      </c>
      <c r="E3301" s="15" t="s">
        <v>1973</v>
      </c>
      <c r="F3301" s="17" t="s">
        <v>1973</v>
      </c>
      <c r="G3301" s="15" t="s">
        <v>1973</v>
      </c>
      <c r="H3301" s="17" t="s">
        <v>1973</v>
      </c>
      <c r="I3301" s="17" t="s">
        <v>1973</v>
      </c>
      <c r="J3301" s="21" t="s">
        <v>1973</v>
      </c>
    </row>
    <row r="3302" ht="13.5" spans="1:10">
      <c r="A3302" s="19"/>
      <c r="B3302" s="19"/>
      <c r="C3302" s="15" t="s">
        <v>1973</v>
      </c>
      <c r="D3302" s="15" t="s">
        <v>2023</v>
      </c>
      <c r="E3302" s="15" t="s">
        <v>1973</v>
      </c>
      <c r="F3302" s="17" t="s">
        <v>1973</v>
      </c>
      <c r="G3302" s="15" t="s">
        <v>1973</v>
      </c>
      <c r="H3302" s="17" t="s">
        <v>1973</v>
      </c>
      <c r="I3302" s="17" t="s">
        <v>1973</v>
      </c>
      <c r="J3302" s="21" t="s">
        <v>1973</v>
      </c>
    </row>
    <row r="3303" ht="13.5" spans="1:10">
      <c r="A3303" s="19"/>
      <c r="B3303" s="19"/>
      <c r="C3303" s="15" t="s">
        <v>1973</v>
      </c>
      <c r="D3303" s="15" t="s">
        <v>1973</v>
      </c>
      <c r="E3303" s="15" t="s">
        <v>3000</v>
      </c>
      <c r="F3303" s="17" t="s">
        <v>1997</v>
      </c>
      <c r="G3303" s="15" t="s">
        <v>2005</v>
      </c>
      <c r="H3303" s="17" t="s">
        <v>1982</v>
      </c>
      <c r="I3303" s="17" t="s">
        <v>1983</v>
      </c>
      <c r="J3303" s="21" t="s">
        <v>4317</v>
      </c>
    </row>
    <row r="3304" ht="13.5" spans="1:10">
      <c r="A3304" s="19"/>
      <c r="B3304" s="19"/>
      <c r="C3304" s="15" t="s">
        <v>2001</v>
      </c>
      <c r="D3304" s="15" t="s">
        <v>1973</v>
      </c>
      <c r="E3304" s="15" t="s">
        <v>1973</v>
      </c>
      <c r="F3304" s="17" t="s">
        <v>1973</v>
      </c>
      <c r="G3304" s="15" t="s">
        <v>1973</v>
      </c>
      <c r="H3304" s="17" t="s">
        <v>1973</v>
      </c>
      <c r="I3304" s="17" t="s">
        <v>1973</v>
      </c>
      <c r="J3304" s="21" t="s">
        <v>1973</v>
      </c>
    </row>
    <row r="3305" ht="13.5" spans="1:10">
      <c r="A3305" s="19"/>
      <c r="B3305" s="19"/>
      <c r="C3305" s="15" t="s">
        <v>1973</v>
      </c>
      <c r="D3305" s="15" t="s">
        <v>2002</v>
      </c>
      <c r="E3305" s="15" t="s">
        <v>1973</v>
      </c>
      <c r="F3305" s="17" t="s">
        <v>1973</v>
      </c>
      <c r="G3305" s="15" t="s">
        <v>1973</v>
      </c>
      <c r="H3305" s="17" t="s">
        <v>1973</v>
      </c>
      <c r="I3305" s="17" t="s">
        <v>1973</v>
      </c>
      <c r="J3305" s="21" t="s">
        <v>1973</v>
      </c>
    </row>
    <row r="3306" ht="27" spans="1:10">
      <c r="A3306" s="19"/>
      <c r="B3306" s="19"/>
      <c r="C3306" s="15" t="s">
        <v>1973</v>
      </c>
      <c r="D3306" s="15" t="s">
        <v>1973</v>
      </c>
      <c r="E3306" s="15" t="s">
        <v>2061</v>
      </c>
      <c r="F3306" s="17" t="s">
        <v>1997</v>
      </c>
      <c r="G3306" s="15" t="s">
        <v>2005</v>
      </c>
      <c r="H3306" s="17" t="s">
        <v>1982</v>
      </c>
      <c r="I3306" s="17" t="s">
        <v>1983</v>
      </c>
      <c r="J3306" s="21" t="s">
        <v>4318</v>
      </c>
    </row>
    <row r="3307" ht="256.5" spans="1:10">
      <c r="A3307" s="15" t="s">
        <v>4319</v>
      </c>
      <c r="B3307" s="18" t="s">
        <v>4320</v>
      </c>
      <c r="C3307" s="19"/>
      <c r="D3307" s="19"/>
      <c r="E3307" s="19"/>
      <c r="F3307" s="20"/>
      <c r="G3307" s="19"/>
      <c r="H3307" s="20"/>
      <c r="I3307" s="20"/>
      <c r="J3307" s="22"/>
    </row>
    <row r="3308" ht="13.5" spans="1:10">
      <c r="A3308" s="19"/>
      <c r="B3308" s="19"/>
      <c r="C3308" s="15" t="s">
        <v>1977</v>
      </c>
      <c r="D3308" s="15" t="s">
        <v>1973</v>
      </c>
      <c r="E3308" s="15" t="s">
        <v>1973</v>
      </c>
      <c r="F3308" s="17" t="s">
        <v>1973</v>
      </c>
      <c r="G3308" s="15" t="s">
        <v>1973</v>
      </c>
      <c r="H3308" s="17" t="s">
        <v>1973</v>
      </c>
      <c r="I3308" s="17" t="s">
        <v>1973</v>
      </c>
      <c r="J3308" s="21" t="s">
        <v>1973</v>
      </c>
    </row>
    <row r="3309" ht="13.5" spans="1:10">
      <c r="A3309" s="19"/>
      <c r="B3309" s="19"/>
      <c r="C3309" s="15" t="s">
        <v>1973</v>
      </c>
      <c r="D3309" s="15" t="s">
        <v>1978</v>
      </c>
      <c r="E3309" s="15" t="s">
        <v>1973</v>
      </c>
      <c r="F3309" s="17" t="s">
        <v>1973</v>
      </c>
      <c r="G3309" s="15" t="s">
        <v>1973</v>
      </c>
      <c r="H3309" s="17" t="s">
        <v>1973</v>
      </c>
      <c r="I3309" s="17" t="s">
        <v>1973</v>
      </c>
      <c r="J3309" s="21" t="s">
        <v>1973</v>
      </c>
    </row>
    <row r="3310" ht="27" spans="1:10">
      <c r="A3310" s="19"/>
      <c r="B3310" s="19"/>
      <c r="C3310" s="15" t="s">
        <v>1973</v>
      </c>
      <c r="D3310" s="15" t="s">
        <v>1973</v>
      </c>
      <c r="E3310" s="15" t="s">
        <v>4321</v>
      </c>
      <c r="F3310" s="17" t="s">
        <v>1980</v>
      </c>
      <c r="G3310" s="15" t="s">
        <v>2971</v>
      </c>
      <c r="H3310" s="17" t="s">
        <v>2153</v>
      </c>
      <c r="I3310" s="17" t="s">
        <v>1983</v>
      </c>
      <c r="J3310" s="21" t="s">
        <v>4322</v>
      </c>
    </row>
    <row r="3311" ht="27" spans="1:10">
      <c r="A3311" s="19"/>
      <c r="B3311" s="19"/>
      <c r="C3311" s="15" t="s">
        <v>1973</v>
      </c>
      <c r="D3311" s="15" t="s">
        <v>1973</v>
      </c>
      <c r="E3311" s="15" t="s">
        <v>4323</v>
      </c>
      <c r="F3311" s="17" t="s">
        <v>1980</v>
      </c>
      <c r="G3311" s="15" t="s">
        <v>1998</v>
      </c>
      <c r="H3311" s="17" t="s">
        <v>2046</v>
      </c>
      <c r="I3311" s="17" t="s">
        <v>1983</v>
      </c>
      <c r="J3311" s="21" t="s">
        <v>4324</v>
      </c>
    </row>
    <row r="3312" ht="40.5" spans="1:10">
      <c r="A3312" s="19"/>
      <c r="B3312" s="19"/>
      <c r="C3312" s="15" t="s">
        <v>1973</v>
      </c>
      <c r="D3312" s="15" t="s">
        <v>1973</v>
      </c>
      <c r="E3312" s="15" t="s">
        <v>4325</v>
      </c>
      <c r="F3312" s="17" t="s">
        <v>1980</v>
      </c>
      <c r="G3312" s="15" t="s">
        <v>2161</v>
      </c>
      <c r="H3312" s="17" t="s">
        <v>2046</v>
      </c>
      <c r="I3312" s="17" t="s">
        <v>1983</v>
      </c>
      <c r="J3312" s="21" t="s">
        <v>4326</v>
      </c>
    </row>
    <row r="3313" ht="27" spans="1:10">
      <c r="A3313" s="19"/>
      <c r="B3313" s="19"/>
      <c r="C3313" s="15" t="s">
        <v>1973</v>
      </c>
      <c r="D3313" s="15" t="s">
        <v>1973</v>
      </c>
      <c r="E3313" s="15" t="s">
        <v>4327</v>
      </c>
      <c r="F3313" s="17" t="s">
        <v>1980</v>
      </c>
      <c r="G3313" s="15" t="s">
        <v>2161</v>
      </c>
      <c r="H3313" s="17" t="s">
        <v>2046</v>
      </c>
      <c r="I3313" s="17" t="s">
        <v>1983</v>
      </c>
      <c r="J3313" s="21" t="s">
        <v>4328</v>
      </c>
    </row>
    <row r="3314" ht="13.5" spans="1:10">
      <c r="A3314" s="19"/>
      <c r="B3314" s="19"/>
      <c r="C3314" s="15" t="s">
        <v>1973</v>
      </c>
      <c r="D3314" s="15" t="s">
        <v>1985</v>
      </c>
      <c r="E3314" s="15" t="s">
        <v>1973</v>
      </c>
      <c r="F3314" s="17" t="s">
        <v>1973</v>
      </c>
      <c r="G3314" s="15" t="s">
        <v>1973</v>
      </c>
      <c r="H3314" s="17" t="s">
        <v>1973</v>
      </c>
      <c r="I3314" s="17" t="s">
        <v>1973</v>
      </c>
      <c r="J3314" s="21" t="s">
        <v>1973</v>
      </c>
    </row>
    <row r="3315" ht="13.5" spans="1:10">
      <c r="A3315" s="19"/>
      <c r="B3315" s="19"/>
      <c r="C3315" s="15" t="s">
        <v>1973</v>
      </c>
      <c r="D3315" s="15" t="s">
        <v>1973</v>
      </c>
      <c r="E3315" s="15" t="s">
        <v>4329</v>
      </c>
      <c r="F3315" s="17" t="s">
        <v>1980</v>
      </c>
      <c r="G3315" s="15" t="s">
        <v>1981</v>
      </c>
      <c r="H3315" s="17" t="s">
        <v>1982</v>
      </c>
      <c r="I3315" s="17" t="s">
        <v>1983</v>
      </c>
      <c r="J3315" s="21" t="s">
        <v>4330</v>
      </c>
    </row>
    <row r="3316" ht="27" spans="1:10">
      <c r="A3316" s="19"/>
      <c r="B3316" s="19"/>
      <c r="C3316" s="15" t="s">
        <v>1973</v>
      </c>
      <c r="D3316" s="15" t="s">
        <v>1973</v>
      </c>
      <c r="E3316" s="15" t="s">
        <v>4331</v>
      </c>
      <c r="F3316" s="17" t="s">
        <v>1997</v>
      </c>
      <c r="G3316" s="15" t="s">
        <v>1981</v>
      </c>
      <c r="H3316" s="17" t="s">
        <v>1982</v>
      </c>
      <c r="I3316" s="17" t="s">
        <v>1983</v>
      </c>
      <c r="J3316" s="21" t="s">
        <v>4332</v>
      </c>
    </row>
    <row r="3317" ht="13.5" spans="1:10">
      <c r="A3317" s="19"/>
      <c r="B3317" s="19"/>
      <c r="C3317" s="15" t="s">
        <v>1989</v>
      </c>
      <c r="D3317" s="15" t="s">
        <v>1973</v>
      </c>
      <c r="E3317" s="15" t="s">
        <v>1973</v>
      </c>
      <c r="F3317" s="17" t="s">
        <v>1973</v>
      </c>
      <c r="G3317" s="15" t="s">
        <v>1973</v>
      </c>
      <c r="H3317" s="17" t="s">
        <v>1973</v>
      </c>
      <c r="I3317" s="17" t="s">
        <v>1973</v>
      </c>
      <c r="J3317" s="21" t="s">
        <v>1973</v>
      </c>
    </row>
    <row r="3318" ht="13.5" spans="1:10">
      <c r="A3318" s="19"/>
      <c r="B3318" s="19"/>
      <c r="C3318" s="15" t="s">
        <v>1973</v>
      </c>
      <c r="D3318" s="15" t="s">
        <v>2023</v>
      </c>
      <c r="E3318" s="15" t="s">
        <v>1973</v>
      </c>
      <c r="F3318" s="17" t="s">
        <v>1973</v>
      </c>
      <c r="G3318" s="15" t="s">
        <v>1973</v>
      </c>
      <c r="H3318" s="17" t="s">
        <v>1973</v>
      </c>
      <c r="I3318" s="17" t="s">
        <v>1973</v>
      </c>
      <c r="J3318" s="21" t="s">
        <v>1973</v>
      </c>
    </row>
    <row r="3319" ht="40.5" spans="1:10">
      <c r="A3319" s="19"/>
      <c r="B3319" s="19"/>
      <c r="C3319" s="15" t="s">
        <v>1973</v>
      </c>
      <c r="D3319" s="15" t="s">
        <v>1973</v>
      </c>
      <c r="E3319" s="15" t="s">
        <v>3000</v>
      </c>
      <c r="F3319" s="17" t="s">
        <v>1997</v>
      </c>
      <c r="G3319" s="15" t="s">
        <v>2005</v>
      </c>
      <c r="H3319" s="17" t="s">
        <v>1982</v>
      </c>
      <c r="I3319" s="17" t="s">
        <v>1983</v>
      </c>
      <c r="J3319" s="21" t="s">
        <v>4333</v>
      </c>
    </row>
    <row r="3320" ht="13.5" spans="1:10">
      <c r="A3320" s="19"/>
      <c r="B3320" s="19"/>
      <c r="C3320" s="15" t="s">
        <v>2001</v>
      </c>
      <c r="D3320" s="15" t="s">
        <v>1973</v>
      </c>
      <c r="E3320" s="15" t="s">
        <v>1973</v>
      </c>
      <c r="F3320" s="17" t="s">
        <v>1973</v>
      </c>
      <c r="G3320" s="15" t="s">
        <v>1973</v>
      </c>
      <c r="H3320" s="17" t="s">
        <v>1973</v>
      </c>
      <c r="I3320" s="17" t="s">
        <v>1973</v>
      </c>
      <c r="J3320" s="21" t="s">
        <v>1973</v>
      </c>
    </row>
    <row r="3321" ht="13.5" spans="1:10">
      <c r="A3321" s="19"/>
      <c r="B3321" s="19"/>
      <c r="C3321" s="15" t="s">
        <v>1973</v>
      </c>
      <c r="D3321" s="15" t="s">
        <v>2002</v>
      </c>
      <c r="E3321" s="15" t="s">
        <v>1973</v>
      </c>
      <c r="F3321" s="17" t="s">
        <v>1973</v>
      </c>
      <c r="G3321" s="15" t="s">
        <v>1973</v>
      </c>
      <c r="H3321" s="17" t="s">
        <v>1973</v>
      </c>
      <c r="I3321" s="17" t="s">
        <v>1973</v>
      </c>
      <c r="J3321" s="21" t="s">
        <v>1973</v>
      </c>
    </row>
    <row r="3322" ht="27" spans="1:10">
      <c r="A3322" s="19"/>
      <c r="B3322" s="19"/>
      <c r="C3322" s="15" t="s">
        <v>1973</v>
      </c>
      <c r="D3322" s="15" t="s">
        <v>1973</v>
      </c>
      <c r="E3322" s="15" t="s">
        <v>2061</v>
      </c>
      <c r="F3322" s="17" t="s">
        <v>1997</v>
      </c>
      <c r="G3322" s="15" t="s">
        <v>2005</v>
      </c>
      <c r="H3322" s="17" t="s">
        <v>1982</v>
      </c>
      <c r="I3322" s="17" t="s">
        <v>1983</v>
      </c>
      <c r="J3322" s="21" t="s">
        <v>4318</v>
      </c>
    </row>
    <row r="3323" ht="121.5" spans="1:10">
      <c r="A3323" s="15" t="s">
        <v>4334</v>
      </c>
      <c r="B3323" s="18" t="s">
        <v>4335</v>
      </c>
      <c r="C3323" s="19"/>
      <c r="D3323" s="19"/>
      <c r="E3323" s="19"/>
      <c r="F3323" s="20"/>
      <c r="G3323" s="19"/>
      <c r="H3323" s="20"/>
      <c r="I3323" s="20"/>
      <c r="J3323" s="22"/>
    </row>
    <row r="3324" ht="13.5" spans="1:10">
      <c r="A3324" s="19"/>
      <c r="B3324" s="19"/>
      <c r="C3324" s="15" t="s">
        <v>1977</v>
      </c>
      <c r="D3324" s="15" t="s">
        <v>1973</v>
      </c>
      <c r="E3324" s="15" t="s">
        <v>1973</v>
      </c>
      <c r="F3324" s="17" t="s">
        <v>1973</v>
      </c>
      <c r="G3324" s="15" t="s">
        <v>1973</v>
      </c>
      <c r="H3324" s="17" t="s">
        <v>1973</v>
      </c>
      <c r="I3324" s="17" t="s">
        <v>1973</v>
      </c>
      <c r="J3324" s="21" t="s">
        <v>1973</v>
      </c>
    </row>
    <row r="3325" ht="13.5" spans="1:10">
      <c r="A3325" s="19"/>
      <c r="B3325" s="19"/>
      <c r="C3325" s="15" t="s">
        <v>1973</v>
      </c>
      <c r="D3325" s="15" t="s">
        <v>1978</v>
      </c>
      <c r="E3325" s="15" t="s">
        <v>1973</v>
      </c>
      <c r="F3325" s="17" t="s">
        <v>1973</v>
      </c>
      <c r="G3325" s="15" t="s">
        <v>1973</v>
      </c>
      <c r="H3325" s="17" t="s">
        <v>1973</v>
      </c>
      <c r="I3325" s="17" t="s">
        <v>1973</v>
      </c>
      <c r="J3325" s="21" t="s">
        <v>1973</v>
      </c>
    </row>
    <row r="3326" ht="81" spans="1:10">
      <c r="A3326" s="19"/>
      <c r="B3326" s="19"/>
      <c r="C3326" s="15" t="s">
        <v>1973</v>
      </c>
      <c r="D3326" s="15" t="s">
        <v>1973</v>
      </c>
      <c r="E3326" s="15" t="s">
        <v>4336</v>
      </c>
      <c r="F3326" s="17" t="s">
        <v>1980</v>
      </c>
      <c r="G3326" s="15" t="s">
        <v>1992</v>
      </c>
      <c r="H3326" s="17" t="s">
        <v>2153</v>
      </c>
      <c r="I3326" s="17" t="s">
        <v>1983</v>
      </c>
      <c r="J3326" s="21" t="s">
        <v>4337</v>
      </c>
    </row>
    <row r="3327" ht="27" spans="1:10">
      <c r="A3327" s="19"/>
      <c r="B3327" s="19"/>
      <c r="C3327" s="15" t="s">
        <v>1973</v>
      </c>
      <c r="D3327" s="15" t="s">
        <v>1973</v>
      </c>
      <c r="E3327" s="15" t="s">
        <v>4338</v>
      </c>
      <c r="F3327" s="17" t="s">
        <v>1980</v>
      </c>
      <c r="G3327" s="15" t="s">
        <v>2039</v>
      </c>
      <c r="H3327" s="17" t="s">
        <v>2046</v>
      </c>
      <c r="I3327" s="17" t="s">
        <v>1983</v>
      </c>
      <c r="J3327" s="21" t="s">
        <v>4339</v>
      </c>
    </row>
    <row r="3328" ht="40.5" spans="1:10">
      <c r="A3328" s="19"/>
      <c r="B3328" s="19"/>
      <c r="C3328" s="15" t="s">
        <v>1973</v>
      </c>
      <c r="D3328" s="15" t="s">
        <v>1973</v>
      </c>
      <c r="E3328" s="15" t="s">
        <v>4340</v>
      </c>
      <c r="F3328" s="17" t="s">
        <v>1980</v>
      </c>
      <c r="G3328" s="15" t="s">
        <v>2171</v>
      </c>
      <c r="H3328" s="17" t="s">
        <v>4341</v>
      </c>
      <c r="I3328" s="17" t="s">
        <v>1983</v>
      </c>
      <c r="J3328" s="21" t="s">
        <v>4342</v>
      </c>
    </row>
    <row r="3329" ht="27" spans="1:10">
      <c r="A3329" s="19"/>
      <c r="B3329" s="19"/>
      <c r="C3329" s="15" t="s">
        <v>1973</v>
      </c>
      <c r="D3329" s="15" t="s">
        <v>1973</v>
      </c>
      <c r="E3329" s="15" t="s">
        <v>4343</v>
      </c>
      <c r="F3329" s="17" t="s">
        <v>1980</v>
      </c>
      <c r="G3329" s="15" t="s">
        <v>2347</v>
      </c>
      <c r="H3329" s="17" t="s">
        <v>2153</v>
      </c>
      <c r="I3329" s="17" t="s">
        <v>1983</v>
      </c>
      <c r="J3329" s="21" t="s">
        <v>4344</v>
      </c>
    </row>
    <row r="3330" ht="27" spans="1:10">
      <c r="A3330" s="19"/>
      <c r="B3330" s="19"/>
      <c r="C3330" s="15" t="s">
        <v>1973</v>
      </c>
      <c r="D3330" s="15" t="s">
        <v>1973</v>
      </c>
      <c r="E3330" s="15" t="s">
        <v>4345</v>
      </c>
      <c r="F3330" s="17" t="s">
        <v>1980</v>
      </c>
      <c r="G3330" s="15" t="s">
        <v>4346</v>
      </c>
      <c r="H3330" s="17" t="s">
        <v>2153</v>
      </c>
      <c r="I3330" s="17" t="s">
        <v>1983</v>
      </c>
      <c r="J3330" s="21" t="s">
        <v>4347</v>
      </c>
    </row>
    <row r="3331" ht="13.5" spans="1:10">
      <c r="A3331" s="19"/>
      <c r="B3331" s="19"/>
      <c r="C3331" s="15" t="s">
        <v>1973</v>
      </c>
      <c r="D3331" s="15" t="s">
        <v>1985</v>
      </c>
      <c r="E3331" s="15" t="s">
        <v>1973</v>
      </c>
      <c r="F3331" s="17" t="s">
        <v>1973</v>
      </c>
      <c r="G3331" s="15" t="s">
        <v>1973</v>
      </c>
      <c r="H3331" s="17" t="s">
        <v>1973</v>
      </c>
      <c r="I3331" s="17" t="s">
        <v>1973</v>
      </c>
      <c r="J3331" s="21" t="s">
        <v>1973</v>
      </c>
    </row>
    <row r="3332" ht="13.5" spans="1:10">
      <c r="A3332" s="19"/>
      <c r="B3332" s="19"/>
      <c r="C3332" s="15" t="s">
        <v>1973</v>
      </c>
      <c r="D3332" s="15" t="s">
        <v>1973</v>
      </c>
      <c r="E3332" s="15" t="s">
        <v>4348</v>
      </c>
      <c r="F3332" s="17" t="s">
        <v>1980</v>
      </c>
      <c r="G3332" s="15" t="s">
        <v>1981</v>
      </c>
      <c r="H3332" s="17" t="s">
        <v>1982</v>
      </c>
      <c r="I3332" s="17" t="s">
        <v>1983</v>
      </c>
      <c r="J3332" s="21" t="s">
        <v>4349</v>
      </c>
    </row>
    <row r="3333" ht="13.5" spans="1:10">
      <c r="A3333" s="19"/>
      <c r="B3333" s="19"/>
      <c r="C3333" s="15" t="s">
        <v>1973</v>
      </c>
      <c r="D3333" s="15" t="s">
        <v>1973</v>
      </c>
      <c r="E3333" s="15" t="s">
        <v>4331</v>
      </c>
      <c r="F3333" s="17" t="s">
        <v>1980</v>
      </c>
      <c r="G3333" s="15" t="s">
        <v>1981</v>
      </c>
      <c r="H3333" s="17" t="s">
        <v>1982</v>
      </c>
      <c r="I3333" s="17" t="s">
        <v>1983</v>
      </c>
      <c r="J3333" s="21" t="s">
        <v>4350</v>
      </c>
    </row>
    <row r="3334" ht="13.5" spans="1:10">
      <c r="A3334" s="19"/>
      <c r="B3334" s="19"/>
      <c r="C3334" s="15" t="s">
        <v>1989</v>
      </c>
      <c r="D3334" s="15" t="s">
        <v>1973</v>
      </c>
      <c r="E3334" s="15" t="s">
        <v>1973</v>
      </c>
      <c r="F3334" s="17" t="s">
        <v>1973</v>
      </c>
      <c r="G3334" s="15" t="s">
        <v>1973</v>
      </c>
      <c r="H3334" s="17" t="s">
        <v>1973</v>
      </c>
      <c r="I3334" s="17" t="s">
        <v>1973</v>
      </c>
      <c r="J3334" s="21" t="s">
        <v>1973</v>
      </c>
    </row>
    <row r="3335" ht="13.5" spans="1:10">
      <c r="A3335" s="19"/>
      <c r="B3335" s="19"/>
      <c r="C3335" s="15" t="s">
        <v>1973</v>
      </c>
      <c r="D3335" s="15" t="s">
        <v>2023</v>
      </c>
      <c r="E3335" s="15" t="s">
        <v>1973</v>
      </c>
      <c r="F3335" s="17" t="s">
        <v>1973</v>
      </c>
      <c r="G3335" s="15" t="s">
        <v>1973</v>
      </c>
      <c r="H3335" s="17" t="s">
        <v>1973</v>
      </c>
      <c r="I3335" s="17" t="s">
        <v>1973</v>
      </c>
      <c r="J3335" s="21" t="s">
        <v>1973</v>
      </c>
    </row>
    <row r="3336" ht="27" spans="1:10">
      <c r="A3336" s="19"/>
      <c r="B3336" s="19"/>
      <c r="C3336" s="15" t="s">
        <v>1973</v>
      </c>
      <c r="D3336" s="15" t="s">
        <v>1973</v>
      </c>
      <c r="E3336" s="15" t="s">
        <v>3000</v>
      </c>
      <c r="F3336" s="17" t="s">
        <v>1997</v>
      </c>
      <c r="G3336" s="15" t="s">
        <v>2005</v>
      </c>
      <c r="H3336" s="17" t="s">
        <v>1982</v>
      </c>
      <c r="I3336" s="17" t="s">
        <v>1983</v>
      </c>
      <c r="J3336" s="21" t="s">
        <v>4351</v>
      </c>
    </row>
    <row r="3337" ht="13.5" spans="1:10">
      <c r="A3337" s="19"/>
      <c r="B3337" s="19"/>
      <c r="C3337" s="15" t="s">
        <v>2001</v>
      </c>
      <c r="D3337" s="15" t="s">
        <v>1973</v>
      </c>
      <c r="E3337" s="15" t="s">
        <v>1973</v>
      </c>
      <c r="F3337" s="17" t="s">
        <v>1973</v>
      </c>
      <c r="G3337" s="15" t="s">
        <v>1973</v>
      </c>
      <c r="H3337" s="17" t="s">
        <v>1973</v>
      </c>
      <c r="I3337" s="17" t="s">
        <v>1973</v>
      </c>
      <c r="J3337" s="21" t="s">
        <v>1973</v>
      </c>
    </row>
    <row r="3338" ht="13.5" spans="1:10">
      <c r="A3338" s="19"/>
      <c r="B3338" s="19"/>
      <c r="C3338" s="15" t="s">
        <v>1973</v>
      </c>
      <c r="D3338" s="15" t="s">
        <v>2002</v>
      </c>
      <c r="E3338" s="15" t="s">
        <v>1973</v>
      </c>
      <c r="F3338" s="17" t="s">
        <v>1973</v>
      </c>
      <c r="G3338" s="15" t="s">
        <v>1973</v>
      </c>
      <c r="H3338" s="17" t="s">
        <v>1973</v>
      </c>
      <c r="I3338" s="17" t="s">
        <v>1973</v>
      </c>
      <c r="J3338" s="21" t="s">
        <v>1973</v>
      </c>
    </row>
    <row r="3339" ht="27" spans="1:10">
      <c r="A3339" s="19"/>
      <c r="B3339" s="19"/>
      <c r="C3339" s="15" t="s">
        <v>1973</v>
      </c>
      <c r="D3339" s="15" t="s">
        <v>1973</v>
      </c>
      <c r="E3339" s="15" t="s">
        <v>2061</v>
      </c>
      <c r="F3339" s="17" t="s">
        <v>1997</v>
      </c>
      <c r="G3339" s="15" t="s">
        <v>2005</v>
      </c>
      <c r="H3339" s="17" t="s">
        <v>1982</v>
      </c>
      <c r="I3339" s="17" t="s">
        <v>1983</v>
      </c>
      <c r="J3339" s="21" t="s">
        <v>4352</v>
      </c>
    </row>
    <row r="3340" ht="13.5" spans="1:10">
      <c r="A3340" s="15" t="s">
        <v>4353</v>
      </c>
      <c r="B3340" s="19"/>
      <c r="C3340" s="19"/>
      <c r="D3340" s="19"/>
      <c r="E3340" s="19"/>
      <c r="F3340" s="20"/>
      <c r="G3340" s="19"/>
      <c r="H3340" s="20"/>
      <c r="I3340" s="20"/>
      <c r="J3340" s="22"/>
    </row>
    <row r="3341" ht="13.5" spans="1:10">
      <c r="A3341" s="15" t="s">
        <v>4354</v>
      </c>
      <c r="B3341" s="19"/>
      <c r="C3341" s="19"/>
      <c r="D3341" s="19"/>
      <c r="E3341" s="19"/>
      <c r="F3341" s="20"/>
      <c r="G3341" s="19"/>
      <c r="H3341" s="20"/>
      <c r="I3341" s="20"/>
      <c r="J3341" s="22"/>
    </row>
    <row r="3342" ht="162" spans="1:10">
      <c r="A3342" s="15" t="s">
        <v>4355</v>
      </c>
      <c r="B3342" s="18" t="s">
        <v>4356</v>
      </c>
      <c r="C3342" s="19"/>
      <c r="D3342" s="19"/>
      <c r="E3342" s="19"/>
      <c r="F3342" s="20"/>
      <c r="G3342" s="19"/>
      <c r="H3342" s="20"/>
      <c r="I3342" s="20"/>
      <c r="J3342" s="22"/>
    </row>
    <row r="3343" ht="13.5" spans="1:10">
      <c r="A3343" s="19"/>
      <c r="B3343" s="19"/>
      <c r="C3343" s="15" t="s">
        <v>1977</v>
      </c>
      <c r="D3343" s="15" t="s">
        <v>1973</v>
      </c>
      <c r="E3343" s="15" t="s">
        <v>1973</v>
      </c>
      <c r="F3343" s="17" t="s">
        <v>1973</v>
      </c>
      <c r="G3343" s="15" t="s">
        <v>1973</v>
      </c>
      <c r="H3343" s="17" t="s">
        <v>1973</v>
      </c>
      <c r="I3343" s="17" t="s">
        <v>1973</v>
      </c>
      <c r="J3343" s="21" t="s">
        <v>1973</v>
      </c>
    </row>
    <row r="3344" ht="13.5" spans="1:10">
      <c r="A3344" s="19"/>
      <c r="B3344" s="19"/>
      <c r="C3344" s="15" t="s">
        <v>1973</v>
      </c>
      <c r="D3344" s="15" t="s">
        <v>1978</v>
      </c>
      <c r="E3344" s="15" t="s">
        <v>1973</v>
      </c>
      <c r="F3344" s="17" t="s">
        <v>1973</v>
      </c>
      <c r="G3344" s="15" t="s">
        <v>1973</v>
      </c>
      <c r="H3344" s="17" t="s">
        <v>1973</v>
      </c>
      <c r="I3344" s="17" t="s">
        <v>1973</v>
      </c>
      <c r="J3344" s="21" t="s">
        <v>1973</v>
      </c>
    </row>
    <row r="3345" ht="54" spans="1:10">
      <c r="A3345" s="19"/>
      <c r="B3345" s="19"/>
      <c r="C3345" s="15" t="s">
        <v>1973</v>
      </c>
      <c r="D3345" s="15" t="s">
        <v>1973</v>
      </c>
      <c r="E3345" s="15" t="s">
        <v>3079</v>
      </c>
      <c r="F3345" s="17" t="s">
        <v>1980</v>
      </c>
      <c r="G3345" s="15" t="s">
        <v>2171</v>
      </c>
      <c r="H3345" s="17" t="s">
        <v>2200</v>
      </c>
      <c r="I3345" s="17" t="s">
        <v>1983</v>
      </c>
      <c r="J3345" s="21" t="s">
        <v>3080</v>
      </c>
    </row>
    <row r="3346" ht="54" spans="1:10">
      <c r="A3346" s="19"/>
      <c r="B3346" s="19"/>
      <c r="C3346" s="15" t="s">
        <v>1973</v>
      </c>
      <c r="D3346" s="15" t="s">
        <v>1973</v>
      </c>
      <c r="E3346" s="15" t="s">
        <v>3213</v>
      </c>
      <c r="F3346" s="17" t="s">
        <v>1997</v>
      </c>
      <c r="G3346" s="15" t="s">
        <v>2640</v>
      </c>
      <c r="H3346" s="17" t="s">
        <v>3143</v>
      </c>
      <c r="I3346" s="17" t="s">
        <v>1983</v>
      </c>
      <c r="J3346" s="21" t="s">
        <v>3215</v>
      </c>
    </row>
    <row r="3347" ht="13.5" spans="1:10">
      <c r="A3347" s="19"/>
      <c r="B3347" s="19"/>
      <c r="C3347" s="15" t="s">
        <v>1973</v>
      </c>
      <c r="D3347" s="15" t="s">
        <v>1985</v>
      </c>
      <c r="E3347" s="15" t="s">
        <v>1973</v>
      </c>
      <c r="F3347" s="17" t="s">
        <v>1973</v>
      </c>
      <c r="G3347" s="15" t="s">
        <v>1973</v>
      </c>
      <c r="H3347" s="17" t="s">
        <v>1973</v>
      </c>
      <c r="I3347" s="17" t="s">
        <v>1973</v>
      </c>
      <c r="J3347" s="21" t="s">
        <v>1973</v>
      </c>
    </row>
    <row r="3348" ht="108" spans="1:10">
      <c r="A3348" s="19"/>
      <c r="B3348" s="19"/>
      <c r="C3348" s="15" t="s">
        <v>1973</v>
      </c>
      <c r="D3348" s="15" t="s">
        <v>1973</v>
      </c>
      <c r="E3348" s="15" t="s">
        <v>3081</v>
      </c>
      <c r="F3348" s="17" t="s">
        <v>1980</v>
      </c>
      <c r="G3348" s="15" t="s">
        <v>2620</v>
      </c>
      <c r="H3348" s="17" t="s">
        <v>1982</v>
      </c>
      <c r="I3348" s="17" t="s">
        <v>1987</v>
      </c>
      <c r="J3348" s="21" t="s">
        <v>3082</v>
      </c>
    </row>
    <row r="3349" ht="94.5" spans="1:10">
      <c r="A3349" s="19"/>
      <c r="B3349" s="19"/>
      <c r="C3349" s="15" t="s">
        <v>1973</v>
      </c>
      <c r="D3349" s="15" t="s">
        <v>1973</v>
      </c>
      <c r="E3349" s="15" t="s">
        <v>3218</v>
      </c>
      <c r="F3349" s="17" t="s">
        <v>1997</v>
      </c>
      <c r="G3349" s="15" t="s">
        <v>3043</v>
      </c>
      <c r="H3349" s="17" t="s">
        <v>1982</v>
      </c>
      <c r="I3349" s="17" t="s">
        <v>1983</v>
      </c>
      <c r="J3349" s="21" t="s">
        <v>3219</v>
      </c>
    </row>
    <row r="3350" ht="13.5" spans="1:10">
      <c r="A3350" s="19"/>
      <c r="B3350" s="19"/>
      <c r="C3350" s="15" t="s">
        <v>1973</v>
      </c>
      <c r="D3350" s="15" t="s">
        <v>2018</v>
      </c>
      <c r="E3350" s="15" t="s">
        <v>1973</v>
      </c>
      <c r="F3350" s="17" t="s">
        <v>1973</v>
      </c>
      <c r="G3350" s="15" t="s">
        <v>1973</v>
      </c>
      <c r="H3350" s="17" t="s">
        <v>1973</v>
      </c>
      <c r="I3350" s="17" t="s">
        <v>1973</v>
      </c>
      <c r="J3350" s="21" t="s">
        <v>1973</v>
      </c>
    </row>
    <row r="3351" ht="81" spans="1:10">
      <c r="A3351" s="19"/>
      <c r="B3351" s="19"/>
      <c r="C3351" s="15" t="s">
        <v>1973</v>
      </c>
      <c r="D3351" s="15" t="s">
        <v>1973</v>
      </c>
      <c r="E3351" s="15" t="s">
        <v>3130</v>
      </c>
      <c r="F3351" s="17" t="s">
        <v>2020</v>
      </c>
      <c r="G3351" s="15" t="s">
        <v>2171</v>
      </c>
      <c r="H3351" s="17" t="s">
        <v>3084</v>
      </c>
      <c r="I3351" s="17" t="s">
        <v>1983</v>
      </c>
      <c r="J3351" s="21" t="s">
        <v>3131</v>
      </c>
    </row>
    <row r="3352" ht="67.5" spans="1:10">
      <c r="A3352" s="19"/>
      <c r="B3352" s="19"/>
      <c r="C3352" s="15" t="s">
        <v>1973</v>
      </c>
      <c r="D3352" s="15" t="s">
        <v>1973</v>
      </c>
      <c r="E3352" s="15" t="s">
        <v>3083</v>
      </c>
      <c r="F3352" s="17" t="s">
        <v>2020</v>
      </c>
      <c r="G3352" s="15" t="s">
        <v>3142</v>
      </c>
      <c r="H3352" s="17" t="s">
        <v>2081</v>
      </c>
      <c r="I3352" s="17" t="s">
        <v>1983</v>
      </c>
      <c r="J3352" s="21" t="s">
        <v>3085</v>
      </c>
    </row>
    <row r="3353" ht="27" spans="1:10">
      <c r="A3353" s="19"/>
      <c r="B3353" s="19"/>
      <c r="C3353" s="15" t="s">
        <v>1973</v>
      </c>
      <c r="D3353" s="15" t="s">
        <v>1973</v>
      </c>
      <c r="E3353" s="15" t="s">
        <v>4357</v>
      </c>
      <c r="F3353" s="17" t="s">
        <v>2020</v>
      </c>
      <c r="G3353" s="15" t="s">
        <v>3481</v>
      </c>
      <c r="H3353" s="17" t="s">
        <v>2081</v>
      </c>
      <c r="I3353" s="17" t="s">
        <v>1983</v>
      </c>
      <c r="J3353" s="21" t="s">
        <v>4358</v>
      </c>
    </row>
    <row r="3354" ht="27" spans="1:10">
      <c r="A3354" s="19"/>
      <c r="B3354" s="19"/>
      <c r="C3354" s="15" t="s">
        <v>1973</v>
      </c>
      <c r="D3354" s="15" t="s">
        <v>1973</v>
      </c>
      <c r="E3354" s="15" t="s">
        <v>4359</v>
      </c>
      <c r="F3354" s="17" t="s">
        <v>2020</v>
      </c>
      <c r="G3354" s="15" t="s">
        <v>3481</v>
      </c>
      <c r="H3354" s="17" t="s">
        <v>2081</v>
      </c>
      <c r="I3354" s="17" t="s">
        <v>1983</v>
      </c>
      <c r="J3354" s="21" t="s">
        <v>4360</v>
      </c>
    </row>
    <row r="3355" ht="40.5" spans="1:10">
      <c r="A3355" s="19"/>
      <c r="B3355" s="19"/>
      <c r="C3355" s="15" t="s">
        <v>1973</v>
      </c>
      <c r="D3355" s="15" t="s">
        <v>1973</v>
      </c>
      <c r="E3355" s="15" t="s">
        <v>4361</v>
      </c>
      <c r="F3355" s="17" t="s">
        <v>1980</v>
      </c>
      <c r="G3355" s="15" t="s">
        <v>3993</v>
      </c>
      <c r="H3355" s="17" t="s">
        <v>2081</v>
      </c>
      <c r="I3355" s="17" t="s">
        <v>1983</v>
      </c>
      <c r="J3355" s="21" t="s">
        <v>4362</v>
      </c>
    </row>
    <row r="3356" ht="13.5" spans="1:10">
      <c r="A3356" s="19"/>
      <c r="B3356" s="19"/>
      <c r="C3356" s="15" t="s">
        <v>1989</v>
      </c>
      <c r="D3356" s="15" t="s">
        <v>1973</v>
      </c>
      <c r="E3356" s="15" t="s">
        <v>1973</v>
      </c>
      <c r="F3356" s="17" t="s">
        <v>1973</v>
      </c>
      <c r="G3356" s="15" t="s">
        <v>1973</v>
      </c>
      <c r="H3356" s="17" t="s">
        <v>1973</v>
      </c>
      <c r="I3356" s="17" t="s">
        <v>1973</v>
      </c>
      <c r="J3356" s="21" t="s">
        <v>1973</v>
      </c>
    </row>
    <row r="3357" ht="13.5" spans="1:10">
      <c r="A3357" s="19"/>
      <c r="B3357" s="19"/>
      <c r="C3357" s="15" t="s">
        <v>1973</v>
      </c>
      <c r="D3357" s="15" t="s">
        <v>2023</v>
      </c>
      <c r="E3357" s="15" t="s">
        <v>1973</v>
      </c>
      <c r="F3357" s="17" t="s">
        <v>1973</v>
      </c>
      <c r="G3357" s="15" t="s">
        <v>1973</v>
      </c>
      <c r="H3357" s="17" t="s">
        <v>1973</v>
      </c>
      <c r="I3357" s="17" t="s">
        <v>1973</v>
      </c>
      <c r="J3357" s="21" t="s">
        <v>1973</v>
      </c>
    </row>
    <row r="3358" ht="54" spans="1:10">
      <c r="A3358" s="19"/>
      <c r="B3358" s="19"/>
      <c r="C3358" s="15" t="s">
        <v>1973</v>
      </c>
      <c r="D3358" s="15" t="s">
        <v>1973</v>
      </c>
      <c r="E3358" s="15" t="s">
        <v>4363</v>
      </c>
      <c r="F3358" s="17" t="s">
        <v>1997</v>
      </c>
      <c r="G3358" s="15" t="s">
        <v>3043</v>
      </c>
      <c r="H3358" s="17" t="s">
        <v>1982</v>
      </c>
      <c r="I3358" s="17" t="s">
        <v>1983</v>
      </c>
      <c r="J3358" s="21" t="s">
        <v>4364</v>
      </c>
    </row>
    <row r="3359" ht="13.5" spans="1:10">
      <c r="A3359" s="19"/>
      <c r="B3359" s="19"/>
      <c r="C3359" s="15" t="s">
        <v>2001</v>
      </c>
      <c r="D3359" s="15" t="s">
        <v>1973</v>
      </c>
      <c r="E3359" s="15" t="s">
        <v>1973</v>
      </c>
      <c r="F3359" s="17" t="s">
        <v>1973</v>
      </c>
      <c r="G3359" s="15" t="s">
        <v>1973</v>
      </c>
      <c r="H3359" s="17" t="s">
        <v>1973</v>
      </c>
      <c r="I3359" s="17" t="s">
        <v>1973</v>
      </c>
      <c r="J3359" s="21" t="s">
        <v>1973</v>
      </c>
    </row>
    <row r="3360" ht="13.5" spans="1:10">
      <c r="A3360" s="19"/>
      <c r="B3360" s="19"/>
      <c r="C3360" s="15" t="s">
        <v>1973</v>
      </c>
      <c r="D3360" s="15" t="s">
        <v>2002</v>
      </c>
      <c r="E3360" s="15" t="s">
        <v>1973</v>
      </c>
      <c r="F3360" s="17" t="s">
        <v>1973</v>
      </c>
      <c r="G3360" s="15" t="s">
        <v>1973</v>
      </c>
      <c r="H3360" s="17" t="s">
        <v>1973</v>
      </c>
      <c r="I3360" s="17" t="s">
        <v>1973</v>
      </c>
      <c r="J3360" s="21" t="s">
        <v>1973</v>
      </c>
    </row>
    <row r="3361" ht="121.5" spans="1:10">
      <c r="A3361" s="19"/>
      <c r="B3361" s="19"/>
      <c r="C3361" s="15" t="s">
        <v>1973</v>
      </c>
      <c r="D3361" s="15" t="s">
        <v>1973</v>
      </c>
      <c r="E3361" s="15" t="s">
        <v>3088</v>
      </c>
      <c r="F3361" s="17" t="s">
        <v>1997</v>
      </c>
      <c r="G3361" s="15" t="s">
        <v>3043</v>
      </c>
      <c r="H3361" s="17" t="s">
        <v>1982</v>
      </c>
      <c r="I3361" s="17" t="s">
        <v>1987</v>
      </c>
      <c r="J3361" s="21" t="s">
        <v>3089</v>
      </c>
    </row>
    <row r="3362" ht="13.5" spans="1:10">
      <c r="A3362" s="15" t="s">
        <v>4365</v>
      </c>
      <c r="B3362" s="19"/>
      <c r="C3362" s="19"/>
      <c r="D3362" s="19"/>
      <c r="E3362" s="19"/>
      <c r="F3362" s="20"/>
      <c r="G3362" s="19"/>
      <c r="H3362" s="20"/>
      <c r="I3362" s="20"/>
      <c r="J3362" s="22"/>
    </row>
    <row r="3363" ht="13.5" spans="1:10">
      <c r="A3363" s="15" t="s">
        <v>4366</v>
      </c>
      <c r="B3363" s="19"/>
      <c r="C3363" s="19"/>
      <c r="D3363" s="19"/>
      <c r="E3363" s="19"/>
      <c r="F3363" s="20"/>
      <c r="G3363" s="19"/>
      <c r="H3363" s="20"/>
      <c r="I3363" s="20"/>
      <c r="J3363" s="22"/>
    </row>
    <row r="3364" ht="189" spans="1:10">
      <c r="A3364" s="15" t="s">
        <v>4367</v>
      </c>
      <c r="B3364" s="18" t="s">
        <v>4368</v>
      </c>
      <c r="C3364" s="19"/>
      <c r="D3364" s="19"/>
      <c r="E3364" s="19"/>
      <c r="F3364" s="20"/>
      <c r="G3364" s="19"/>
      <c r="H3364" s="20"/>
      <c r="I3364" s="20"/>
      <c r="J3364" s="22"/>
    </row>
    <row r="3365" ht="13.5" spans="1:10">
      <c r="A3365" s="19"/>
      <c r="B3365" s="19"/>
      <c r="C3365" s="15" t="s">
        <v>1977</v>
      </c>
      <c r="D3365" s="15" t="s">
        <v>1973</v>
      </c>
      <c r="E3365" s="15" t="s">
        <v>1973</v>
      </c>
      <c r="F3365" s="17" t="s">
        <v>1973</v>
      </c>
      <c r="G3365" s="15" t="s">
        <v>1973</v>
      </c>
      <c r="H3365" s="17" t="s">
        <v>1973</v>
      </c>
      <c r="I3365" s="17" t="s">
        <v>1973</v>
      </c>
      <c r="J3365" s="21" t="s">
        <v>1973</v>
      </c>
    </row>
    <row r="3366" ht="13.5" spans="1:10">
      <c r="A3366" s="19"/>
      <c r="B3366" s="19"/>
      <c r="C3366" s="15" t="s">
        <v>1973</v>
      </c>
      <c r="D3366" s="15" t="s">
        <v>1978</v>
      </c>
      <c r="E3366" s="15" t="s">
        <v>1973</v>
      </c>
      <c r="F3366" s="17" t="s">
        <v>1973</v>
      </c>
      <c r="G3366" s="15" t="s">
        <v>1973</v>
      </c>
      <c r="H3366" s="17" t="s">
        <v>1973</v>
      </c>
      <c r="I3366" s="17" t="s">
        <v>1973</v>
      </c>
      <c r="J3366" s="21" t="s">
        <v>1973</v>
      </c>
    </row>
    <row r="3367" ht="40.5" spans="1:10">
      <c r="A3367" s="19"/>
      <c r="B3367" s="19"/>
      <c r="C3367" s="15" t="s">
        <v>1973</v>
      </c>
      <c r="D3367" s="15" t="s">
        <v>1973</v>
      </c>
      <c r="E3367" s="15" t="s">
        <v>4369</v>
      </c>
      <c r="F3367" s="17" t="s">
        <v>1980</v>
      </c>
      <c r="G3367" s="15" t="s">
        <v>2640</v>
      </c>
      <c r="H3367" s="17" t="s">
        <v>3355</v>
      </c>
      <c r="I3367" s="17" t="s">
        <v>1987</v>
      </c>
      <c r="J3367" s="21" t="s">
        <v>4370</v>
      </c>
    </row>
    <row r="3368" ht="13.5" spans="1:10">
      <c r="A3368" s="19"/>
      <c r="B3368" s="19"/>
      <c r="C3368" s="15" t="s">
        <v>1973</v>
      </c>
      <c r="D3368" s="15" t="s">
        <v>1985</v>
      </c>
      <c r="E3368" s="15" t="s">
        <v>1973</v>
      </c>
      <c r="F3368" s="17" t="s">
        <v>1973</v>
      </c>
      <c r="G3368" s="15" t="s">
        <v>1973</v>
      </c>
      <c r="H3368" s="17" t="s">
        <v>1973</v>
      </c>
      <c r="I3368" s="17" t="s">
        <v>1973</v>
      </c>
      <c r="J3368" s="21" t="s">
        <v>1973</v>
      </c>
    </row>
    <row r="3369" ht="81" spans="1:10">
      <c r="A3369" s="19"/>
      <c r="B3369" s="19"/>
      <c r="C3369" s="15" t="s">
        <v>1973</v>
      </c>
      <c r="D3369" s="15" t="s">
        <v>1973</v>
      </c>
      <c r="E3369" s="15" t="s">
        <v>4371</v>
      </c>
      <c r="F3369" s="17" t="s">
        <v>1980</v>
      </c>
      <c r="G3369" s="15" t="s">
        <v>1981</v>
      </c>
      <c r="H3369" s="17" t="s">
        <v>1982</v>
      </c>
      <c r="I3369" s="17" t="s">
        <v>1983</v>
      </c>
      <c r="J3369" s="21" t="s">
        <v>4372</v>
      </c>
    </row>
    <row r="3370" ht="67.5" spans="1:10">
      <c r="A3370" s="19"/>
      <c r="B3370" s="19"/>
      <c r="C3370" s="15" t="s">
        <v>1973</v>
      </c>
      <c r="D3370" s="15" t="s">
        <v>1973</v>
      </c>
      <c r="E3370" s="15" t="s">
        <v>4373</v>
      </c>
      <c r="F3370" s="17" t="s">
        <v>1980</v>
      </c>
      <c r="G3370" s="15" t="s">
        <v>1981</v>
      </c>
      <c r="H3370" s="17" t="s">
        <v>1982</v>
      </c>
      <c r="I3370" s="17" t="s">
        <v>1983</v>
      </c>
      <c r="J3370" s="21" t="s">
        <v>4374</v>
      </c>
    </row>
    <row r="3371" ht="13.5" spans="1:10">
      <c r="A3371" s="19"/>
      <c r="B3371" s="19"/>
      <c r="C3371" s="15" t="s">
        <v>1973</v>
      </c>
      <c r="D3371" s="15" t="s">
        <v>2013</v>
      </c>
      <c r="E3371" s="15" t="s">
        <v>1973</v>
      </c>
      <c r="F3371" s="17" t="s">
        <v>1973</v>
      </c>
      <c r="G3371" s="15" t="s">
        <v>1973</v>
      </c>
      <c r="H3371" s="17" t="s">
        <v>1973</v>
      </c>
      <c r="I3371" s="17" t="s">
        <v>1973</v>
      </c>
      <c r="J3371" s="21" t="s">
        <v>1973</v>
      </c>
    </row>
    <row r="3372" ht="67.5" spans="1:10">
      <c r="A3372" s="19"/>
      <c r="B3372" s="19"/>
      <c r="C3372" s="15" t="s">
        <v>1973</v>
      </c>
      <c r="D3372" s="15" t="s">
        <v>1973</v>
      </c>
      <c r="E3372" s="15" t="s">
        <v>3114</v>
      </c>
      <c r="F3372" s="17" t="s">
        <v>1980</v>
      </c>
      <c r="G3372" s="15" t="s">
        <v>1981</v>
      </c>
      <c r="H3372" s="17" t="s">
        <v>1982</v>
      </c>
      <c r="I3372" s="17" t="s">
        <v>1983</v>
      </c>
      <c r="J3372" s="21" t="s">
        <v>4375</v>
      </c>
    </row>
    <row r="3373" ht="13.5" spans="1:10">
      <c r="A3373" s="19"/>
      <c r="B3373" s="19"/>
      <c r="C3373" s="15" t="s">
        <v>1989</v>
      </c>
      <c r="D3373" s="15" t="s">
        <v>1973</v>
      </c>
      <c r="E3373" s="15" t="s">
        <v>1973</v>
      </c>
      <c r="F3373" s="17" t="s">
        <v>1973</v>
      </c>
      <c r="G3373" s="15" t="s">
        <v>1973</v>
      </c>
      <c r="H3373" s="17" t="s">
        <v>1973</v>
      </c>
      <c r="I3373" s="17" t="s">
        <v>1973</v>
      </c>
      <c r="J3373" s="21" t="s">
        <v>1973</v>
      </c>
    </row>
    <row r="3374" ht="13.5" spans="1:10">
      <c r="A3374" s="19"/>
      <c r="B3374" s="19"/>
      <c r="C3374" s="15" t="s">
        <v>1973</v>
      </c>
      <c r="D3374" s="15" t="s">
        <v>2023</v>
      </c>
      <c r="E3374" s="15" t="s">
        <v>1973</v>
      </c>
      <c r="F3374" s="17" t="s">
        <v>1973</v>
      </c>
      <c r="G3374" s="15" t="s">
        <v>1973</v>
      </c>
      <c r="H3374" s="17" t="s">
        <v>1973</v>
      </c>
      <c r="I3374" s="17" t="s">
        <v>1973</v>
      </c>
      <c r="J3374" s="21" t="s">
        <v>1973</v>
      </c>
    </row>
    <row r="3375" ht="67.5" spans="1:10">
      <c r="A3375" s="19"/>
      <c r="B3375" s="19"/>
      <c r="C3375" s="15" t="s">
        <v>1973</v>
      </c>
      <c r="D3375" s="15" t="s">
        <v>1973</v>
      </c>
      <c r="E3375" s="15" t="s">
        <v>3000</v>
      </c>
      <c r="F3375" s="17" t="s">
        <v>1997</v>
      </c>
      <c r="G3375" s="15" t="s">
        <v>2297</v>
      </c>
      <c r="H3375" s="17" t="s">
        <v>1982</v>
      </c>
      <c r="I3375" s="17" t="s">
        <v>1983</v>
      </c>
      <c r="J3375" s="21" t="s">
        <v>4376</v>
      </c>
    </row>
    <row r="3376" ht="13.5" spans="1:10">
      <c r="A3376" s="19"/>
      <c r="B3376" s="19"/>
      <c r="C3376" s="15" t="s">
        <v>1973</v>
      </c>
      <c r="D3376" s="15" t="s">
        <v>1973</v>
      </c>
      <c r="E3376" s="15" t="s">
        <v>4377</v>
      </c>
      <c r="F3376" s="17" t="s">
        <v>1980</v>
      </c>
      <c r="G3376" s="15" t="s">
        <v>4378</v>
      </c>
      <c r="H3376" s="17" t="s">
        <v>1999</v>
      </c>
      <c r="I3376" s="17" t="s">
        <v>1987</v>
      </c>
      <c r="J3376" s="21" t="s">
        <v>4379</v>
      </c>
    </row>
    <row r="3377" ht="13.5" spans="1:10">
      <c r="A3377" s="19"/>
      <c r="B3377" s="19"/>
      <c r="C3377" s="15" t="s">
        <v>2001</v>
      </c>
      <c r="D3377" s="15" t="s">
        <v>1973</v>
      </c>
      <c r="E3377" s="15" t="s">
        <v>1973</v>
      </c>
      <c r="F3377" s="17" t="s">
        <v>1973</v>
      </c>
      <c r="G3377" s="15" t="s">
        <v>1973</v>
      </c>
      <c r="H3377" s="17" t="s">
        <v>1973</v>
      </c>
      <c r="I3377" s="17" t="s">
        <v>1973</v>
      </c>
      <c r="J3377" s="21" t="s">
        <v>1973</v>
      </c>
    </row>
    <row r="3378" ht="13.5" spans="1:10">
      <c r="A3378" s="19"/>
      <c r="B3378" s="19"/>
      <c r="C3378" s="15" t="s">
        <v>1973</v>
      </c>
      <c r="D3378" s="15" t="s">
        <v>2002</v>
      </c>
      <c r="E3378" s="15" t="s">
        <v>1973</v>
      </c>
      <c r="F3378" s="17" t="s">
        <v>1973</v>
      </c>
      <c r="G3378" s="15" t="s">
        <v>1973</v>
      </c>
      <c r="H3378" s="17" t="s">
        <v>1973</v>
      </c>
      <c r="I3378" s="17" t="s">
        <v>1973</v>
      </c>
      <c r="J3378" s="21" t="s">
        <v>1973</v>
      </c>
    </row>
    <row r="3379" ht="108" spans="1:10">
      <c r="A3379" s="19"/>
      <c r="B3379" s="19"/>
      <c r="C3379" s="15" t="s">
        <v>1973</v>
      </c>
      <c r="D3379" s="15" t="s">
        <v>1973</v>
      </c>
      <c r="E3379" s="15" t="s">
        <v>4380</v>
      </c>
      <c r="F3379" s="17" t="s">
        <v>1997</v>
      </c>
      <c r="G3379" s="15" t="s">
        <v>2297</v>
      </c>
      <c r="H3379" s="17" t="s">
        <v>1982</v>
      </c>
      <c r="I3379" s="17" t="s">
        <v>1983</v>
      </c>
      <c r="J3379" s="21" t="s">
        <v>4381</v>
      </c>
    </row>
    <row r="3380" ht="121.5" spans="1:10">
      <c r="A3380" s="15" t="s">
        <v>4382</v>
      </c>
      <c r="B3380" s="18" t="s">
        <v>4383</v>
      </c>
      <c r="C3380" s="19"/>
      <c r="D3380" s="19"/>
      <c r="E3380" s="19"/>
      <c r="F3380" s="20"/>
      <c r="G3380" s="19"/>
      <c r="H3380" s="20"/>
      <c r="I3380" s="20"/>
      <c r="J3380" s="22"/>
    </row>
    <row r="3381" ht="13.5" spans="1:10">
      <c r="A3381" s="19"/>
      <c r="B3381" s="19"/>
      <c r="C3381" s="15" t="s">
        <v>1977</v>
      </c>
      <c r="D3381" s="15" t="s">
        <v>1973</v>
      </c>
      <c r="E3381" s="15" t="s">
        <v>1973</v>
      </c>
      <c r="F3381" s="17" t="s">
        <v>1973</v>
      </c>
      <c r="G3381" s="15" t="s">
        <v>1973</v>
      </c>
      <c r="H3381" s="17" t="s">
        <v>1973</v>
      </c>
      <c r="I3381" s="17" t="s">
        <v>1973</v>
      </c>
      <c r="J3381" s="21" t="s">
        <v>1973</v>
      </c>
    </row>
    <row r="3382" ht="13.5" spans="1:10">
      <c r="A3382" s="19"/>
      <c r="B3382" s="19"/>
      <c r="C3382" s="15" t="s">
        <v>1973</v>
      </c>
      <c r="D3382" s="15" t="s">
        <v>1978</v>
      </c>
      <c r="E3382" s="15" t="s">
        <v>1973</v>
      </c>
      <c r="F3382" s="17" t="s">
        <v>1973</v>
      </c>
      <c r="G3382" s="15" t="s">
        <v>1973</v>
      </c>
      <c r="H3382" s="17" t="s">
        <v>1973</v>
      </c>
      <c r="I3382" s="17" t="s">
        <v>1973</v>
      </c>
      <c r="J3382" s="21" t="s">
        <v>1973</v>
      </c>
    </row>
    <row r="3383" ht="67.5" spans="1:10">
      <c r="A3383" s="19"/>
      <c r="B3383" s="19"/>
      <c r="C3383" s="15" t="s">
        <v>1973</v>
      </c>
      <c r="D3383" s="15" t="s">
        <v>1973</v>
      </c>
      <c r="E3383" s="15" t="s">
        <v>2995</v>
      </c>
      <c r="F3383" s="17" t="s">
        <v>1980</v>
      </c>
      <c r="G3383" s="15" t="s">
        <v>4384</v>
      </c>
      <c r="H3383" s="17" t="s">
        <v>2996</v>
      </c>
      <c r="I3383" s="17" t="s">
        <v>1987</v>
      </c>
      <c r="J3383" s="21" t="s">
        <v>2997</v>
      </c>
    </row>
    <row r="3384" ht="13.5" spans="1:10">
      <c r="A3384" s="19"/>
      <c r="B3384" s="19"/>
      <c r="C3384" s="15" t="s">
        <v>1973</v>
      </c>
      <c r="D3384" s="15" t="s">
        <v>1985</v>
      </c>
      <c r="E3384" s="15" t="s">
        <v>1973</v>
      </c>
      <c r="F3384" s="17" t="s">
        <v>1973</v>
      </c>
      <c r="G3384" s="15" t="s">
        <v>1973</v>
      </c>
      <c r="H3384" s="17" t="s">
        <v>1973</v>
      </c>
      <c r="I3384" s="17" t="s">
        <v>1973</v>
      </c>
      <c r="J3384" s="21" t="s">
        <v>1973</v>
      </c>
    </row>
    <row r="3385" ht="108" spans="1:10">
      <c r="A3385" s="19"/>
      <c r="B3385" s="19"/>
      <c r="C3385" s="15" t="s">
        <v>1973</v>
      </c>
      <c r="D3385" s="15" t="s">
        <v>1973</v>
      </c>
      <c r="E3385" s="15" t="s">
        <v>3287</v>
      </c>
      <c r="F3385" s="17" t="s">
        <v>1980</v>
      </c>
      <c r="G3385" s="15" t="s">
        <v>1981</v>
      </c>
      <c r="H3385" s="17" t="s">
        <v>1982</v>
      </c>
      <c r="I3385" s="17" t="s">
        <v>1983</v>
      </c>
      <c r="J3385" s="21" t="s">
        <v>3541</v>
      </c>
    </row>
    <row r="3386" ht="67.5" spans="1:10">
      <c r="A3386" s="19"/>
      <c r="B3386" s="19"/>
      <c r="C3386" s="15" t="s">
        <v>1973</v>
      </c>
      <c r="D3386" s="15" t="s">
        <v>1973</v>
      </c>
      <c r="E3386" s="15" t="s">
        <v>3787</v>
      </c>
      <c r="F3386" s="17" t="s">
        <v>1980</v>
      </c>
      <c r="G3386" s="15" t="s">
        <v>1981</v>
      </c>
      <c r="H3386" s="17" t="s">
        <v>1982</v>
      </c>
      <c r="I3386" s="17" t="s">
        <v>1983</v>
      </c>
      <c r="J3386" s="21" t="s">
        <v>3788</v>
      </c>
    </row>
    <row r="3387" ht="108" spans="1:10">
      <c r="A3387" s="19"/>
      <c r="B3387" s="19"/>
      <c r="C3387" s="15" t="s">
        <v>1973</v>
      </c>
      <c r="D3387" s="15" t="s">
        <v>1973</v>
      </c>
      <c r="E3387" s="15" t="s">
        <v>3789</v>
      </c>
      <c r="F3387" s="17" t="s">
        <v>1980</v>
      </c>
      <c r="G3387" s="15" t="s">
        <v>1981</v>
      </c>
      <c r="H3387" s="17" t="s">
        <v>1982</v>
      </c>
      <c r="I3387" s="17" t="s">
        <v>1983</v>
      </c>
      <c r="J3387" s="21" t="s">
        <v>3790</v>
      </c>
    </row>
    <row r="3388" ht="13.5" spans="1:10">
      <c r="A3388" s="19"/>
      <c r="B3388" s="19"/>
      <c r="C3388" s="15" t="s">
        <v>1973</v>
      </c>
      <c r="D3388" s="15" t="s">
        <v>2013</v>
      </c>
      <c r="E3388" s="15" t="s">
        <v>1973</v>
      </c>
      <c r="F3388" s="17" t="s">
        <v>1973</v>
      </c>
      <c r="G3388" s="15" t="s">
        <v>1973</v>
      </c>
      <c r="H3388" s="17" t="s">
        <v>1973</v>
      </c>
      <c r="I3388" s="17" t="s">
        <v>1973</v>
      </c>
      <c r="J3388" s="21" t="s">
        <v>1973</v>
      </c>
    </row>
    <row r="3389" ht="81" spans="1:10">
      <c r="A3389" s="19"/>
      <c r="B3389" s="19"/>
      <c r="C3389" s="15" t="s">
        <v>1973</v>
      </c>
      <c r="D3389" s="15" t="s">
        <v>1973</v>
      </c>
      <c r="E3389" s="15" t="s">
        <v>2973</v>
      </c>
      <c r="F3389" s="17" t="s">
        <v>1980</v>
      </c>
      <c r="G3389" s="15" t="s">
        <v>1981</v>
      </c>
      <c r="H3389" s="17" t="s">
        <v>1982</v>
      </c>
      <c r="I3389" s="17" t="s">
        <v>1983</v>
      </c>
      <c r="J3389" s="21" t="s">
        <v>2999</v>
      </c>
    </row>
    <row r="3390" ht="13.5" spans="1:10">
      <c r="A3390" s="19"/>
      <c r="B3390" s="19"/>
      <c r="C3390" s="15" t="s">
        <v>1989</v>
      </c>
      <c r="D3390" s="15" t="s">
        <v>1973</v>
      </c>
      <c r="E3390" s="15" t="s">
        <v>1973</v>
      </c>
      <c r="F3390" s="17" t="s">
        <v>1973</v>
      </c>
      <c r="G3390" s="15" t="s">
        <v>1973</v>
      </c>
      <c r="H3390" s="17" t="s">
        <v>1973</v>
      </c>
      <c r="I3390" s="17" t="s">
        <v>1973</v>
      </c>
      <c r="J3390" s="21" t="s">
        <v>1973</v>
      </c>
    </row>
    <row r="3391" ht="13.5" spans="1:10">
      <c r="A3391" s="19"/>
      <c r="B3391" s="19"/>
      <c r="C3391" s="15" t="s">
        <v>1973</v>
      </c>
      <c r="D3391" s="15" t="s">
        <v>2023</v>
      </c>
      <c r="E3391" s="15" t="s">
        <v>1973</v>
      </c>
      <c r="F3391" s="17" t="s">
        <v>1973</v>
      </c>
      <c r="G3391" s="15" t="s">
        <v>1973</v>
      </c>
      <c r="H3391" s="17" t="s">
        <v>1973</v>
      </c>
      <c r="I3391" s="17" t="s">
        <v>1973</v>
      </c>
      <c r="J3391" s="21" t="s">
        <v>1973</v>
      </c>
    </row>
    <row r="3392" ht="40.5" spans="1:10">
      <c r="A3392" s="19"/>
      <c r="B3392" s="19"/>
      <c r="C3392" s="15" t="s">
        <v>1973</v>
      </c>
      <c r="D3392" s="15" t="s">
        <v>1973</v>
      </c>
      <c r="E3392" s="15" t="s">
        <v>3542</v>
      </c>
      <c r="F3392" s="17" t="s">
        <v>1980</v>
      </c>
      <c r="G3392" s="15" t="s">
        <v>4385</v>
      </c>
      <c r="H3392" s="17" t="s">
        <v>1973</v>
      </c>
      <c r="I3392" s="17" t="s">
        <v>1987</v>
      </c>
      <c r="J3392" s="21" t="s">
        <v>3543</v>
      </c>
    </row>
    <row r="3393" ht="13.5" spans="1:10">
      <c r="A3393" s="19"/>
      <c r="B3393" s="19"/>
      <c r="C3393" s="15" t="s">
        <v>2001</v>
      </c>
      <c r="D3393" s="15" t="s">
        <v>1973</v>
      </c>
      <c r="E3393" s="15" t="s">
        <v>1973</v>
      </c>
      <c r="F3393" s="17" t="s">
        <v>1973</v>
      </c>
      <c r="G3393" s="15" t="s">
        <v>1973</v>
      </c>
      <c r="H3393" s="17" t="s">
        <v>1973</v>
      </c>
      <c r="I3393" s="17" t="s">
        <v>1973</v>
      </c>
      <c r="J3393" s="21" t="s">
        <v>1973</v>
      </c>
    </row>
    <row r="3394" ht="13.5" spans="1:10">
      <c r="A3394" s="19"/>
      <c r="B3394" s="19"/>
      <c r="C3394" s="15" t="s">
        <v>1973</v>
      </c>
      <c r="D3394" s="15" t="s">
        <v>2002</v>
      </c>
      <c r="E3394" s="15" t="s">
        <v>1973</v>
      </c>
      <c r="F3394" s="17" t="s">
        <v>1973</v>
      </c>
      <c r="G3394" s="15" t="s">
        <v>1973</v>
      </c>
      <c r="H3394" s="17" t="s">
        <v>1973</v>
      </c>
      <c r="I3394" s="17" t="s">
        <v>1973</v>
      </c>
      <c r="J3394" s="21" t="s">
        <v>1973</v>
      </c>
    </row>
    <row r="3395" ht="40.5" spans="1:10">
      <c r="A3395" s="19"/>
      <c r="B3395" s="19"/>
      <c r="C3395" s="15" t="s">
        <v>1973</v>
      </c>
      <c r="D3395" s="15" t="s">
        <v>1973</v>
      </c>
      <c r="E3395" s="15" t="s">
        <v>2061</v>
      </c>
      <c r="F3395" s="17" t="s">
        <v>1997</v>
      </c>
      <c r="G3395" s="15" t="s">
        <v>2005</v>
      </c>
      <c r="H3395" s="17" t="s">
        <v>1982</v>
      </c>
      <c r="I3395" s="17" t="s">
        <v>1983</v>
      </c>
      <c r="J3395" s="21" t="s">
        <v>3002</v>
      </c>
    </row>
    <row r="3396" ht="13.5" spans="1:10">
      <c r="A3396" s="15" t="s">
        <v>4386</v>
      </c>
      <c r="B3396" s="19"/>
      <c r="C3396" s="19"/>
      <c r="D3396" s="19"/>
      <c r="E3396" s="19"/>
      <c r="F3396" s="20"/>
      <c r="G3396" s="19"/>
      <c r="H3396" s="20"/>
      <c r="I3396" s="20"/>
      <c r="J3396" s="22"/>
    </row>
    <row r="3397" ht="13.5" spans="1:10">
      <c r="A3397" s="15" t="s">
        <v>4387</v>
      </c>
      <c r="B3397" s="19"/>
      <c r="C3397" s="19"/>
      <c r="D3397" s="19"/>
      <c r="E3397" s="19"/>
      <c r="F3397" s="20"/>
      <c r="G3397" s="19"/>
      <c r="H3397" s="20"/>
      <c r="I3397" s="20"/>
      <c r="J3397" s="22"/>
    </row>
    <row r="3398" ht="108" spans="1:10">
      <c r="A3398" s="15" t="s">
        <v>4388</v>
      </c>
      <c r="B3398" s="18" t="s">
        <v>4389</v>
      </c>
      <c r="C3398" s="19"/>
      <c r="D3398" s="19"/>
      <c r="E3398" s="19"/>
      <c r="F3398" s="20"/>
      <c r="G3398" s="19"/>
      <c r="H3398" s="20"/>
      <c r="I3398" s="20"/>
      <c r="J3398" s="22"/>
    </row>
    <row r="3399" ht="13.5" spans="1:10">
      <c r="A3399" s="19"/>
      <c r="B3399" s="19"/>
      <c r="C3399" s="15" t="s">
        <v>1977</v>
      </c>
      <c r="D3399" s="15" t="s">
        <v>1973</v>
      </c>
      <c r="E3399" s="15" t="s">
        <v>1973</v>
      </c>
      <c r="F3399" s="17" t="s">
        <v>1973</v>
      </c>
      <c r="G3399" s="15" t="s">
        <v>1973</v>
      </c>
      <c r="H3399" s="17" t="s">
        <v>1973</v>
      </c>
      <c r="I3399" s="17" t="s">
        <v>1973</v>
      </c>
      <c r="J3399" s="21" t="s">
        <v>1973</v>
      </c>
    </row>
    <row r="3400" ht="13.5" spans="1:10">
      <c r="A3400" s="19"/>
      <c r="B3400" s="19"/>
      <c r="C3400" s="15" t="s">
        <v>1973</v>
      </c>
      <c r="D3400" s="15" t="s">
        <v>1978</v>
      </c>
      <c r="E3400" s="15" t="s">
        <v>1973</v>
      </c>
      <c r="F3400" s="17" t="s">
        <v>1973</v>
      </c>
      <c r="G3400" s="15" t="s">
        <v>1973</v>
      </c>
      <c r="H3400" s="17" t="s">
        <v>1973</v>
      </c>
      <c r="I3400" s="17" t="s">
        <v>1973</v>
      </c>
      <c r="J3400" s="21" t="s">
        <v>1973</v>
      </c>
    </row>
    <row r="3401" ht="40.5" spans="1:10">
      <c r="A3401" s="19"/>
      <c r="B3401" s="19"/>
      <c r="C3401" s="15" t="s">
        <v>1973</v>
      </c>
      <c r="D3401" s="15" t="s">
        <v>1973</v>
      </c>
      <c r="E3401" s="15" t="s">
        <v>4390</v>
      </c>
      <c r="F3401" s="17" t="s">
        <v>1997</v>
      </c>
      <c r="G3401" s="15" t="s">
        <v>4391</v>
      </c>
      <c r="H3401" s="17" t="s">
        <v>2153</v>
      </c>
      <c r="I3401" s="17" t="s">
        <v>1983</v>
      </c>
      <c r="J3401" s="21" t="s">
        <v>4392</v>
      </c>
    </row>
    <row r="3402" ht="13.5" spans="1:10">
      <c r="A3402" s="19"/>
      <c r="B3402" s="19"/>
      <c r="C3402" s="15" t="s">
        <v>1973</v>
      </c>
      <c r="D3402" s="15" t="s">
        <v>1985</v>
      </c>
      <c r="E3402" s="15" t="s">
        <v>1973</v>
      </c>
      <c r="F3402" s="17" t="s">
        <v>1973</v>
      </c>
      <c r="G3402" s="15" t="s">
        <v>1973</v>
      </c>
      <c r="H3402" s="17" t="s">
        <v>1973</v>
      </c>
      <c r="I3402" s="17" t="s">
        <v>1973</v>
      </c>
      <c r="J3402" s="21" t="s">
        <v>1973</v>
      </c>
    </row>
    <row r="3403" ht="40.5" spans="1:10">
      <c r="A3403" s="19"/>
      <c r="B3403" s="19"/>
      <c r="C3403" s="15" t="s">
        <v>1973</v>
      </c>
      <c r="D3403" s="15" t="s">
        <v>1973</v>
      </c>
      <c r="E3403" s="15" t="s">
        <v>4393</v>
      </c>
      <c r="F3403" s="17" t="s">
        <v>1980</v>
      </c>
      <c r="G3403" s="15" t="s">
        <v>4008</v>
      </c>
      <c r="H3403" s="17" t="s">
        <v>1982</v>
      </c>
      <c r="I3403" s="17" t="s">
        <v>1987</v>
      </c>
      <c r="J3403" s="21" t="s">
        <v>4392</v>
      </c>
    </row>
    <row r="3404" ht="13.5" spans="1:10">
      <c r="A3404" s="19"/>
      <c r="B3404" s="19"/>
      <c r="C3404" s="15" t="s">
        <v>1973</v>
      </c>
      <c r="D3404" s="15" t="s">
        <v>2013</v>
      </c>
      <c r="E3404" s="15" t="s">
        <v>1973</v>
      </c>
      <c r="F3404" s="17" t="s">
        <v>1973</v>
      </c>
      <c r="G3404" s="15" t="s">
        <v>1973</v>
      </c>
      <c r="H3404" s="17" t="s">
        <v>1973</v>
      </c>
      <c r="I3404" s="17" t="s">
        <v>1973</v>
      </c>
      <c r="J3404" s="21" t="s">
        <v>1973</v>
      </c>
    </row>
    <row r="3405" ht="27" spans="1:10">
      <c r="A3405" s="19"/>
      <c r="B3405" s="19"/>
      <c r="C3405" s="15" t="s">
        <v>1973</v>
      </c>
      <c r="D3405" s="15" t="s">
        <v>1973</v>
      </c>
      <c r="E3405" s="15" t="s">
        <v>4394</v>
      </c>
      <c r="F3405" s="17" t="s">
        <v>1980</v>
      </c>
      <c r="G3405" s="15" t="s">
        <v>1981</v>
      </c>
      <c r="H3405" s="17" t="s">
        <v>1982</v>
      </c>
      <c r="I3405" s="17" t="s">
        <v>1987</v>
      </c>
      <c r="J3405" s="21" t="s">
        <v>4395</v>
      </c>
    </row>
    <row r="3406" ht="13.5" spans="1:10">
      <c r="A3406" s="19"/>
      <c r="B3406" s="19"/>
      <c r="C3406" s="15" t="s">
        <v>1989</v>
      </c>
      <c r="D3406" s="15" t="s">
        <v>1973</v>
      </c>
      <c r="E3406" s="15" t="s">
        <v>1973</v>
      </c>
      <c r="F3406" s="17" t="s">
        <v>1973</v>
      </c>
      <c r="G3406" s="15" t="s">
        <v>1973</v>
      </c>
      <c r="H3406" s="17" t="s">
        <v>1973</v>
      </c>
      <c r="I3406" s="17" t="s">
        <v>1973</v>
      </c>
      <c r="J3406" s="21" t="s">
        <v>1973</v>
      </c>
    </row>
    <row r="3407" ht="13.5" spans="1:10">
      <c r="A3407" s="19"/>
      <c r="B3407" s="19"/>
      <c r="C3407" s="15" t="s">
        <v>1973</v>
      </c>
      <c r="D3407" s="15" t="s">
        <v>2023</v>
      </c>
      <c r="E3407" s="15" t="s">
        <v>1973</v>
      </c>
      <c r="F3407" s="17" t="s">
        <v>1973</v>
      </c>
      <c r="G3407" s="15" t="s">
        <v>1973</v>
      </c>
      <c r="H3407" s="17" t="s">
        <v>1973</v>
      </c>
      <c r="I3407" s="17" t="s">
        <v>1973</v>
      </c>
      <c r="J3407" s="21" t="s">
        <v>1973</v>
      </c>
    </row>
    <row r="3408" ht="27" spans="1:10">
      <c r="A3408" s="19"/>
      <c r="B3408" s="19"/>
      <c r="C3408" s="15" t="s">
        <v>1973</v>
      </c>
      <c r="D3408" s="15" t="s">
        <v>1973</v>
      </c>
      <c r="E3408" s="15" t="s">
        <v>4396</v>
      </c>
      <c r="F3408" s="17" t="s">
        <v>1980</v>
      </c>
      <c r="G3408" s="15" t="s">
        <v>4397</v>
      </c>
      <c r="H3408" s="17" t="s">
        <v>1982</v>
      </c>
      <c r="I3408" s="17" t="s">
        <v>1987</v>
      </c>
      <c r="J3408" s="21" t="s">
        <v>4398</v>
      </c>
    </row>
    <row r="3409" ht="13.5" spans="1:10">
      <c r="A3409" s="19"/>
      <c r="B3409" s="19"/>
      <c r="C3409" s="15" t="s">
        <v>2001</v>
      </c>
      <c r="D3409" s="15" t="s">
        <v>1973</v>
      </c>
      <c r="E3409" s="15" t="s">
        <v>1973</v>
      </c>
      <c r="F3409" s="17" t="s">
        <v>1973</v>
      </c>
      <c r="G3409" s="15" t="s">
        <v>1973</v>
      </c>
      <c r="H3409" s="17" t="s">
        <v>1973</v>
      </c>
      <c r="I3409" s="17" t="s">
        <v>1973</v>
      </c>
      <c r="J3409" s="21" t="s">
        <v>1973</v>
      </c>
    </row>
    <row r="3410" ht="13.5" spans="1:10">
      <c r="A3410" s="19"/>
      <c r="B3410" s="19"/>
      <c r="C3410" s="15" t="s">
        <v>1973</v>
      </c>
      <c r="D3410" s="15" t="s">
        <v>2002</v>
      </c>
      <c r="E3410" s="15" t="s">
        <v>1973</v>
      </c>
      <c r="F3410" s="17" t="s">
        <v>1973</v>
      </c>
      <c r="G3410" s="15" t="s">
        <v>1973</v>
      </c>
      <c r="H3410" s="17" t="s">
        <v>1973</v>
      </c>
      <c r="I3410" s="17" t="s">
        <v>1973</v>
      </c>
      <c r="J3410" s="21" t="s">
        <v>1973</v>
      </c>
    </row>
    <row r="3411" ht="40.5" spans="1:10">
      <c r="A3411" s="19"/>
      <c r="B3411" s="19"/>
      <c r="C3411" s="15" t="s">
        <v>1973</v>
      </c>
      <c r="D3411" s="15" t="s">
        <v>1973</v>
      </c>
      <c r="E3411" s="15" t="s">
        <v>2061</v>
      </c>
      <c r="F3411" s="17" t="s">
        <v>1980</v>
      </c>
      <c r="G3411" s="15" t="s">
        <v>2620</v>
      </c>
      <c r="H3411" s="17" t="s">
        <v>1982</v>
      </c>
      <c r="I3411" s="17" t="s">
        <v>1987</v>
      </c>
      <c r="J3411" s="21" t="s">
        <v>3002</v>
      </c>
    </row>
    <row r="3412" ht="13.5" spans="1:10">
      <c r="A3412" s="15" t="s">
        <v>4399</v>
      </c>
      <c r="B3412" s="19"/>
      <c r="C3412" s="19"/>
      <c r="D3412" s="19"/>
      <c r="E3412" s="19"/>
      <c r="F3412" s="20"/>
      <c r="G3412" s="19"/>
      <c r="H3412" s="20"/>
      <c r="I3412" s="20"/>
      <c r="J3412" s="22"/>
    </row>
    <row r="3413" ht="13.5" spans="1:10">
      <c r="A3413" s="15" t="s">
        <v>4400</v>
      </c>
      <c r="B3413" s="19"/>
      <c r="C3413" s="19"/>
      <c r="D3413" s="19"/>
      <c r="E3413" s="19"/>
      <c r="F3413" s="20"/>
      <c r="G3413" s="19"/>
      <c r="H3413" s="20"/>
      <c r="I3413" s="20"/>
      <c r="J3413" s="22"/>
    </row>
    <row r="3414" ht="13.5" spans="1:10">
      <c r="A3414" s="15" t="s">
        <v>4401</v>
      </c>
      <c r="B3414" s="19"/>
      <c r="C3414" s="19"/>
      <c r="D3414" s="19"/>
      <c r="E3414" s="19"/>
      <c r="F3414" s="20"/>
      <c r="G3414" s="19"/>
      <c r="H3414" s="20"/>
      <c r="I3414" s="20"/>
      <c r="J3414" s="22"/>
    </row>
    <row r="3415" ht="216" spans="1:10">
      <c r="A3415" s="15" t="s">
        <v>4402</v>
      </c>
      <c r="B3415" s="18" t="s">
        <v>4403</v>
      </c>
      <c r="C3415" s="19"/>
      <c r="D3415" s="19"/>
      <c r="E3415" s="19"/>
      <c r="F3415" s="20"/>
      <c r="G3415" s="19"/>
      <c r="H3415" s="20"/>
      <c r="I3415" s="20"/>
      <c r="J3415" s="22"/>
    </row>
    <row r="3416" ht="13.5" spans="1:10">
      <c r="A3416" s="19"/>
      <c r="B3416" s="19"/>
      <c r="C3416" s="15" t="s">
        <v>1977</v>
      </c>
      <c r="D3416" s="15" t="s">
        <v>1973</v>
      </c>
      <c r="E3416" s="15" t="s">
        <v>1973</v>
      </c>
      <c r="F3416" s="17" t="s">
        <v>1973</v>
      </c>
      <c r="G3416" s="15" t="s">
        <v>1973</v>
      </c>
      <c r="H3416" s="17" t="s">
        <v>1973</v>
      </c>
      <c r="I3416" s="17" t="s">
        <v>1973</v>
      </c>
      <c r="J3416" s="21" t="s">
        <v>1973</v>
      </c>
    </row>
    <row r="3417" ht="13.5" spans="1:10">
      <c r="A3417" s="19"/>
      <c r="B3417" s="19"/>
      <c r="C3417" s="15" t="s">
        <v>1973</v>
      </c>
      <c r="D3417" s="15" t="s">
        <v>1978</v>
      </c>
      <c r="E3417" s="15" t="s">
        <v>1973</v>
      </c>
      <c r="F3417" s="17" t="s">
        <v>1973</v>
      </c>
      <c r="G3417" s="15" t="s">
        <v>1973</v>
      </c>
      <c r="H3417" s="17" t="s">
        <v>1973</v>
      </c>
      <c r="I3417" s="17" t="s">
        <v>1973</v>
      </c>
      <c r="J3417" s="21" t="s">
        <v>1973</v>
      </c>
    </row>
    <row r="3418" ht="40.5" spans="1:10">
      <c r="A3418" s="19"/>
      <c r="B3418" s="19"/>
      <c r="C3418" s="15" t="s">
        <v>1973</v>
      </c>
      <c r="D3418" s="15" t="s">
        <v>1973</v>
      </c>
      <c r="E3418" s="15" t="s">
        <v>4404</v>
      </c>
      <c r="F3418" s="17" t="s">
        <v>1980</v>
      </c>
      <c r="G3418" s="15" t="s">
        <v>2050</v>
      </c>
      <c r="H3418" s="17" t="s">
        <v>2823</v>
      </c>
      <c r="I3418" s="17" t="s">
        <v>1983</v>
      </c>
      <c r="J3418" s="21" t="s">
        <v>4405</v>
      </c>
    </row>
    <row r="3419" ht="40.5" spans="1:10">
      <c r="A3419" s="19"/>
      <c r="B3419" s="19"/>
      <c r="C3419" s="15" t="s">
        <v>1973</v>
      </c>
      <c r="D3419" s="15" t="s">
        <v>1973</v>
      </c>
      <c r="E3419" s="15" t="s">
        <v>4406</v>
      </c>
      <c r="F3419" s="17" t="s">
        <v>1980</v>
      </c>
      <c r="G3419" s="15" t="s">
        <v>2050</v>
      </c>
      <c r="H3419" s="17" t="s">
        <v>2823</v>
      </c>
      <c r="I3419" s="17" t="s">
        <v>1983</v>
      </c>
      <c r="J3419" s="21" t="s">
        <v>4407</v>
      </c>
    </row>
    <row r="3420" ht="13.5" spans="1:10">
      <c r="A3420" s="19"/>
      <c r="B3420" s="19"/>
      <c r="C3420" s="15" t="s">
        <v>1973</v>
      </c>
      <c r="D3420" s="15" t="s">
        <v>2013</v>
      </c>
      <c r="E3420" s="15" t="s">
        <v>1973</v>
      </c>
      <c r="F3420" s="17" t="s">
        <v>1973</v>
      </c>
      <c r="G3420" s="15" t="s">
        <v>1973</v>
      </c>
      <c r="H3420" s="17" t="s">
        <v>1973</v>
      </c>
      <c r="I3420" s="17" t="s">
        <v>1973</v>
      </c>
      <c r="J3420" s="21" t="s">
        <v>1973</v>
      </c>
    </row>
    <row r="3421" ht="40.5" spans="1:10">
      <c r="A3421" s="19"/>
      <c r="B3421" s="19"/>
      <c r="C3421" s="15" t="s">
        <v>1973</v>
      </c>
      <c r="D3421" s="15" t="s">
        <v>1973</v>
      </c>
      <c r="E3421" s="15" t="s">
        <v>4408</v>
      </c>
      <c r="F3421" s="17" t="s">
        <v>1980</v>
      </c>
      <c r="G3421" s="15" t="s">
        <v>4409</v>
      </c>
      <c r="H3421" s="17" t="s">
        <v>4410</v>
      </c>
      <c r="I3421" s="17" t="s">
        <v>1983</v>
      </c>
      <c r="J3421" s="21" t="s">
        <v>4408</v>
      </c>
    </row>
    <row r="3422" ht="13.5" spans="1:10">
      <c r="A3422" s="19"/>
      <c r="B3422" s="19"/>
      <c r="C3422" s="15" t="s">
        <v>1989</v>
      </c>
      <c r="D3422" s="15" t="s">
        <v>1973</v>
      </c>
      <c r="E3422" s="15" t="s">
        <v>1973</v>
      </c>
      <c r="F3422" s="17" t="s">
        <v>1973</v>
      </c>
      <c r="G3422" s="15" t="s">
        <v>1973</v>
      </c>
      <c r="H3422" s="17" t="s">
        <v>1973</v>
      </c>
      <c r="I3422" s="17" t="s">
        <v>1973</v>
      </c>
      <c r="J3422" s="21" t="s">
        <v>1973</v>
      </c>
    </row>
    <row r="3423" ht="13.5" spans="1:10">
      <c r="A3423" s="19"/>
      <c r="B3423" s="19"/>
      <c r="C3423" s="15" t="s">
        <v>1973</v>
      </c>
      <c r="D3423" s="15" t="s">
        <v>2023</v>
      </c>
      <c r="E3423" s="15" t="s">
        <v>1973</v>
      </c>
      <c r="F3423" s="17" t="s">
        <v>1973</v>
      </c>
      <c r="G3423" s="15" t="s">
        <v>1973</v>
      </c>
      <c r="H3423" s="17" t="s">
        <v>1973</v>
      </c>
      <c r="I3423" s="17" t="s">
        <v>1973</v>
      </c>
      <c r="J3423" s="21" t="s">
        <v>1973</v>
      </c>
    </row>
    <row r="3424" ht="40.5" spans="1:10">
      <c r="A3424" s="19"/>
      <c r="B3424" s="19"/>
      <c r="C3424" s="15" t="s">
        <v>1973</v>
      </c>
      <c r="D3424" s="15" t="s">
        <v>1973</v>
      </c>
      <c r="E3424" s="15" t="s">
        <v>4411</v>
      </c>
      <c r="F3424" s="17" t="s">
        <v>1980</v>
      </c>
      <c r="G3424" s="15" t="s">
        <v>4412</v>
      </c>
      <c r="H3424" s="17" t="s">
        <v>2823</v>
      </c>
      <c r="I3424" s="17" t="s">
        <v>1983</v>
      </c>
      <c r="J3424" s="21" t="s">
        <v>4413</v>
      </c>
    </row>
    <row r="3425" ht="13.5" spans="1:10">
      <c r="A3425" s="19"/>
      <c r="B3425" s="19"/>
      <c r="C3425" s="15" t="s">
        <v>2001</v>
      </c>
      <c r="D3425" s="15" t="s">
        <v>1973</v>
      </c>
      <c r="E3425" s="15" t="s">
        <v>1973</v>
      </c>
      <c r="F3425" s="17" t="s">
        <v>1973</v>
      </c>
      <c r="G3425" s="15" t="s">
        <v>1973</v>
      </c>
      <c r="H3425" s="17" t="s">
        <v>1973</v>
      </c>
      <c r="I3425" s="17" t="s">
        <v>1973</v>
      </c>
      <c r="J3425" s="21" t="s">
        <v>1973</v>
      </c>
    </row>
    <row r="3426" ht="13.5" spans="1:10">
      <c r="A3426" s="19"/>
      <c r="B3426" s="19"/>
      <c r="C3426" s="15" t="s">
        <v>1973</v>
      </c>
      <c r="D3426" s="15" t="s">
        <v>2002</v>
      </c>
      <c r="E3426" s="15" t="s">
        <v>1973</v>
      </c>
      <c r="F3426" s="17" t="s">
        <v>1973</v>
      </c>
      <c r="G3426" s="15" t="s">
        <v>1973</v>
      </c>
      <c r="H3426" s="17" t="s">
        <v>1973</v>
      </c>
      <c r="I3426" s="17" t="s">
        <v>1973</v>
      </c>
      <c r="J3426" s="21" t="s">
        <v>1973</v>
      </c>
    </row>
    <row r="3427" ht="27" spans="1:10">
      <c r="A3427" s="19"/>
      <c r="B3427" s="19"/>
      <c r="C3427" s="15" t="s">
        <v>1973</v>
      </c>
      <c r="D3427" s="15" t="s">
        <v>1973</v>
      </c>
      <c r="E3427" s="15" t="s">
        <v>4414</v>
      </c>
      <c r="F3427" s="17" t="s">
        <v>1997</v>
      </c>
      <c r="G3427" s="15" t="s">
        <v>2005</v>
      </c>
      <c r="H3427" s="17" t="s">
        <v>1982</v>
      </c>
      <c r="I3427" s="17" t="s">
        <v>1983</v>
      </c>
      <c r="J3427" s="21" t="s">
        <v>4415</v>
      </c>
    </row>
    <row r="3428" ht="121.5" spans="1:10">
      <c r="A3428" s="15" t="s">
        <v>4416</v>
      </c>
      <c r="B3428" s="18" t="s">
        <v>4417</v>
      </c>
      <c r="C3428" s="19"/>
      <c r="D3428" s="19"/>
      <c r="E3428" s="19"/>
      <c r="F3428" s="20"/>
      <c r="G3428" s="19"/>
      <c r="H3428" s="20"/>
      <c r="I3428" s="20"/>
      <c r="J3428" s="22"/>
    </row>
    <row r="3429" ht="13.5" spans="1:10">
      <c r="A3429" s="19"/>
      <c r="B3429" s="19"/>
      <c r="C3429" s="15" t="s">
        <v>1977</v>
      </c>
      <c r="D3429" s="15" t="s">
        <v>1973</v>
      </c>
      <c r="E3429" s="15" t="s">
        <v>1973</v>
      </c>
      <c r="F3429" s="17" t="s">
        <v>1973</v>
      </c>
      <c r="G3429" s="15" t="s">
        <v>1973</v>
      </c>
      <c r="H3429" s="17" t="s">
        <v>1973</v>
      </c>
      <c r="I3429" s="17" t="s">
        <v>1973</v>
      </c>
      <c r="J3429" s="21" t="s">
        <v>1973</v>
      </c>
    </row>
    <row r="3430" ht="13.5" spans="1:10">
      <c r="A3430" s="19"/>
      <c r="B3430" s="19"/>
      <c r="C3430" s="15" t="s">
        <v>1973</v>
      </c>
      <c r="D3430" s="15" t="s">
        <v>1978</v>
      </c>
      <c r="E3430" s="15" t="s">
        <v>1973</v>
      </c>
      <c r="F3430" s="17" t="s">
        <v>1973</v>
      </c>
      <c r="G3430" s="15" t="s">
        <v>1973</v>
      </c>
      <c r="H3430" s="17" t="s">
        <v>1973</v>
      </c>
      <c r="I3430" s="17" t="s">
        <v>1973</v>
      </c>
      <c r="J3430" s="21" t="s">
        <v>1973</v>
      </c>
    </row>
    <row r="3431" ht="40.5" spans="1:10">
      <c r="A3431" s="19"/>
      <c r="B3431" s="19"/>
      <c r="C3431" s="15" t="s">
        <v>1973</v>
      </c>
      <c r="D3431" s="15" t="s">
        <v>1973</v>
      </c>
      <c r="E3431" s="15" t="s">
        <v>4418</v>
      </c>
      <c r="F3431" s="17" t="s">
        <v>1997</v>
      </c>
      <c r="G3431" s="15" t="s">
        <v>1981</v>
      </c>
      <c r="H3431" s="17" t="s">
        <v>2153</v>
      </c>
      <c r="I3431" s="17" t="s">
        <v>1983</v>
      </c>
      <c r="J3431" s="21" t="s">
        <v>4419</v>
      </c>
    </row>
    <row r="3432" ht="27" spans="1:10">
      <c r="A3432" s="19"/>
      <c r="B3432" s="19"/>
      <c r="C3432" s="15" t="s">
        <v>1973</v>
      </c>
      <c r="D3432" s="15" t="s">
        <v>1973</v>
      </c>
      <c r="E3432" s="15" t="s">
        <v>3079</v>
      </c>
      <c r="F3432" s="17" t="s">
        <v>1997</v>
      </c>
      <c r="G3432" s="15" t="s">
        <v>2050</v>
      </c>
      <c r="H3432" s="17" t="s">
        <v>2200</v>
      </c>
      <c r="I3432" s="17" t="s">
        <v>1983</v>
      </c>
      <c r="J3432" s="21" t="s">
        <v>4420</v>
      </c>
    </row>
    <row r="3433" ht="27" spans="1:10">
      <c r="A3433" s="19"/>
      <c r="B3433" s="19"/>
      <c r="C3433" s="15" t="s">
        <v>1973</v>
      </c>
      <c r="D3433" s="15" t="s">
        <v>1973</v>
      </c>
      <c r="E3433" s="15" t="s">
        <v>3112</v>
      </c>
      <c r="F3433" s="17" t="s">
        <v>1997</v>
      </c>
      <c r="G3433" s="15" t="s">
        <v>1998</v>
      </c>
      <c r="H3433" s="17" t="s">
        <v>2200</v>
      </c>
      <c r="I3433" s="17" t="s">
        <v>1983</v>
      </c>
      <c r="J3433" s="21" t="s">
        <v>4421</v>
      </c>
    </row>
    <row r="3434" ht="13.5" spans="1:10">
      <c r="A3434" s="19"/>
      <c r="B3434" s="19"/>
      <c r="C3434" s="15" t="s">
        <v>1973</v>
      </c>
      <c r="D3434" s="15" t="s">
        <v>1985</v>
      </c>
      <c r="E3434" s="15" t="s">
        <v>1973</v>
      </c>
      <c r="F3434" s="17" t="s">
        <v>1973</v>
      </c>
      <c r="G3434" s="15" t="s">
        <v>1973</v>
      </c>
      <c r="H3434" s="17" t="s">
        <v>1973</v>
      </c>
      <c r="I3434" s="17" t="s">
        <v>1973</v>
      </c>
      <c r="J3434" s="21" t="s">
        <v>1973</v>
      </c>
    </row>
    <row r="3435" ht="13.5" spans="1:10">
      <c r="A3435" s="19"/>
      <c r="B3435" s="19"/>
      <c r="C3435" s="15" t="s">
        <v>1973</v>
      </c>
      <c r="D3435" s="15" t="s">
        <v>1973</v>
      </c>
      <c r="E3435" s="15" t="s">
        <v>3218</v>
      </c>
      <c r="F3435" s="17" t="s">
        <v>1997</v>
      </c>
      <c r="G3435" s="15" t="s">
        <v>2620</v>
      </c>
      <c r="H3435" s="17" t="s">
        <v>1982</v>
      </c>
      <c r="I3435" s="17" t="s">
        <v>1983</v>
      </c>
      <c r="J3435" s="21" t="s">
        <v>4422</v>
      </c>
    </row>
    <row r="3436" ht="13.5" spans="1:10">
      <c r="A3436" s="19"/>
      <c r="B3436" s="19"/>
      <c r="C3436" s="15" t="s">
        <v>1973</v>
      </c>
      <c r="D3436" s="15" t="s">
        <v>2013</v>
      </c>
      <c r="E3436" s="15" t="s">
        <v>1973</v>
      </c>
      <c r="F3436" s="17" t="s">
        <v>1973</v>
      </c>
      <c r="G3436" s="15" t="s">
        <v>1973</v>
      </c>
      <c r="H3436" s="17" t="s">
        <v>1973</v>
      </c>
      <c r="I3436" s="17" t="s">
        <v>1973</v>
      </c>
      <c r="J3436" s="21" t="s">
        <v>1973</v>
      </c>
    </row>
    <row r="3437" ht="40.5" spans="1:10">
      <c r="A3437" s="19"/>
      <c r="B3437" s="19"/>
      <c r="C3437" s="15" t="s">
        <v>1973</v>
      </c>
      <c r="D3437" s="15" t="s">
        <v>1973</v>
      </c>
      <c r="E3437" s="15" t="s">
        <v>3151</v>
      </c>
      <c r="F3437" s="17" t="s">
        <v>1997</v>
      </c>
      <c r="G3437" s="15" t="s">
        <v>2072</v>
      </c>
      <c r="H3437" s="17" t="s">
        <v>1982</v>
      </c>
      <c r="I3437" s="17" t="s">
        <v>1983</v>
      </c>
      <c r="J3437" s="21" t="s">
        <v>4423</v>
      </c>
    </row>
    <row r="3438" ht="13.5" spans="1:10">
      <c r="A3438" s="19"/>
      <c r="B3438" s="19"/>
      <c r="C3438" s="15" t="s">
        <v>1989</v>
      </c>
      <c r="D3438" s="15" t="s">
        <v>1973</v>
      </c>
      <c r="E3438" s="15" t="s">
        <v>1973</v>
      </c>
      <c r="F3438" s="17" t="s">
        <v>1973</v>
      </c>
      <c r="G3438" s="15" t="s">
        <v>1973</v>
      </c>
      <c r="H3438" s="17" t="s">
        <v>1973</v>
      </c>
      <c r="I3438" s="17" t="s">
        <v>1973</v>
      </c>
      <c r="J3438" s="21" t="s">
        <v>1973</v>
      </c>
    </row>
    <row r="3439" ht="13.5" spans="1:10">
      <c r="A3439" s="19"/>
      <c r="B3439" s="19"/>
      <c r="C3439" s="15" t="s">
        <v>1973</v>
      </c>
      <c r="D3439" s="15" t="s">
        <v>2023</v>
      </c>
      <c r="E3439" s="15" t="s">
        <v>1973</v>
      </c>
      <c r="F3439" s="17" t="s">
        <v>1973</v>
      </c>
      <c r="G3439" s="15" t="s">
        <v>1973</v>
      </c>
      <c r="H3439" s="17" t="s">
        <v>1973</v>
      </c>
      <c r="I3439" s="17" t="s">
        <v>1973</v>
      </c>
      <c r="J3439" s="21" t="s">
        <v>1973</v>
      </c>
    </row>
    <row r="3440" ht="27" spans="1:10">
      <c r="A3440" s="19"/>
      <c r="B3440" s="19"/>
      <c r="C3440" s="15" t="s">
        <v>1973</v>
      </c>
      <c r="D3440" s="15" t="s">
        <v>1973</v>
      </c>
      <c r="E3440" s="15" t="s">
        <v>3141</v>
      </c>
      <c r="F3440" s="17" t="s">
        <v>1997</v>
      </c>
      <c r="G3440" s="15" t="s">
        <v>2660</v>
      </c>
      <c r="H3440" s="17" t="s">
        <v>3143</v>
      </c>
      <c r="I3440" s="17" t="s">
        <v>1983</v>
      </c>
      <c r="J3440" s="21" t="s">
        <v>4424</v>
      </c>
    </row>
    <row r="3441" ht="13.5" spans="1:10">
      <c r="A3441" s="19"/>
      <c r="B3441" s="19"/>
      <c r="C3441" s="15" t="s">
        <v>2001</v>
      </c>
      <c r="D3441" s="15" t="s">
        <v>1973</v>
      </c>
      <c r="E3441" s="15" t="s">
        <v>1973</v>
      </c>
      <c r="F3441" s="17" t="s">
        <v>1973</v>
      </c>
      <c r="G3441" s="15" t="s">
        <v>1973</v>
      </c>
      <c r="H3441" s="17" t="s">
        <v>1973</v>
      </c>
      <c r="I3441" s="17" t="s">
        <v>1973</v>
      </c>
      <c r="J3441" s="21" t="s">
        <v>1973</v>
      </c>
    </row>
    <row r="3442" ht="13.5" spans="1:10">
      <c r="A3442" s="19"/>
      <c r="B3442" s="19"/>
      <c r="C3442" s="15" t="s">
        <v>1973</v>
      </c>
      <c r="D3442" s="15" t="s">
        <v>2002</v>
      </c>
      <c r="E3442" s="15" t="s">
        <v>1973</v>
      </c>
      <c r="F3442" s="17" t="s">
        <v>1973</v>
      </c>
      <c r="G3442" s="15" t="s">
        <v>1973</v>
      </c>
      <c r="H3442" s="17" t="s">
        <v>1973</v>
      </c>
      <c r="I3442" s="17" t="s">
        <v>1973</v>
      </c>
      <c r="J3442" s="21" t="s">
        <v>1973</v>
      </c>
    </row>
    <row r="3443" ht="27" spans="1:10">
      <c r="A3443" s="19"/>
      <c r="B3443" s="19"/>
      <c r="C3443" s="15" t="s">
        <v>1973</v>
      </c>
      <c r="D3443" s="15" t="s">
        <v>1973</v>
      </c>
      <c r="E3443" s="15" t="s">
        <v>3088</v>
      </c>
      <c r="F3443" s="17" t="s">
        <v>1997</v>
      </c>
      <c r="G3443" s="15" t="s">
        <v>2072</v>
      </c>
      <c r="H3443" s="17" t="s">
        <v>1982</v>
      </c>
      <c r="I3443" s="17" t="s">
        <v>1983</v>
      </c>
      <c r="J3443" s="21" t="s">
        <v>4425</v>
      </c>
    </row>
    <row r="3444" ht="189" spans="1:10">
      <c r="A3444" s="15" t="s">
        <v>4426</v>
      </c>
      <c r="B3444" s="18" t="s">
        <v>4427</v>
      </c>
      <c r="C3444" s="19"/>
      <c r="D3444" s="19"/>
      <c r="E3444" s="19"/>
      <c r="F3444" s="20"/>
      <c r="G3444" s="19"/>
      <c r="H3444" s="20"/>
      <c r="I3444" s="20"/>
      <c r="J3444" s="22"/>
    </row>
    <row r="3445" ht="13.5" spans="1:10">
      <c r="A3445" s="19"/>
      <c r="B3445" s="19"/>
      <c r="C3445" s="15" t="s">
        <v>1977</v>
      </c>
      <c r="D3445" s="15" t="s">
        <v>1973</v>
      </c>
      <c r="E3445" s="15" t="s">
        <v>1973</v>
      </c>
      <c r="F3445" s="17" t="s">
        <v>1973</v>
      </c>
      <c r="G3445" s="15" t="s">
        <v>1973</v>
      </c>
      <c r="H3445" s="17" t="s">
        <v>1973</v>
      </c>
      <c r="I3445" s="17" t="s">
        <v>1973</v>
      </c>
      <c r="J3445" s="21" t="s">
        <v>1973</v>
      </c>
    </row>
    <row r="3446" ht="13.5" spans="1:10">
      <c r="A3446" s="19"/>
      <c r="B3446" s="19"/>
      <c r="C3446" s="15" t="s">
        <v>1973</v>
      </c>
      <c r="D3446" s="15" t="s">
        <v>1978</v>
      </c>
      <c r="E3446" s="15" t="s">
        <v>1973</v>
      </c>
      <c r="F3446" s="17" t="s">
        <v>1973</v>
      </c>
      <c r="G3446" s="15" t="s">
        <v>1973</v>
      </c>
      <c r="H3446" s="17" t="s">
        <v>1973</v>
      </c>
      <c r="I3446" s="17" t="s">
        <v>1973</v>
      </c>
      <c r="J3446" s="21" t="s">
        <v>1973</v>
      </c>
    </row>
    <row r="3447" ht="54" spans="1:10">
      <c r="A3447" s="19"/>
      <c r="B3447" s="19"/>
      <c r="C3447" s="15" t="s">
        <v>1973</v>
      </c>
      <c r="D3447" s="15" t="s">
        <v>1973</v>
      </c>
      <c r="E3447" s="15" t="s">
        <v>4428</v>
      </c>
      <c r="F3447" s="17" t="s">
        <v>1980</v>
      </c>
      <c r="G3447" s="15" t="s">
        <v>4429</v>
      </c>
      <c r="H3447" s="17" t="s">
        <v>2200</v>
      </c>
      <c r="I3447" s="17" t="s">
        <v>1983</v>
      </c>
      <c r="J3447" s="21" t="s">
        <v>4430</v>
      </c>
    </row>
    <row r="3448" ht="67.5" spans="1:10">
      <c r="A3448" s="19"/>
      <c r="B3448" s="19"/>
      <c r="C3448" s="15" t="s">
        <v>1973</v>
      </c>
      <c r="D3448" s="15" t="s">
        <v>1973</v>
      </c>
      <c r="E3448" s="15" t="s">
        <v>4431</v>
      </c>
      <c r="F3448" s="17" t="s">
        <v>2020</v>
      </c>
      <c r="G3448" s="15" t="s">
        <v>2192</v>
      </c>
      <c r="H3448" s="17" t="s">
        <v>1982</v>
      </c>
      <c r="I3448" s="17" t="s">
        <v>1983</v>
      </c>
      <c r="J3448" s="21" t="s">
        <v>4432</v>
      </c>
    </row>
    <row r="3449" ht="67.5" spans="1:10">
      <c r="A3449" s="19"/>
      <c r="B3449" s="19"/>
      <c r="C3449" s="15" t="s">
        <v>1973</v>
      </c>
      <c r="D3449" s="15" t="s">
        <v>1973</v>
      </c>
      <c r="E3449" s="15" t="s">
        <v>4433</v>
      </c>
      <c r="F3449" s="17" t="s">
        <v>2020</v>
      </c>
      <c r="G3449" s="15" t="s">
        <v>2253</v>
      </c>
      <c r="H3449" s="17" t="s">
        <v>1982</v>
      </c>
      <c r="I3449" s="17" t="s">
        <v>1983</v>
      </c>
      <c r="J3449" s="21" t="s">
        <v>4434</v>
      </c>
    </row>
    <row r="3450" ht="13.5" spans="1:10">
      <c r="A3450" s="19"/>
      <c r="B3450" s="19"/>
      <c r="C3450" s="15" t="s">
        <v>1989</v>
      </c>
      <c r="D3450" s="15" t="s">
        <v>1973</v>
      </c>
      <c r="E3450" s="15" t="s">
        <v>1973</v>
      </c>
      <c r="F3450" s="17" t="s">
        <v>1973</v>
      </c>
      <c r="G3450" s="15" t="s">
        <v>1973</v>
      </c>
      <c r="H3450" s="17" t="s">
        <v>1973</v>
      </c>
      <c r="I3450" s="17" t="s">
        <v>1973</v>
      </c>
      <c r="J3450" s="21" t="s">
        <v>1973</v>
      </c>
    </row>
    <row r="3451" ht="13.5" spans="1:10">
      <c r="A3451" s="19"/>
      <c r="B3451" s="19"/>
      <c r="C3451" s="15" t="s">
        <v>1973</v>
      </c>
      <c r="D3451" s="15" t="s">
        <v>2023</v>
      </c>
      <c r="E3451" s="15" t="s">
        <v>1973</v>
      </c>
      <c r="F3451" s="17" t="s">
        <v>1973</v>
      </c>
      <c r="G3451" s="15" t="s">
        <v>1973</v>
      </c>
      <c r="H3451" s="17" t="s">
        <v>1973</v>
      </c>
      <c r="I3451" s="17" t="s">
        <v>1973</v>
      </c>
      <c r="J3451" s="21" t="s">
        <v>1973</v>
      </c>
    </row>
    <row r="3452" ht="67.5" spans="1:10">
      <c r="A3452" s="19"/>
      <c r="B3452" s="19"/>
      <c r="C3452" s="15" t="s">
        <v>1973</v>
      </c>
      <c r="D3452" s="15" t="s">
        <v>1973</v>
      </c>
      <c r="E3452" s="15" t="s">
        <v>4435</v>
      </c>
      <c r="F3452" s="17" t="s">
        <v>1997</v>
      </c>
      <c r="G3452" s="15" t="s">
        <v>2971</v>
      </c>
      <c r="H3452" s="17" t="s">
        <v>1993</v>
      </c>
      <c r="I3452" s="17" t="s">
        <v>1983</v>
      </c>
      <c r="J3452" s="21" t="s">
        <v>4436</v>
      </c>
    </row>
    <row r="3453" ht="13.5" spans="1:10">
      <c r="A3453" s="19"/>
      <c r="B3453" s="19"/>
      <c r="C3453" s="15" t="s">
        <v>2001</v>
      </c>
      <c r="D3453" s="15" t="s">
        <v>1973</v>
      </c>
      <c r="E3453" s="15" t="s">
        <v>1973</v>
      </c>
      <c r="F3453" s="17" t="s">
        <v>1973</v>
      </c>
      <c r="G3453" s="15" t="s">
        <v>1973</v>
      </c>
      <c r="H3453" s="17" t="s">
        <v>1973</v>
      </c>
      <c r="I3453" s="17" t="s">
        <v>1973</v>
      </c>
      <c r="J3453" s="21" t="s">
        <v>1973</v>
      </c>
    </row>
    <row r="3454" ht="13.5" spans="1:10">
      <c r="A3454" s="19"/>
      <c r="B3454" s="19"/>
      <c r="C3454" s="15" t="s">
        <v>1973</v>
      </c>
      <c r="D3454" s="15" t="s">
        <v>2002</v>
      </c>
      <c r="E3454" s="15" t="s">
        <v>1973</v>
      </c>
      <c r="F3454" s="17" t="s">
        <v>1973</v>
      </c>
      <c r="G3454" s="15" t="s">
        <v>1973</v>
      </c>
      <c r="H3454" s="17" t="s">
        <v>1973</v>
      </c>
      <c r="I3454" s="17" t="s">
        <v>1973</v>
      </c>
      <c r="J3454" s="21" t="s">
        <v>1973</v>
      </c>
    </row>
    <row r="3455" ht="54" spans="1:10">
      <c r="A3455" s="19"/>
      <c r="B3455" s="19"/>
      <c r="C3455" s="15" t="s">
        <v>1973</v>
      </c>
      <c r="D3455" s="15" t="s">
        <v>1973</v>
      </c>
      <c r="E3455" s="15" t="s">
        <v>4437</v>
      </c>
      <c r="F3455" s="17" t="s">
        <v>1997</v>
      </c>
      <c r="G3455" s="15" t="s">
        <v>2620</v>
      </c>
      <c r="H3455" s="17" t="s">
        <v>1982</v>
      </c>
      <c r="I3455" s="17" t="s">
        <v>1983</v>
      </c>
      <c r="J3455" s="21" t="s">
        <v>4438</v>
      </c>
    </row>
    <row r="3456" ht="202.5" spans="1:10">
      <c r="A3456" s="15" t="s">
        <v>4439</v>
      </c>
      <c r="B3456" s="18" t="s">
        <v>4440</v>
      </c>
      <c r="C3456" s="19"/>
      <c r="D3456" s="19"/>
      <c r="E3456" s="19"/>
      <c r="F3456" s="20"/>
      <c r="G3456" s="19"/>
      <c r="H3456" s="20"/>
      <c r="I3456" s="20"/>
      <c r="J3456" s="22"/>
    </row>
    <row r="3457" ht="13.5" spans="1:10">
      <c r="A3457" s="19"/>
      <c r="B3457" s="19"/>
      <c r="C3457" s="15" t="s">
        <v>1977</v>
      </c>
      <c r="D3457" s="15" t="s">
        <v>1973</v>
      </c>
      <c r="E3457" s="15" t="s">
        <v>1973</v>
      </c>
      <c r="F3457" s="17" t="s">
        <v>1973</v>
      </c>
      <c r="G3457" s="15" t="s">
        <v>1973</v>
      </c>
      <c r="H3457" s="17" t="s">
        <v>1973</v>
      </c>
      <c r="I3457" s="17" t="s">
        <v>1973</v>
      </c>
      <c r="J3457" s="21" t="s">
        <v>1973</v>
      </c>
    </row>
    <row r="3458" ht="13.5" spans="1:10">
      <c r="A3458" s="19"/>
      <c r="B3458" s="19"/>
      <c r="C3458" s="15" t="s">
        <v>1973</v>
      </c>
      <c r="D3458" s="15" t="s">
        <v>1978</v>
      </c>
      <c r="E3458" s="15" t="s">
        <v>1973</v>
      </c>
      <c r="F3458" s="17" t="s">
        <v>1973</v>
      </c>
      <c r="G3458" s="15" t="s">
        <v>1973</v>
      </c>
      <c r="H3458" s="17" t="s">
        <v>1973</v>
      </c>
      <c r="I3458" s="17" t="s">
        <v>1973</v>
      </c>
      <c r="J3458" s="21" t="s">
        <v>1973</v>
      </c>
    </row>
    <row r="3459" ht="40.5" spans="1:10">
      <c r="A3459" s="19"/>
      <c r="B3459" s="19"/>
      <c r="C3459" s="15" t="s">
        <v>1973</v>
      </c>
      <c r="D3459" s="15" t="s">
        <v>1973</v>
      </c>
      <c r="E3459" s="15" t="s">
        <v>4441</v>
      </c>
      <c r="F3459" s="17" t="s">
        <v>1997</v>
      </c>
      <c r="G3459" s="15" t="s">
        <v>2050</v>
      </c>
      <c r="H3459" s="17" t="s">
        <v>2976</v>
      </c>
      <c r="I3459" s="17" t="s">
        <v>1983</v>
      </c>
      <c r="J3459" s="21" t="s">
        <v>4442</v>
      </c>
    </row>
    <row r="3460" ht="13.5" spans="1:10">
      <c r="A3460" s="19"/>
      <c r="B3460" s="19"/>
      <c r="C3460" s="15" t="s">
        <v>1973</v>
      </c>
      <c r="D3460" s="15" t="s">
        <v>1985</v>
      </c>
      <c r="E3460" s="15" t="s">
        <v>1973</v>
      </c>
      <c r="F3460" s="17" t="s">
        <v>1973</v>
      </c>
      <c r="G3460" s="15" t="s">
        <v>1973</v>
      </c>
      <c r="H3460" s="17" t="s">
        <v>1973</v>
      </c>
      <c r="I3460" s="17" t="s">
        <v>1973</v>
      </c>
      <c r="J3460" s="21" t="s">
        <v>1973</v>
      </c>
    </row>
    <row r="3461" ht="40.5" spans="1:10">
      <c r="A3461" s="19"/>
      <c r="B3461" s="19"/>
      <c r="C3461" s="15" t="s">
        <v>1973</v>
      </c>
      <c r="D3461" s="15" t="s">
        <v>1973</v>
      </c>
      <c r="E3461" s="15" t="s">
        <v>4443</v>
      </c>
      <c r="F3461" s="17" t="s">
        <v>1997</v>
      </c>
      <c r="G3461" s="15" t="s">
        <v>2152</v>
      </c>
      <c r="H3461" s="17" t="s">
        <v>1982</v>
      </c>
      <c r="I3461" s="17" t="s">
        <v>1983</v>
      </c>
      <c r="J3461" s="21" t="s">
        <v>4444</v>
      </c>
    </row>
    <row r="3462" ht="13.5" spans="1:10">
      <c r="A3462" s="19"/>
      <c r="B3462" s="19"/>
      <c r="C3462" s="15" t="s">
        <v>1989</v>
      </c>
      <c r="D3462" s="15" t="s">
        <v>1973</v>
      </c>
      <c r="E3462" s="15" t="s">
        <v>1973</v>
      </c>
      <c r="F3462" s="17" t="s">
        <v>1973</v>
      </c>
      <c r="G3462" s="15" t="s">
        <v>1973</v>
      </c>
      <c r="H3462" s="17" t="s">
        <v>1973</v>
      </c>
      <c r="I3462" s="17" t="s">
        <v>1973</v>
      </c>
      <c r="J3462" s="21" t="s">
        <v>1973</v>
      </c>
    </row>
    <row r="3463" ht="13.5" spans="1:10">
      <c r="A3463" s="19"/>
      <c r="B3463" s="19"/>
      <c r="C3463" s="15" t="s">
        <v>1973</v>
      </c>
      <c r="D3463" s="15" t="s">
        <v>2023</v>
      </c>
      <c r="E3463" s="15" t="s">
        <v>1973</v>
      </c>
      <c r="F3463" s="17" t="s">
        <v>1973</v>
      </c>
      <c r="G3463" s="15" t="s">
        <v>1973</v>
      </c>
      <c r="H3463" s="17" t="s">
        <v>1973</v>
      </c>
      <c r="I3463" s="17" t="s">
        <v>1973</v>
      </c>
      <c r="J3463" s="21" t="s">
        <v>1973</v>
      </c>
    </row>
    <row r="3464" ht="27" spans="1:10">
      <c r="A3464" s="19"/>
      <c r="B3464" s="19"/>
      <c r="C3464" s="15" t="s">
        <v>1973</v>
      </c>
      <c r="D3464" s="15" t="s">
        <v>1973</v>
      </c>
      <c r="E3464" s="15" t="s">
        <v>4445</v>
      </c>
      <c r="F3464" s="17" t="s">
        <v>1997</v>
      </c>
      <c r="G3464" s="15" t="s">
        <v>2152</v>
      </c>
      <c r="H3464" s="17" t="s">
        <v>1982</v>
      </c>
      <c r="I3464" s="17" t="s">
        <v>1983</v>
      </c>
      <c r="J3464" s="21" t="s">
        <v>4446</v>
      </c>
    </row>
    <row r="3465" ht="27" spans="1:10">
      <c r="A3465" s="19"/>
      <c r="B3465" s="19"/>
      <c r="C3465" s="15" t="s">
        <v>1973</v>
      </c>
      <c r="D3465" s="15" t="s">
        <v>1973</v>
      </c>
      <c r="E3465" s="15" t="s">
        <v>4447</v>
      </c>
      <c r="F3465" s="17" t="s">
        <v>1997</v>
      </c>
      <c r="G3465" s="15" t="s">
        <v>2152</v>
      </c>
      <c r="H3465" s="17" t="s">
        <v>1982</v>
      </c>
      <c r="I3465" s="17" t="s">
        <v>1983</v>
      </c>
      <c r="J3465" s="21" t="s">
        <v>4448</v>
      </c>
    </row>
    <row r="3466" ht="13.5" spans="1:10">
      <c r="A3466" s="19"/>
      <c r="B3466" s="19"/>
      <c r="C3466" s="15" t="s">
        <v>2001</v>
      </c>
      <c r="D3466" s="15" t="s">
        <v>1973</v>
      </c>
      <c r="E3466" s="15" t="s">
        <v>1973</v>
      </c>
      <c r="F3466" s="17" t="s">
        <v>1973</v>
      </c>
      <c r="G3466" s="15" t="s">
        <v>1973</v>
      </c>
      <c r="H3466" s="17" t="s">
        <v>1973</v>
      </c>
      <c r="I3466" s="17" t="s">
        <v>1973</v>
      </c>
      <c r="J3466" s="21" t="s">
        <v>1973</v>
      </c>
    </row>
    <row r="3467" ht="13.5" spans="1:10">
      <c r="A3467" s="19"/>
      <c r="B3467" s="19"/>
      <c r="C3467" s="15" t="s">
        <v>1973</v>
      </c>
      <c r="D3467" s="15" t="s">
        <v>2002</v>
      </c>
      <c r="E3467" s="15" t="s">
        <v>1973</v>
      </c>
      <c r="F3467" s="17" t="s">
        <v>1973</v>
      </c>
      <c r="G3467" s="15" t="s">
        <v>1973</v>
      </c>
      <c r="H3467" s="17" t="s">
        <v>1973</v>
      </c>
      <c r="I3467" s="17" t="s">
        <v>1973</v>
      </c>
      <c r="J3467" s="21" t="s">
        <v>1973</v>
      </c>
    </row>
    <row r="3468" ht="40.5" spans="1:10">
      <c r="A3468" s="19"/>
      <c r="B3468" s="19"/>
      <c r="C3468" s="15" t="s">
        <v>1973</v>
      </c>
      <c r="D3468" s="15" t="s">
        <v>1973</v>
      </c>
      <c r="E3468" s="15" t="s">
        <v>2455</v>
      </c>
      <c r="F3468" s="17" t="s">
        <v>1997</v>
      </c>
      <c r="G3468" s="15" t="s">
        <v>2152</v>
      </c>
      <c r="H3468" s="17" t="s">
        <v>1982</v>
      </c>
      <c r="I3468" s="17" t="s">
        <v>1983</v>
      </c>
      <c r="J3468" s="21" t="s">
        <v>4449</v>
      </c>
    </row>
    <row r="3469" ht="94.5" spans="1:10">
      <c r="A3469" s="15" t="s">
        <v>4450</v>
      </c>
      <c r="B3469" s="18" t="s">
        <v>4451</v>
      </c>
      <c r="C3469" s="19"/>
      <c r="D3469" s="19"/>
      <c r="E3469" s="19"/>
      <c r="F3469" s="20"/>
      <c r="G3469" s="19"/>
      <c r="H3469" s="20"/>
      <c r="I3469" s="20"/>
      <c r="J3469" s="22"/>
    </row>
    <row r="3470" ht="13.5" spans="1:10">
      <c r="A3470" s="19"/>
      <c r="B3470" s="19"/>
      <c r="C3470" s="15" t="s">
        <v>1977</v>
      </c>
      <c r="D3470" s="15" t="s">
        <v>1973</v>
      </c>
      <c r="E3470" s="15" t="s">
        <v>1973</v>
      </c>
      <c r="F3470" s="17" t="s">
        <v>1973</v>
      </c>
      <c r="G3470" s="15" t="s">
        <v>1973</v>
      </c>
      <c r="H3470" s="17" t="s">
        <v>1973</v>
      </c>
      <c r="I3470" s="17" t="s">
        <v>1973</v>
      </c>
      <c r="J3470" s="21" t="s">
        <v>1973</v>
      </c>
    </row>
    <row r="3471" ht="13.5" spans="1:10">
      <c r="A3471" s="19"/>
      <c r="B3471" s="19"/>
      <c r="C3471" s="15" t="s">
        <v>1973</v>
      </c>
      <c r="D3471" s="15" t="s">
        <v>1978</v>
      </c>
      <c r="E3471" s="15" t="s">
        <v>1973</v>
      </c>
      <c r="F3471" s="17" t="s">
        <v>1973</v>
      </c>
      <c r="G3471" s="15" t="s">
        <v>1973</v>
      </c>
      <c r="H3471" s="17" t="s">
        <v>1973</v>
      </c>
      <c r="I3471" s="17" t="s">
        <v>1973</v>
      </c>
      <c r="J3471" s="21" t="s">
        <v>1973</v>
      </c>
    </row>
    <row r="3472" ht="40.5" spans="1:10">
      <c r="A3472" s="19"/>
      <c r="B3472" s="19"/>
      <c r="C3472" s="15" t="s">
        <v>1973</v>
      </c>
      <c r="D3472" s="15" t="s">
        <v>1973</v>
      </c>
      <c r="E3472" s="15" t="s">
        <v>4452</v>
      </c>
      <c r="F3472" s="17" t="s">
        <v>1997</v>
      </c>
      <c r="G3472" s="15" t="s">
        <v>2620</v>
      </c>
      <c r="H3472" s="17" t="s">
        <v>1982</v>
      </c>
      <c r="I3472" s="17" t="s">
        <v>1983</v>
      </c>
      <c r="J3472" s="21" t="s">
        <v>4453</v>
      </c>
    </row>
    <row r="3473" ht="40.5" spans="1:10">
      <c r="A3473" s="19"/>
      <c r="B3473" s="19"/>
      <c r="C3473" s="15" t="s">
        <v>1973</v>
      </c>
      <c r="D3473" s="15" t="s">
        <v>1973</v>
      </c>
      <c r="E3473" s="15" t="s">
        <v>4454</v>
      </c>
      <c r="F3473" s="17" t="s">
        <v>1997</v>
      </c>
      <c r="G3473" s="15" t="s">
        <v>2050</v>
      </c>
      <c r="H3473" s="17" t="s">
        <v>2976</v>
      </c>
      <c r="I3473" s="17" t="s">
        <v>1983</v>
      </c>
      <c r="J3473" s="21" t="s">
        <v>4455</v>
      </c>
    </row>
    <row r="3474" ht="13.5" spans="1:10">
      <c r="A3474" s="19"/>
      <c r="B3474" s="19"/>
      <c r="C3474" s="15" t="s">
        <v>1989</v>
      </c>
      <c r="D3474" s="15" t="s">
        <v>1973</v>
      </c>
      <c r="E3474" s="15" t="s">
        <v>1973</v>
      </c>
      <c r="F3474" s="17" t="s">
        <v>1973</v>
      </c>
      <c r="G3474" s="15" t="s">
        <v>1973</v>
      </c>
      <c r="H3474" s="17" t="s">
        <v>1973</v>
      </c>
      <c r="I3474" s="17" t="s">
        <v>1973</v>
      </c>
      <c r="J3474" s="21" t="s">
        <v>1973</v>
      </c>
    </row>
    <row r="3475" ht="13.5" spans="1:10">
      <c r="A3475" s="19"/>
      <c r="B3475" s="19"/>
      <c r="C3475" s="15" t="s">
        <v>1973</v>
      </c>
      <c r="D3475" s="15" t="s">
        <v>2023</v>
      </c>
      <c r="E3475" s="15" t="s">
        <v>1973</v>
      </c>
      <c r="F3475" s="17" t="s">
        <v>1973</v>
      </c>
      <c r="G3475" s="15" t="s">
        <v>1973</v>
      </c>
      <c r="H3475" s="17" t="s">
        <v>1973</v>
      </c>
      <c r="I3475" s="17" t="s">
        <v>1973</v>
      </c>
      <c r="J3475" s="21" t="s">
        <v>1973</v>
      </c>
    </row>
    <row r="3476" ht="40.5" spans="1:10">
      <c r="A3476" s="19"/>
      <c r="B3476" s="19"/>
      <c r="C3476" s="15" t="s">
        <v>1973</v>
      </c>
      <c r="D3476" s="15" t="s">
        <v>1973</v>
      </c>
      <c r="E3476" s="15" t="s">
        <v>4456</v>
      </c>
      <c r="F3476" s="17" t="s">
        <v>1980</v>
      </c>
      <c r="G3476" s="15" t="s">
        <v>4457</v>
      </c>
      <c r="H3476" s="17" t="s">
        <v>2823</v>
      </c>
      <c r="I3476" s="17" t="s">
        <v>1983</v>
      </c>
      <c r="J3476" s="21" t="s">
        <v>4456</v>
      </c>
    </row>
    <row r="3477" ht="40.5" spans="1:10">
      <c r="A3477" s="19"/>
      <c r="B3477" s="19"/>
      <c r="C3477" s="15" t="s">
        <v>1973</v>
      </c>
      <c r="D3477" s="15" t="s">
        <v>1973</v>
      </c>
      <c r="E3477" s="15" t="s">
        <v>4458</v>
      </c>
      <c r="F3477" s="17" t="s">
        <v>1997</v>
      </c>
      <c r="G3477" s="15" t="s">
        <v>2050</v>
      </c>
      <c r="H3477" s="17" t="s">
        <v>2200</v>
      </c>
      <c r="I3477" s="17" t="s">
        <v>1983</v>
      </c>
      <c r="J3477" s="21" t="s">
        <v>4459</v>
      </c>
    </row>
    <row r="3478" ht="13.5" spans="1:10">
      <c r="A3478" s="19"/>
      <c r="B3478" s="19"/>
      <c r="C3478" s="15" t="s">
        <v>2001</v>
      </c>
      <c r="D3478" s="15" t="s">
        <v>1973</v>
      </c>
      <c r="E3478" s="15" t="s">
        <v>1973</v>
      </c>
      <c r="F3478" s="17" t="s">
        <v>1973</v>
      </c>
      <c r="G3478" s="15" t="s">
        <v>1973</v>
      </c>
      <c r="H3478" s="17" t="s">
        <v>1973</v>
      </c>
      <c r="I3478" s="17" t="s">
        <v>1973</v>
      </c>
      <c r="J3478" s="21" t="s">
        <v>1973</v>
      </c>
    </row>
    <row r="3479" ht="13.5" spans="1:10">
      <c r="A3479" s="19"/>
      <c r="B3479" s="19"/>
      <c r="C3479" s="15" t="s">
        <v>1973</v>
      </c>
      <c r="D3479" s="15" t="s">
        <v>2002</v>
      </c>
      <c r="E3479" s="15" t="s">
        <v>1973</v>
      </c>
      <c r="F3479" s="17" t="s">
        <v>1973</v>
      </c>
      <c r="G3479" s="15" t="s">
        <v>1973</v>
      </c>
      <c r="H3479" s="17" t="s">
        <v>1973</v>
      </c>
      <c r="I3479" s="17" t="s">
        <v>1973</v>
      </c>
      <c r="J3479" s="21" t="s">
        <v>1973</v>
      </c>
    </row>
    <row r="3480" ht="27" spans="1:10">
      <c r="A3480" s="19"/>
      <c r="B3480" s="19"/>
      <c r="C3480" s="15" t="s">
        <v>1973</v>
      </c>
      <c r="D3480" s="15" t="s">
        <v>1973</v>
      </c>
      <c r="E3480" s="15" t="s">
        <v>2747</v>
      </c>
      <c r="F3480" s="17" t="s">
        <v>1997</v>
      </c>
      <c r="G3480" s="15" t="s">
        <v>2620</v>
      </c>
      <c r="H3480" s="17" t="s">
        <v>1982</v>
      </c>
      <c r="I3480" s="17" t="s">
        <v>1983</v>
      </c>
      <c r="J3480" s="21" t="s">
        <v>4460</v>
      </c>
    </row>
    <row r="3481" ht="243" spans="1:10">
      <c r="A3481" s="15" t="s">
        <v>4461</v>
      </c>
      <c r="B3481" s="18" t="s">
        <v>4462</v>
      </c>
      <c r="C3481" s="19"/>
      <c r="D3481" s="19"/>
      <c r="E3481" s="19"/>
      <c r="F3481" s="20"/>
      <c r="G3481" s="19"/>
      <c r="H3481" s="20"/>
      <c r="I3481" s="20"/>
      <c r="J3481" s="22"/>
    </row>
    <row r="3482" ht="13.5" spans="1:10">
      <c r="A3482" s="19"/>
      <c r="B3482" s="19"/>
      <c r="C3482" s="15" t="s">
        <v>1977</v>
      </c>
      <c r="D3482" s="15" t="s">
        <v>1973</v>
      </c>
      <c r="E3482" s="15" t="s">
        <v>1973</v>
      </c>
      <c r="F3482" s="17" t="s">
        <v>1973</v>
      </c>
      <c r="G3482" s="15" t="s">
        <v>1973</v>
      </c>
      <c r="H3482" s="17" t="s">
        <v>1973</v>
      </c>
      <c r="I3482" s="17" t="s">
        <v>1973</v>
      </c>
      <c r="J3482" s="21" t="s">
        <v>1973</v>
      </c>
    </row>
    <row r="3483" ht="13.5" spans="1:10">
      <c r="A3483" s="19"/>
      <c r="B3483" s="19"/>
      <c r="C3483" s="15" t="s">
        <v>1973</v>
      </c>
      <c r="D3483" s="15" t="s">
        <v>1978</v>
      </c>
      <c r="E3483" s="15" t="s">
        <v>1973</v>
      </c>
      <c r="F3483" s="17" t="s">
        <v>1973</v>
      </c>
      <c r="G3483" s="15" t="s">
        <v>1973</v>
      </c>
      <c r="H3483" s="17" t="s">
        <v>1973</v>
      </c>
      <c r="I3483" s="17" t="s">
        <v>1973</v>
      </c>
      <c r="J3483" s="21" t="s">
        <v>1973</v>
      </c>
    </row>
    <row r="3484" ht="27" spans="1:10">
      <c r="A3484" s="19"/>
      <c r="B3484" s="19"/>
      <c r="C3484" s="15" t="s">
        <v>1973</v>
      </c>
      <c r="D3484" s="15" t="s">
        <v>1973</v>
      </c>
      <c r="E3484" s="15" t="s">
        <v>4463</v>
      </c>
      <c r="F3484" s="17" t="s">
        <v>1997</v>
      </c>
      <c r="G3484" s="15" t="s">
        <v>4464</v>
      </c>
      <c r="H3484" s="17" t="s">
        <v>2367</v>
      </c>
      <c r="I3484" s="17" t="s">
        <v>1983</v>
      </c>
      <c r="J3484" s="21" t="s">
        <v>4465</v>
      </c>
    </row>
    <row r="3485" ht="13.5" spans="1:10">
      <c r="A3485" s="19"/>
      <c r="B3485" s="19"/>
      <c r="C3485" s="15" t="s">
        <v>1989</v>
      </c>
      <c r="D3485" s="15" t="s">
        <v>1973</v>
      </c>
      <c r="E3485" s="15" t="s">
        <v>1973</v>
      </c>
      <c r="F3485" s="17" t="s">
        <v>1973</v>
      </c>
      <c r="G3485" s="15" t="s">
        <v>1973</v>
      </c>
      <c r="H3485" s="17" t="s">
        <v>1973</v>
      </c>
      <c r="I3485" s="17" t="s">
        <v>1973</v>
      </c>
      <c r="J3485" s="21" t="s">
        <v>1973</v>
      </c>
    </row>
    <row r="3486" ht="13.5" spans="1:10">
      <c r="A3486" s="19"/>
      <c r="B3486" s="19"/>
      <c r="C3486" s="15" t="s">
        <v>1973</v>
      </c>
      <c r="D3486" s="15" t="s">
        <v>2023</v>
      </c>
      <c r="E3486" s="15" t="s">
        <v>1973</v>
      </c>
      <c r="F3486" s="17" t="s">
        <v>1973</v>
      </c>
      <c r="G3486" s="15" t="s">
        <v>1973</v>
      </c>
      <c r="H3486" s="17" t="s">
        <v>1973</v>
      </c>
      <c r="I3486" s="17" t="s">
        <v>1973</v>
      </c>
      <c r="J3486" s="21" t="s">
        <v>1973</v>
      </c>
    </row>
    <row r="3487" ht="27" spans="1:10">
      <c r="A3487" s="19"/>
      <c r="B3487" s="19"/>
      <c r="C3487" s="15" t="s">
        <v>1973</v>
      </c>
      <c r="D3487" s="15" t="s">
        <v>1973</v>
      </c>
      <c r="E3487" s="15" t="s">
        <v>4466</v>
      </c>
      <c r="F3487" s="17" t="s">
        <v>1997</v>
      </c>
      <c r="G3487" s="15" t="s">
        <v>2297</v>
      </c>
      <c r="H3487" s="17" t="s">
        <v>1982</v>
      </c>
      <c r="I3487" s="17" t="s">
        <v>1983</v>
      </c>
      <c r="J3487" s="21" t="s">
        <v>4467</v>
      </c>
    </row>
    <row r="3488" ht="13.5" spans="1:10">
      <c r="A3488" s="19"/>
      <c r="B3488" s="19"/>
      <c r="C3488" s="15" t="s">
        <v>1973</v>
      </c>
      <c r="D3488" s="15" t="s">
        <v>2258</v>
      </c>
      <c r="E3488" s="15" t="s">
        <v>1973</v>
      </c>
      <c r="F3488" s="17" t="s">
        <v>1973</v>
      </c>
      <c r="G3488" s="15" t="s">
        <v>1973</v>
      </c>
      <c r="H3488" s="17" t="s">
        <v>1973</v>
      </c>
      <c r="I3488" s="17" t="s">
        <v>1973</v>
      </c>
      <c r="J3488" s="21" t="s">
        <v>1973</v>
      </c>
    </row>
    <row r="3489" ht="40.5" spans="1:10">
      <c r="A3489" s="19"/>
      <c r="B3489" s="19"/>
      <c r="C3489" s="15" t="s">
        <v>1973</v>
      </c>
      <c r="D3489" s="15" t="s">
        <v>1973</v>
      </c>
      <c r="E3489" s="15" t="s">
        <v>4468</v>
      </c>
      <c r="F3489" s="17" t="s">
        <v>1997</v>
      </c>
      <c r="G3489" s="15" t="s">
        <v>4464</v>
      </c>
      <c r="H3489" s="17" t="s">
        <v>2367</v>
      </c>
      <c r="I3489" s="17" t="s">
        <v>1983</v>
      </c>
      <c r="J3489" s="21" t="s">
        <v>4469</v>
      </c>
    </row>
    <row r="3490" ht="13.5" spans="1:10">
      <c r="A3490" s="19"/>
      <c r="B3490" s="19"/>
      <c r="C3490" s="15" t="s">
        <v>1973</v>
      </c>
      <c r="D3490" s="15" t="s">
        <v>1995</v>
      </c>
      <c r="E3490" s="15" t="s">
        <v>1973</v>
      </c>
      <c r="F3490" s="17" t="s">
        <v>1973</v>
      </c>
      <c r="G3490" s="15" t="s">
        <v>1973</v>
      </c>
      <c r="H3490" s="17" t="s">
        <v>1973</v>
      </c>
      <c r="I3490" s="17" t="s">
        <v>1973</v>
      </c>
      <c r="J3490" s="21" t="s">
        <v>1973</v>
      </c>
    </row>
    <row r="3491" ht="27" spans="1:10">
      <c r="A3491" s="19"/>
      <c r="B3491" s="19"/>
      <c r="C3491" s="15" t="s">
        <v>1973</v>
      </c>
      <c r="D3491" s="15" t="s">
        <v>1973</v>
      </c>
      <c r="E3491" s="15" t="s">
        <v>4470</v>
      </c>
      <c r="F3491" s="17" t="s">
        <v>1997</v>
      </c>
      <c r="G3491" s="15" t="s">
        <v>4464</v>
      </c>
      <c r="H3491" s="17" t="s">
        <v>2046</v>
      </c>
      <c r="I3491" s="17" t="s">
        <v>1983</v>
      </c>
      <c r="J3491" s="21" t="s">
        <v>4471</v>
      </c>
    </row>
    <row r="3492" ht="13.5" spans="1:10">
      <c r="A3492" s="19"/>
      <c r="B3492" s="19"/>
      <c r="C3492" s="15" t="s">
        <v>2001</v>
      </c>
      <c r="D3492" s="15" t="s">
        <v>1973</v>
      </c>
      <c r="E3492" s="15" t="s">
        <v>1973</v>
      </c>
      <c r="F3492" s="17" t="s">
        <v>1973</v>
      </c>
      <c r="G3492" s="15" t="s">
        <v>1973</v>
      </c>
      <c r="H3492" s="17" t="s">
        <v>1973</v>
      </c>
      <c r="I3492" s="17" t="s">
        <v>1973</v>
      </c>
      <c r="J3492" s="21" t="s">
        <v>1973</v>
      </c>
    </row>
    <row r="3493" ht="13.5" spans="1:10">
      <c r="A3493" s="19"/>
      <c r="B3493" s="19"/>
      <c r="C3493" s="15" t="s">
        <v>1973</v>
      </c>
      <c r="D3493" s="15" t="s">
        <v>2002</v>
      </c>
      <c r="E3493" s="15" t="s">
        <v>1973</v>
      </c>
      <c r="F3493" s="17" t="s">
        <v>1973</v>
      </c>
      <c r="G3493" s="15" t="s">
        <v>1973</v>
      </c>
      <c r="H3493" s="17" t="s">
        <v>1973</v>
      </c>
      <c r="I3493" s="17" t="s">
        <v>1973</v>
      </c>
      <c r="J3493" s="21" t="s">
        <v>1973</v>
      </c>
    </row>
    <row r="3494" ht="27" spans="1:10">
      <c r="A3494" s="19"/>
      <c r="B3494" s="19"/>
      <c r="C3494" s="15" t="s">
        <v>1973</v>
      </c>
      <c r="D3494" s="15" t="s">
        <v>1973</v>
      </c>
      <c r="E3494" s="15" t="s">
        <v>4472</v>
      </c>
      <c r="F3494" s="17" t="s">
        <v>1997</v>
      </c>
      <c r="G3494" s="15" t="s">
        <v>2005</v>
      </c>
      <c r="H3494" s="17" t="s">
        <v>1982</v>
      </c>
      <c r="I3494" s="17" t="s">
        <v>1983</v>
      </c>
      <c r="J3494" s="21" t="s">
        <v>4473</v>
      </c>
    </row>
    <row r="3495" ht="162" spans="1:10">
      <c r="A3495" s="15" t="s">
        <v>4474</v>
      </c>
      <c r="B3495" s="18" t="s">
        <v>4475</v>
      </c>
      <c r="C3495" s="19"/>
      <c r="D3495" s="19"/>
      <c r="E3495" s="19"/>
      <c r="F3495" s="20"/>
      <c r="G3495" s="19"/>
      <c r="H3495" s="20"/>
      <c r="I3495" s="20"/>
      <c r="J3495" s="22"/>
    </row>
    <row r="3496" ht="13.5" spans="1:10">
      <c r="A3496" s="19"/>
      <c r="B3496" s="19"/>
      <c r="C3496" s="15" t="s">
        <v>1977</v>
      </c>
      <c r="D3496" s="15" t="s">
        <v>1973</v>
      </c>
      <c r="E3496" s="15" t="s">
        <v>1973</v>
      </c>
      <c r="F3496" s="17" t="s">
        <v>1973</v>
      </c>
      <c r="G3496" s="15" t="s">
        <v>1973</v>
      </c>
      <c r="H3496" s="17" t="s">
        <v>1973</v>
      </c>
      <c r="I3496" s="17" t="s">
        <v>1973</v>
      </c>
      <c r="J3496" s="21" t="s">
        <v>1973</v>
      </c>
    </row>
    <row r="3497" ht="13.5" spans="1:10">
      <c r="A3497" s="19"/>
      <c r="B3497" s="19"/>
      <c r="C3497" s="15" t="s">
        <v>1973</v>
      </c>
      <c r="D3497" s="15" t="s">
        <v>1978</v>
      </c>
      <c r="E3497" s="15" t="s">
        <v>1973</v>
      </c>
      <c r="F3497" s="17" t="s">
        <v>1973</v>
      </c>
      <c r="G3497" s="15" t="s">
        <v>1973</v>
      </c>
      <c r="H3497" s="17" t="s">
        <v>1973</v>
      </c>
      <c r="I3497" s="17" t="s">
        <v>1973</v>
      </c>
      <c r="J3497" s="21" t="s">
        <v>1973</v>
      </c>
    </row>
    <row r="3498" ht="54" spans="1:10">
      <c r="A3498" s="19"/>
      <c r="B3498" s="19"/>
      <c r="C3498" s="15" t="s">
        <v>1973</v>
      </c>
      <c r="D3498" s="15" t="s">
        <v>1973</v>
      </c>
      <c r="E3498" s="15" t="s">
        <v>4476</v>
      </c>
      <c r="F3498" s="17" t="s">
        <v>1997</v>
      </c>
      <c r="G3498" s="15" t="s">
        <v>4477</v>
      </c>
      <c r="H3498" s="17" t="s">
        <v>3196</v>
      </c>
      <c r="I3498" s="17" t="s">
        <v>1983</v>
      </c>
      <c r="J3498" s="21" t="s">
        <v>4478</v>
      </c>
    </row>
    <row r="3499" ht="54" spans="1:10">
      <c r="A3499" s="19"/>
      <c r="B3499" s="19"/>
      <c r="C3499" s="15" t="s">
        <v>1973</v>
      </c>
      <c r="D3499" s="15" t="s">
        <v>1973</v>
      </c>
      <c r="E3499" s="15" t="s">
        <v>4479</v>
      </c>
      <c r="F3499" s="17" t="s">
        <v>1997</v>
      </c>
      <c r="G3499" s="15" t="s">
        <v>4480</v>
      </c>
      <c r="H3499" s="17" t="s">
        <v>4481</v>
      </c>
      <c r="I3499" s="17" t="s">
        <v>1983</v>
      </c>
      <c r="J3499" s="21" t="s">
        <v>4478</v>
      </c>
    </row>
    <row r="3500" ht="54" spans="1:10">
      <c r="A3500" s="19"/>
      <c r="B3500" s="19"/>
      <c r="C3500" s="15" t="s">
        <v>1973</v>
      </c>
      <c r="D3500" s="15" t="s">
        <v>1973</v>
      </c>
      <c r="E3500" s="15" t="s">
        <v>4482</v>
      </c>
      <c r="F3500" s="17" t="s">
        <v>1997</v>
      </c>
      <c r="G3500" s="15" t="s">
        <v>4483</v>
      </c>
      <c r="H3500" s="17" t="s">
        <v>2266</v>
      </c>
      <c r="I3500" s="17" t="s">
        <v>1983</v>
      </c>
      <c r="J3500" s="21" t="s">
        <v>4478</v>
      </c>
    </row>
    <row r="3501" ht="54" spans="1:10">
      <c r="A3501" s="19"/>
      <c r="B3501" s="19"/>
      <c r="C3501" s="15" t="s">
        <v>1973</v>
      </c>
      <c r="D3501" s="15" t="s">
        <v>1973</v>
      </c>
      <c r="E3501" s="15" t="s">
        <v>4484</v>
      </c>
      <c r="F3501" s="17" t="s">
        <v>1997</v>
      </c>
      <c r="G3501" s="15" t="s">
        <v>3142</v>
      </c>
      <c r="H3501" s="17" t="s">
        <v>4485</v>
      </c>
      <c r="I3501" s="17" t="s">
        <v>1983</v>
      </c>
      <c r="J3501" s="21" t="s">
        <v>4478</v>
      </c>
    </row>
    <row r="3502" ht="13.5" spans="1:10">
      <c r="A3502" s="19"/>
      <c r="B3502" s="19"/>
      <c r="C3502" s="15" t="s">
        <v>1973</v>
      </c>
      <c r="D3502" s="15" t="s">
        <v>1985</v>
      </c>
      <c r="E3502" s="15" t="s">
        <v>1973</v>
      </c>
      <c r="F3502" s="17" t="s">
        <v>1973</v>
      </c>
      <c r="G3502" s="15" t="s">
        <v>1973</v>
      </c>
      <c r="H3502" s="17" t="s">
        <v>1973</v>
      </c>
      <c r="I3502" s="17" t="s">
        <v>1973</v>
      </c>
      <c r="J3502" s="21" t="s">
        <v>1973</v>
      </c>
    </row>
    <row r="3503" ht="94.5" spans="1:10">
      <c r="A3503" s="19"/>
      <c r="B3503" s="19"/>
      <c r="C3503" s="15" t="s">
        <v>1973</v>
      </c>
      <c r="D3503" s="15" t="s">
        <v>1973</v>
      </c>
      <c r="E3503" s="15" t="s">
        <v>4486</v>
      </c>
      <c r="F3503" s="17" t="s">
        <v>1980</v>
      </c>
      <c r="G3503" s="15" t="s">
        <v>1981</v>
      </c>
      <c r="H3503" s="17" t="s">
        <v>1982</v>
      </c>
      <c r="I3503" s="17" t="s">
        <v>1983</v>
      </c>
      <c r="J3503" s="21" t="s">
        <v>4487</v>
      </c>
    </row>
    <row r="3504" ht="13.5" spans="1:10">
      <c r="A3504" s="19"/>
      <c r="B3504" s="19"/>
      <c r="C3504" s="15" t="s">
        <v>1973</v>
      </c>
      <c r="D3504" s="15" t="s">
        <v>2013</v>
      </c>
      <c r="E3504" s="15" t="s">
        <v>1973</v>
      </c>
      <c r="F3504" s="17" t="s">
        <v>1973</v>
      </c>
      <c r="G3504" s="15" t="s">
        <v>1973</v>
      </c>
      <c r="H3504" s="17" t="s">
        <v>1973</v>
      </c>
      <c r="I3504" s="17" t="s">
        <v>1973</v>
      </c>
      <c r="J3504" s="21" t="s">
        <v>1973</v>
      </c>
    </row>
    <row r="3505" ht="67.5" spans="1:10">
      <c r="A3505" s="19"/>
      <c r="B3505" s="19"/>
      <c r="C3505" s="15" t="s">
        <v>1973</v>
      </c>
      <c r="D3505" s="15" t="s">
        <v>1973</v>
      </c>
      <c r="E3505" s="15" t="s">
        <v>4488</v>
      </c>
      <c r="F3505" s="17" t="s">
        <v>2020</v>
      </c>
      <c r="G3505" s="15" t="s">
        <v>1981</v>
      </c>
      <c r="H3505" s="17" t="s">
        <v>1982</v>
      </c>
      <c r="I3505" s="17" t="s">
        <v>1983</v>
      </c>
      <c r="J3505" s="21" t="s">
        <v>4489</v>
      </c>
    </row>
    <row r="3506" ht="13.5" spans="1:10">
      <c r="A3506" s="19"/>
      <c r="B3506" s="19"/>
      <c r="C3506" s="15" t="s">
        <v>1973</v>
      </c>
      <c r="D3506" s="15" t="s">
        <v>2018</v>
      </c>
      <c r="E3506" s="15" t="s">
        <v>1973</v>
      </c>
      <c r="F3506" s="17" t="s">
        <v>1973</v>
      </c>
      <c r="G3506" s="15" t="s">
        <v>1973</v>
      </c>
      <c r="H3506" s="17" t="s">
        <v>1973</v>
      </c>
      <c r="I3506" s="17" t="s">
        <v>1973</v>
      </c>
      <c r="J3506" s="21" t="s">
        <v>1973</v>
      </c>
    </row>
    <row r="3507" ht="54" spans="1:10">
      <c r="A3507" s="19"/>
      <c r="B3507" s="19"/>
      <c r="C3507" s="15" t="s">
        <v>1973</v>
      </c>
      <c r="D3507" s="15" t="s">
        <v>1973</v>
      </c>
      <c r="E3507" s="15" t="s">
        <v>4490</v>
      </c>
      <c r="F3507" s="17" t="s">
        <v>2020</v>
      </c>
      <c r="G3507" s="15" t="s">
        <v>4491</v>
      </c>
      <c r="H3507" s="17" t="s">
        <v>2081</v>
      </c>
      <c r="I3507" s="17" t="s">
        <v>1983</v>
      </c>
      <c r="J3507" s="21" t="s">
        <v>4492</v>
      </c>
    </row>
    <row r="3508" ht="54" spans="1:10">
      <c r="A3508" s="19"/>
      <c r="B3508" s="19"/>
      <c r="C3508" s="15" t="s">
        <v>1973</v>
      </c>
      <c r="D3508" s="15" t="s">
        <v>1973</v>
      </c>
      <c r="E3508" s="15" t="s">
        <v>4493</v>
      </c>
      <c r="F3508" s="17" t="s">
        <v>2020</v>
      </c>
      <c r="G3508" s="15" t="s">
        <v>4494</v>
      </c>
      <c r="H3508" s="17" t="s">
        <v>4495</v>
      </c>
      <c r="I3508" s="17" t="s">
        <v>1983</v>
      </c>
      <c r="J3508" s="21" t="s">
        <v>4492</v>
      </c>
    </row>
    <row r="3509" ht="13.5" spans="1:10">
      <c r="A3509" s="19"/>
      <c r="B3509" s="19"/>
      <c r="C3509" s="15" t="s">
        <v>1989</v>
      </c>
      <c r="D3509" s="15" t="s">
        <v>1973</v>
      </c>
      <c r="E3509" s="15" t="s">
        <v>1973</v>
      </c>
      <c r="F3509" s="17" t="s">
        <v>1973</v>
      </c>
      <c r="G3509" s="15" t="s">
        <v>1973</v>
      </c>
      <c r="H3509" s="17" t="s">
        <v>1973</v>
      </c>
      <c r="I3509" s="17" t="s">
        <v>1973</v>
      </c>
      <c r="J3509" s="21" t="s">
        <v>1973</v>
      </c>
    </row>
    <row r="3510" ht="13.5" spans="1:10">
      <c r="A3510" s="19"/>
      <c r="B3510" s="19"/>
      <c r="C3510" s="15" t="s">
        <v>1973</v>
      </c>
      <c r="D3510" s="15" t="s">
        <v>1990</v>
      </c>
      <c r="E3510" s="15" t="s">
        <v>1973</v>
      </c>
      <c r="F3510" s="17" t="s">
        <v>1973</v>
      </c>
      <c r="G3510" s="15" t="s">
        <v>1973</v>
      </c>
      <c r="H3510" s="17" t="s">
        <v>1973</v>
      </c>
      <c r="I3510" s="17" t="s">
        <v>1973</v>
      </c>
      <c r="J3510" s="21" t="s">
        <v>1973</v>
      </c>
    </row>
    <row r="3511" ht="27" spans="1:10">
      <c r="A3511" s="19"/>
      <c r="B3511" s="19"/>
      <c r="C3511" s="15" t="s">
        <v>1973</v>
      </c>
      <c r="D3511" s="15" t="s">
        <v>1973</v>
      </c>
      <c r="E3511" s="15" t="s">
        <v>4496</v>
      </c>
      <c r="F3511" s="17" t="s">
        <v>1997</v>
      </c>
      <c r="G3511" s="15" t="s">
        <v>4497</v>
      </c>
      <c r="H3511" s="17" t="s">
        <v>2036</v>
      </c>
      <c r="I3511" s="17" t="s">
        <v>1983</v>
      </c>
      <c r="J3511" s="21" t="s">
        <v>4498</v>
      </c>
    </row>
    <row r="3512" ht="13.5" spans="1:10">
      <c r="A3512" s="19"/>
      <c r="B3512" s="19"/>
      <c r="C3512" s="15" t="s">
        <v>1973</v>
      </c>
      <c r="D3512" s="15" t="s">
        <v>2023</v>
      </c>
      <c r="E3512" s="15" t="s">
        <v>1973</v>
      </c>
      <c r="F3512" s="17" t="s">
        <v>1973</v>
      </c>
      <c r="G3512" s="15" t="s">
        <v>1973</v>
      </c>
      <c r="H3512" s="17" t="s">
        <v>1973</v>
      </c>
      <c r="I3512" s="17" t="s">
        <v>1973</v>
      </c>
      <c r="J3512" s="21" t="s">
        <v>1973</v>
      </c>
    </row>
    <row r="3513" ht="108" spans="1:10">
      <c r="A3513" s="19"/>
      <c r="B3513" s="19"/>
      <c r="C3513" s="15" t="s">
        <v>1973</v>
      </c>
      <c r="D3513" s="15" t="s">
        <v>1973</v>
      </c>
      <c r="E3513" s="15" t="s">
        <v>4499</v>
      </c>
      <c r="F3513" s="17" t="s">
        <v>1997</v>
      </c>
      <c r="G3513" s="15" t="s">
        <v>4500</v>
      </c>
      <c r="H3513" s="17" t="s">
        <v>3143</v>
      </c>
      <c r="I3513" s="17" t="s">
        <v>1983</v>
      </c>
      <c r="J3513" s="21" t="s">
        <v>2294</v>
      </c>
    </row>
    <row r="3514" ht="13.5" spans="1:10">
      <c r="A3514" s="19"/>
      <c r="B3514" s="19"/>
      <c r="C3514" s="15" t="s">
        <v>2001</v>
      </c>
      <c r="D3514" s="15" t="s">
        <v>1973</v>
      </c>
      <c r="E3514" s="15" t="s">
        <v>1973</v>
      </c>
      <c r="F3514" s="17" t="s">
        <v>1973</v>
      </c>
      <c r="G3514" s="15" t="s">
        <v>1973</v>
      </c>
      <c r="H3514" s="17" t="s">
        <v>1973</v>
      </c>
      <c r="I3514" s="17" t="s">
        <v>1973</v>
      </c>
      <c r="J3514" s="21" t="s">
        <v>1973</v>
      </c>
    </row>
    <row r="3515" ht="13.5" spans="1:10">
      <c r="A3515" s="19"/>
      <c r="B3515" s="19"/>
      <c r="C3515" s="15" t="s">
        <v>1973</v>
      </c>
      <c r="D3515" s="15" t="s">
        <v>2002</v>
      </c>
      <c r="E3515" s="15" t="s">
        <v>1973</v>
      </c>
      <c r="F3515" s="17" t="s">
        <v>1973</v>
      </c>
      <c r="G3515" s="15" t="s">
        <v>1973</v>
      </c>
      <c r="H3515" s="17" t="s">
        <v>1973</v>
      </c>
      <c r="I3515" s="17" t="s">
        <v>1973</v>
      </c>
      <c r="J3515" s="21" t="s">
        <v>1973</v>
      </c>
    </row>
    <row r="3516" ht="108" spans="1:10">
      <c r="A3516" s="19"/>
      <c r="B3516" s="19"/>
      <c r="C3516" s="15" t="s">
        <v>1973</v>
      </c>
      <c r="D3516" s="15" t="s">
        <v>1973</v>
      </c>
      <c r="E3516" s="15" t="s">
        <v>4501</v>
      </c>
      <c r="F3516" s="17" t="s">
        <v>1997</v>
      </c>
      <c r="G3516" s="15" t="s">
        <v>2005</v>
      </c>
      <c r="H3516" s="17" t="s">
        <v>1982</v>
      </c>
      <c r="I3516" s="17" t="s">
        <v>1983</v>
      </c>
      <c r="J3516" s="21" t="s">
        <v>2298</v>
      </c>
    </row>
    <row r="3517" ht="148.5" spans="1:10">
      <c r="A3517" s="15" t="s">
        <v>4502</v>
      </c>
      <c r="B3517" s="18" t="s">
        <v>4503</v>
      </c>
      <c r="C3517" s="19"/>
      <c r="D3517" s="19"/>
      <c r="E3517" s="19"/>
      <c r="F3517" s="20"/>
      <c r="G3517" s="19"/>
      <c r="H3517" s="20"/>
      <c r="I3517" s="20"/>
      <c r="J3517" s="22"/>
    </row>
    <row r="3518" ht="13.5" spans="1:10">
      <c r="A3518" s="19"/>
      <c r="B3518" s="19"/>
      <c r="C3518" s="15" t="s">
        <v>1977</v>
      </c>
      <c r="D3518" s="15" t="s">
        <v>1973</v>
      </c>
      <c r="E3518" s="15" t="s">
        <v>1973</v>
      </c>
      <c r="F3518" s="17" t="s">
        <v>1973</v>
      </c>
      <c r="G3518" s="15" t="s">
        <v>1973</v>
      </c>
      <c r="H3518" s="17" t="s">
        <v>1973</v>
      </c>
      <c r="I3518" s="17" t="s">
        <v>1973</v>
      </c>
      <c r="J3518" s="21" t="s">
        <v>1973</v>
      </c>
    </row>
    <row r="3519" ht="13.5" spans="1:10">
      <c r="A3519" s="19"/>
      <c r="B3519" s="19"/>
      <c r="C3519" s="15" t="s">
        <v>1973</v>
      </c>
      <c r="D3519" s="15" t="s">
        <v>1978</v>
      </c>
      <c r="E3519" s="15" t="s">
        <v>1973</v>
      </c>
      <c r="F3519" s="17" t="s">
        <v>1973</v>
      </c>
      <c r="G3519" s="15" t="s">
        <v>1973</v>
      </c>
      <c r="H3519" s="17" t="s">
        <v>1973</v>
      </c>
      <c r="I3519" s="17" t="s">
        <v>1973</v>
      </c>
      <c r="J3519" s="21" t="s">
        <v>1973</v>
      </c>
    </row>
    <row r="3520" ht="67.5" spans="1:10">
      <c r="A3520" s="19"/>
      <c r="B3520" s="19"/>
      <c r="C3520" s="15" t="s">
        <v>1973</v>
      </c>
      <c r="D3520" s="15" t="s">
        <v>1973</v>
      </c>
      <c r="E3520" s="15" t="s">
        <v>4504</v>
      </c>
      <c r="F3520" s="17" t="s">
        <v>1980</v>
      </c>
      <c r="G3520" s="15" t="s">
        <v>4505</v>
      </c>
      <c r="H3520" s="17" t="s">
        <v>2081</v>
      </c>
      <c r="I3520" s="17" t="s">
        <v>1983</v>
      </c>
      <c r="J3520" s="21" t="s">
        <v>4506</v>
      </c>
    </row>
    <row r="3521" ht="27" spans="1:10">
      <c r="A3521" s="19"/>
      <c r="B3521" s="19"/>
      <c r="C3521" s="15" t="s">
        <v>1973</v>
      </c>
      <c r="D3521" s="15" t="s">
        <v>1973</v>
      </c>
      <c r="E3521" s="15" t="s">
        <v>4507</v>
      </c>
      <c r="F3521" s="17" t="s">
        <v>1980</v>
      </c>
      <c r="G3521" s="15" t="s">
        <v>4508</v>
      </c>
      <c r="H3521" s="17" t="s">
        <v>2081</v>
      </c>
      <c r="I3521" s="17" t="s">
        <v>1983</v>
      </c>
      <c r="J3521" s="21" t="s">
        <v>4509</v>
      </c>
    </row>
    <row r="3522" ht="13.5" spans="1:10">
      <c r="A3522" s="19"/>
      <c r="B3522" s="19"/>
      <c r="C3522" s="15" t="s">
        <v>1973</v>
      </c>
      <c r="D3522" s="15" t="s">
        <v>2013</v>
      </c>
      <c r="E3522" s="15" t="s">
        <v>1973</v>
      </c>
      <c r="F3522" s="17" t="s">
        <v>1973</v>
      </c>
      <c r="G3522" s="15" t="s">
        <v>1973</v>
      </c>
      <c r="H3522" s="17" t="s">
        <v>1973</v>
      </c>
      <c r="I3522" s="17" t="s">
        <v>1973</v>
      </c>
      <c r="J3522" s="21" t="s">
        <v>1973</v>
      </c>
    </row>
    <row r="3523" ht="67.5" spans="1:10">
      <c r="A3523" s="19"/>
      <c r="B3523" s="19"/>
      <c r="C3523" s="15" t="s">
        <v>1973</v>
      </c>
      <c r="D3523" s="15" t="s">
        <v>1973</v>
      </c>
      <c r="E3523" s="15" t="s">
        <v>4510</v>
      </c>
      <c r="F3523" s="17" t="s">
        <v>2020</v>
      </c>
      <c r="G3523" s="15" t="s">
        <v>4511</v>
      </c>
      <c r="H3523" s="17" t="s">
        <v>4410</v>
      </c>
      <c r="I3523" s="17" t="s">
        <v>1983</v>
      </c>
      <c r="J3523" s="21" t="s">
        <v>4510</v>
      </c>
    </row>
    <row r="3524" ht="13.5" spans="1:10">
      <c r="A3524" s="19"/>
      <c r="B3524" s="19"/>
      <c r="C3524" s="15" t="s">
        <v>1989</v>
      </c>
      <c r="D3524" s="15" t="s">
        <v>1973</v>
      </c>
      <c r="E3524" s="15" t="s">
        <v>1973</v>
      </c>
      <c r="F3524" s="17" t="s">
        <v>1973</v>
      </c>
      <c r="G3524" s="15" t="s">
        <v>1973</v>
      </c>
      <c r="H3524" s="17" t="s">
        <v>1973</v>
      </c>
      <c r="I3524" s="17" t="s">
        <v>1973</v>
      </c>
      <c r="J3524" s="21" t="s">
        <v>1973</v>
      </c>
    </row>
    <row r="3525" ht="13.5" spans="1:10">
      <c r="A3525" s="19"/>
      <c r="B3525" s="19"/>
      <c r="C3525" s="15" t="s">
        <v>1973</v>
      </c>
      <c r="D3525" s="15" t="s">
        <v>2023</v>
      </c>
      <c r="E3525" s="15" t="s">
        <v>1973</v>
      </c>
      <c r="F3525" s="17" t="s">
        <v>1973</v>
      </c>
      <c r="G3525" s="15" t="s">
        <v>1973</v>
      </c>
      <c r="H3525" s="17" t="s">
        <v>1973</v>
      </c>
      <c r="I3525" s="17" t="s">
        <v>1973</v>
      </c>
      <c r="J3525" s="21" t="s">
        <v>1973</v>
      </c>
    </row>
    <row r="3526" ht="27" spans="1:10">
      <c r="A3526" s="19"/>
      <c r="B3526" s="19"/>
      <c r="C3526" s="15" t="s">
        <v>1973</v>
      </c>
      <c r="D3526" s="15" t="s">
        <v>1973</v>
      </c>
      <c r="E3526" s="15" t="s">
        <v>4512</v>
      </c>
      <c r="F3526" s="17" t="s">
        <v>1980</v>
      </c>
      <c r="G3526" s="15" t="s">
        <v>2386</v>
      </c>
      <c r="H3526" s="17" t="s">
        <v>2823</v>
      </c>
      <c r="I3526" s="17" t="s">
        <v>1983</v>
      </c>
      <c r="J3526" s="21" t="s">
        <v>4512</v>
      </c>
    </row>
    <row r="3527" ht="13.5" spans="1:10">
      <c r="A3527" s="19"/>
      <c r="B3527" s="19"/>
      <c r="C3527" s="15" t="s">
        <v>2001</v>
      </c>
      <c r="D3527" s="15" t="s">
        <v>1973</v>
      </c>
      <c r="E3527" s="15" t="s">
        <v>1973</v>
      </c>
      <c r="F3527" s="17" t="s">
        <v>1973</v>
      </c>
      <c r="G3527" s="15" t="s">
        <v>1973</v>
      </c>
      <c r="H3527" s="17" t="s">
        <v>1973</v>
      </c>
      <c r="I3527" s="17" t="s">
        <v>1973</v>
      </c>
      <c r="J3527" s="21" t="s">
        <v>1973</v>
      </c>
    </row>
    <row r="3528" ht="13.5" spans="1:10">
      <c r="A3528" s="19"/>
      <c r="B3528" s="19"/>
      <c r="C3528" s="15" t="s">
        <v>1973</v>
      </c>
      <c r="D3528" s="15" t="s">
        <v>2002</v>
      </c>
      <c r="E3528" s="15" t="s">
        <v>1973</v>
      </c>
      <c r="F3528" s="17" t="s">
        <v>1973</v>
      </c>
      <c r="G3528" s="15" t="s">
        <v>1973</v>
      </c>
      <c r="H3528" s="17" t="s">
        <v>1973</v>
      </c>
      <c r="I3528" s="17" t="s">
        <v>1973</v>
      </c>
      <c r="J3528" s="21" t="s">
        <v>1973</v>
      </c>
    </row>
    <row r="3529" ht="27" spans="1:10">
      <c r="A3529" s="19"/>
      <c r="B3529" s="19"/>
      <c r="C3529" s="15" t="s">
        <v>1973</v>
      </c>
      <c r="D3529" s="15" t="s">
        <v>1973</v>
      </c>
      <c r="E3529" s="15" t="s">
        <v>4414</v>
      </c>
      <c r="F3529" s="17" t="s">
        <v>1997</v>
      </c>
      <c r="G3529" s="15" t="s">
        <v>2005</v>
      </c>
      <c r="H3529" s="17" t="s">
        <v>1982</v>
      </c>
      <c r="I3529" s="17" t="s">
        <v>1983</v>
      </c>
      <c r="J3529" s="21" t="s">
        <v>4513</v>
      </c>
    </row>
    <row r="3530" ht="135" spans="1:10">
      <c r="A3530" s="15" t="s">
        <v>4514</v>
      </c>
      <c r="B3530" s="18" t="s">
        <v>4515</v>
      </c>
      <c r="C3530" s="19"/>
      <c r="D3530" s="19"/>
      <c r="E3530" s="19"/>
      <c r="F3530" s="20"/>
      <c r="G3530" s="19"/>
      <c r="H3530" s="20"/>
      <c r="I3530" s="20"/>
      <c r="J3530" s="22"/>
    </row>
    <row r="3531" ht="13.5" spans="1:10">
      <c r="A3531" s="19"/>
      <c r="B3531" s="19"/>
      <c r="C3531" s="15" t="s">
        <v>1977</v>
      </c>
      <c r="D3531" s="15" t="s">
        <v>1973</v>
      </c>
      <c r="E3531" s="15" t="s">
        <v>1973</v>
      </c>
      <c r="F3531" s="17" t="s">
        <v>1973</v>
      </c>
      <c r="G3531" s="15" t="s">
        <v>1973</v>
      </c>
      <c r="H3531" s="17" t="s">
        <v>1973</v>
      </c>
      <c r="I3531" s="17" t="s">
        <v>1973</v>
      </c>
      <c r="J3531" s="21" t="s">
        <v>1973</v>
      </c>
    </row>
    <row r="3532" ht="13.5" spans="1:10">
      <c r="A3532" s="19"/>
      <c r="B3532" s="19"/>
      <c r="C3532" s="15" t="s">
        <v>1973</v>
      </c>
      <c r="D3532" s="15" t="s">
        <v>1985</v>
      </c>
      <c r="E3532" s="15" t="s">
        <v>1973</v>
      </c>
      <c r="F3532" s="17" t="s">
        <v>1973</v>
      </c>
      <c r="G3532" s="15" t="s">
        <v>1973</v>
      </c>
      <c r="H3532" s="17" t="s">
        <v>1973</v>
      </c>
      <c r="I3532" s="17" t="s">
        <v>1973</v>
      </c>
      <c r="J3532" s="21" t="s">
        <v>1973</v>
      </c>
    </row>
    <row r="3533" ht="40.5" spans="1:10">
      <c r="A3533" s="19"/>
      <c r="B3533" s="19"/>
      <c r="C3533" s="15" t="s">
        <v>1973</v>
      </c>
      <c r="D3533" s="15" t="s">
        <v>1973</v>
      </c>
      <c r="E3533" s="15" t="s">
        <v>4516</v>
      </c>
      <c r="F3533" s="17" t="s">
        <v>1980</v>
      </c>
      <c r="G3533" s="15" t="s">
        <v>1981</v>
      </c>
      <c r="H3533" s="17" t="s">
        <v>1982</v>
      </c>
      <c r="I3533" s="17" t="s">
        <v>1983</v>
      </c>
      <c r="J3533" s="21" t="s">
        <v>4517</v>
      </c>
    </row>
    <row r="3534" ht="40.5" spans="1:10">
      <c r="A3534" s="19"/>
      <c r="B3534" s="19"/>
      <c r="C3534" s="15" t="s">
        <v>1973</v>
      </c>
      <c r="D3534" s="15" t="s">
        <v>1973</v>
      </c>
      <c r="E3534" s="15" t="s">
        <v>4518</v>
      </c>
      <c r="F3534" s="17" t="s">
        <v>1997</v>
      </c>
      <c r="G3534" s="15" t="s">
        <v>3043</v>
      </c>
      <c r="H3534" s="17" t="s">
        <v>1982</v>
      </c>
      <c r="I3534" s="17" t="s">
        <v>1983</v>
      </c>
      <c r="J3534" s="21" t="s">
        <v>4519</v>
      </c>
    </row>
    <row r="3535" ht="40.5" spans="1:10">
      <c r="A3535" s="19"/>
      <c r="B3535" s="19"/>
      <c r="C3535" s="15" t="s">
        <v>1973</v>
      </c>
      <c r="D3535" s="15" t="s">
        <v>1973</v>
      </c>
      <c r="E3535" s="15" t="s">
        <v>4520</v>
      </c>
      <c r="F3535" s="17" t="s">
        <v>1997</v>
      </c>
      <c r="G3535" s="15" t="s">
        <v>2005</v>
      </c>
      <c r="H3535" s="17" t="s">
        <v>1982</v>
      </c>
      <c r="I3535" s="17" t="s">
        <v>1983</v>
      </c>
      <c r="J3535" s="21" t="s">
        <v>4521</v>
      </c>
    </row>
    <row r="3536" ht="13.5" spans="1:10">
      <c r="A3536" s="19"/>
      <c r="B3536" s="19"/>
      <c r="C3536" s="15" t="s">
        <v>1989</v>
      </c>
      <c r="D3536" s="15" t="s">
        <v>1973</v>
      </c>
      <c r="E3536" s="15" t="s">
        <v>1973</v>
      </c>
      <c r="F3536" s="17" t="s">
        <v>1973</v>
      </c>
      <c r="G3536" s="15" t="s">
        <v>1973</v>
      </c>
      <c r="H3536" s="17" t="s">
        <v>1973</v>
      </c>
      <c r="I3536" s="17" t="s">
        <v>1973</v>
      </c>
      <c r="J3536" s="21" t="s">
        <v>1973</v>
      </c>
    </row>
    <row r="3537" ht="13.5" spans="1:10">
      <c r="A3537" s="19"/>
      <c r="B3537" s="19"/>
      <c r="C3537" s="15" t="s">
        <v>1973</v>
      </c>
      <c r="D3537" s="15" t="s">
        <v>2258</v>
      </c>
      <c r="E3537" s="15" t="s">
        <v>1973</v>
      </c>
      <c r="F3537" s="17" t="s">
        <v>1973</v>
      </c>
      <c r="G3537" s="15" t="s">
        <v>1973</v>
      </c>
      <c r="H3537" s="17" t="s">
        <v>1973</v>
      </c>
      <c r="I3537" s="17" t="s">
        <v>1973</v>
      </c>
      <c r="J3537" s="21" t="s">
        <v>1973</v>
      </c>
    </row>
    <row r="3538" ht="27" spans="1:10">
      <c r="A3538" s="19"/>
      <c r="B3538" s="19"/>
      <c r="C3538" s="15" t="s">
        <v>1973</v>
      </c>
      <c r="D3538" s="15" t="s">
        <v>1973</v>
      </c>
      <c r="E3538" s="15" t="s">
        <v>4522</v>
      </c>
      <c r="F3538" s="17" t="s">
        <v>1980</v>
      </c>
      <c r="G3538" s="15" t="s">
        <v>2386</v>
      </c>
      <c r="H3538" s="17" t="s">
        <v>2823</v>
      </c>
      <c r="I3538" s="17" t="s">
        <v>1987</v>
      </c>
      <c r="J3538" s="21" t="s">
        <v>4523</v>
      </c>
    </row>
    <row r="3539" ht="27" spans="1:10">
      <c r="A3539" s="19"/>
      <c r="B3539" s="19"/>
      <c r="C3539" s="15" t="s">
        <v>1973</v>
      </c>
      <c r="D3539" s="15" t="s">
        <v>1973</v>
      </c>
      <c r="E3539" s="15" t="s">
        <v>4524</v>
      </c>
      <c r="F3539" s="17" t="s">
        <v>1980</v>
      </c>
      <c r="G3539" s="15" t="s">
        <v>2386</v>
      </c>
      <c r="H3539" s="17" t="s">
        <v>2823</v>
      </c>
      <c r="I3539" s="17" t="s">
        <v>1987</v>
      </c>
      <c r="J3539" s="21" t="s">
        <v>4525</v>
      </c>
    </row>
    <row r="3540" ht="13.5" spans="1:10">
      <c r="A3540" s="19"/>
      <c r="B3540" s="19"/>
      <c r="C3540" s="15" t="s">
        <v>2001</v>
      </c>
      <c r="D3540" s="15" t="s">
        <v>1973</v>
      </c>
      <c r="E3540" s="15" t="s">
        <v>1973</v>
      </c>
      <c r="F3540" s="17" t="s">
        <v>1973</v>
      </c>
      <c r="G3540" s="15" t="s">
        <v>1973</v>
      </c>
      <c r="H3540" s="17" t="s">
        <v>1973</v>
      </c>
      <c r="I3540" s="17" t="s">
        <v>1973</v>
      </c>
      <c r="J3540" s="21" t="s">
        <v>1973</v>
      </c>
    </row>
    <row r="3541" ht="13.5" spans="1:10">
      <c r="A3541" s="19"/>
      <c r="B3541" s="19"/>
      <c r="C3541" s="15" t="s">
        <v>1973</v>
      </c>
      <c r="D3541" s="15" t="s">
        <v>2002</v>
      </c>
      <c r="E3541" s="15" t="s">
        <v>1973</v>
      </c>
      <c r="F3541" s="17" t="s">
        <v>1973</v>
      </c>
      <c r="G3541" s="15" t="s">
        <v>1973</v>
      </c>
      <c r="H3541" s="17" t="s">
        <v>1973</v>
      </c>
      <c r="I3541" s="17" t="s">
        <v>1973</v>
      </c>
      <c r="J3541" s="21" t="s">
        <v>1973</v>
      </c>
    </row>
    <row r="3542" ht="40.5" spans="1:10">
      <c r="A3542" s="19"/>
      <c r="B3542" s="19"/>
      <c r="C3542" s="15" t="s">
        <v>1973</v>
      </c>
      <c r="D3542" s="15" t="s">
        <v>1973</v>
      </c>
      <c r="E3542" s="15" t="s">
        <v>4526</v>
      </c>
      <c r="F3542" s="17" t="s">
        <v>1997</v>
      </c>
      <c r="G3542" s="15" t="s">
        <v>2005</v>
      </c>
      <c r="H3542" s="17" t="s">
        <v>1982</v>
      </c>
      <c r="I3542" s="17" t="s">
        <v>1987</v>
      </c>
      <c r="J3542" s="21" t="s">
        <v>4527</v>
      </c>
    </row>
    <row r="3543" ht="13.5" spans="1:10">
      <c r="A3543" s="15" t="s">
        <v>4528</v>
      </c>
      <c r="B3543" s="19"/>
      <c r="C3543" s="19"/>
      <c r="D3543" s="19"/>
      <c r="E3543" s="19"/>
      <c r="F3543" s="20"/>
      <c r="G3543" s="19"/>
      <c r="H3543" s="20"/>
      <c r="I3543" s="20"/>
      <c r="J3543" s="22"/>
    </row>
    <row r="3544" ht="13.5" spans="1:10">
      <c r="A3544" s="15" t="s">
        <v>4529</v>
      </c>
      <c r="B3544" s="19"/>
      <c r="C3544" s="19"/>
      <c r="D3544" s="19"/>
      <c r="E3544" s="19"/>
      <c r="F3544" s="20"/>
      <c r="G3544" s="19"/>
      <c r="H3544" s="20"/>
      <c r="I3544" s="20"/>
      <c r="J3544" s="22"/>
    </row>
    <row r="3545" ht="409.5" spans="1:10">
      <c r="A3545" s="15" t="s">
        <v>4530</v>
      </c>
      <c r="B3545" s="18" t="s">
        <v>4531</v>
      </c>
      <c r="C3545" s="19"/>
      <c r="D3545" s="19"/>
      <c r="E3545" s="19"/>
      <c r="F3545" s="20"/>
      <c r="G3545" s="19"/>
      <c r="H3545" s="20"/>
      <c r="I3545" s="20"/>
      <c r="J3545" s="22"/>
    </row>
    <row r="3546" ht="13.5" spans="1:10">
      <c r="A3546" s="19"/>
      <c r="B3546" s="19"/>
      <c r="C3546" s="15" t="s">
        <v>1977</v>
      </c>
      <c r="D3546" s="15" t="s">
        <v>1973</v>
      </c>
      <c r="E3546" s="15" t="s">
        <v>1973</v>
      </c>
      <c r="F3546" s="17" t="s">
        <v>1973</v>
      </c>
      <c r="G3546" s="15" t="s">
        <v>1973</v>
      </c>
      <c r="H3546" s="17" t="s">
        <v>1973</v>
      </c>
      <c r="I3546" s="17" t="s">
        <v>1973</v>
      </c>
      <c r="J3546" s="21" t="s">
        <v>1973</v>
      </c>
    </row>
    <row r="3547" ht="13.5" spans="1:10">
      <c r="A3547" s="19"/>
      <c r="B3547" s="19"/>
      <c r="C3547" s="15" t="s">
        <v>1973</v>
      </c>
      <c r="D3547" s="15" t="s">
        <v>1978</v>
      </c>
      <c r="E3547" s="15" t="s">
        <v>1973</v>
      </c>
      <c r="F3547" s="17" t="s">
        <v>1973</v>
      </c>
      <c r="G3547" s="15" t="s">
        <v>1973</v>
      </c>
      <c r="H3547" s="17" t="s">
        <v>1973</v>
      </c>
      <c r="I3547" s="17" t="s">
        <v>1973</v>
      </c>
      <c r="J3547" s="21" t="s">
        <v>1973</v>
      </c>
    </row>
    <row r="3548" ht="27" spans="1:10">
      <c r="A3548" s="19"/>
      <c r="B3548" s="19"/>
      <c r="C3548" s="15" t="s">
        <v>1973</v>
      </c>
      <c r="D3548" s="15" t="s">
        <v>1973</v>
      </c>
      <c r="E3548" s="15" t="s">
        <v>4532</v>
      </c>
      <c r="F3548" s="17" t="s">
        <v>1980</v>
      </c>
      <c r="G3548" s="15" t="s">
        <v>2241</v>
      </c>
      <c r="H3548" s="17" t="s">
        <v>2011</v>
      </c>
      <c r="I3548" s="17" t="s">
        <v>1983</v>
      </c>
      <c r="J3548" s="21" t="s">
        <v>4533</v>
      </c>
    </row>
    <row r="3549" ht="13.5" spans="1:10">
      <c r="A3549" s="19"/>
      <c r="B3549" s="19"/>
      <c r="C3549" s="15" t="s">
        <v>1973</v>
      </c>
      <c r="D3549" s="15" t="s">
        <v>1985</v>
      </c>
      <c r="E3549" s="15" t="s">
        <v>1973</v>
      </c>
      <c r="F3549" s="17" t="s">
        <v>1973</v>
      </c>
      <c r="G3549" s="15" t="s">
        <v>1973</v>
      </c>
      <c r="H3549" s="17" t="s">
        <v>1973</v>
      </c>
      <c r="I3549" s="17" t="s">
        <v>1973</v>
      </c>
      <c r="J3549" s="21" t="s">
        <v>1973</v>
      </c>
    </row>
    <row r="3550" ht="81" spans="1:10">
      <c r="A3550" s="19"/>
      <c r="B3550" s="19"/>
      <c r="C3550" s="15" t="s">
        <v>1973</v>
      </c>
      <c r="D3550" s="15" t="s">
        <v>1973</v>
      </c>
      <c r="E3550" s="15" t="s">
        <v>4534</v>
      </c>
      <c r="F3550" s="17" t="s">
        <v>1997</v>
      </c>
      <c r="G3550" s="15" t="s">
        <v>2072</v>
      </c>
      <c r="H3550" s="17" t="s">
        <v>1982</v>
      </c>
      <c r="I3550" s="17" t="s">
        <v>1983</v>
      </c>
      <c r="J3550" s="21" t="s">
        <v>4535</v>
      </c>
    </row>
    <row r="3551" ht="13.5" spans="1:10">
      <c r="A3551" s="19"/>
      <c r="B3551" s="19"/>
      <c r="C3551" s="15" t="s">
        <v>1973</v>
      </c>
      <c r="D3551" s="15" t="s">
        <v>2013</v>
      </c>
      <c r="E3551" s="15" t="s">
        <v>1973</v>
      </c>
      <c r="F3551" s="17" t="s">
        <v>1973</v>
      </c>
      <c r="G3551" s="15" t="s">
        <v>1973</v>
      </c>
      <c r="H3551" s="17" t="s">
        <v>1973</v>
      </c>
      <c r="I3551" s="17" t="s">
        <v>1973</v>
      </c>
      <c r="J3551" s="21" t="s">
        <v>1973</v>
      </c>
    </row>
    <row r="3552" ht="27" spans="1:10">
      <c r="A3552" s="19"/>
      <c r="B3552" s="19"/>
      <c r="C3552" s="15" t="s">
        <v>1973</v>
      </c>
      <c r="D3552" s="15" t="s">
        <v>1973</v>
      </c>
      <c r="E3552" s="15" t="s">
        <v>4536</v>
      </c>
      <c r="F3552" s="17" t="s">
        <v>2020</v>
      </c>
      <c r="G3552" s="15" t="s">
        <v>2422</v>
      </c>
      <c r="H3552" s="17" t="s">
        <v>2016</v>
      </c>
      <c r="I3552" s="17" t="s">
        <v>1983</v>
      </c>
      <c r="J3552" s="21" t="s">
        <v>4537</v>
      </c>
    </row>
    <row r="3553" ht="13.5" spans="1:10">
      <c r="A3553" s="19"/>
      <c r="B3553" s="19"/>
      <c r="C3553" s="15" t="s">
        <v>1973</v>
      </c>
      <c r="D3553" s="15" t="s">
        <v>2018</v>
      </c>
      <c r="E3553" s="15" t="s">
        <v>1973</v>
      </c>
      <c r="F3553" s="17" t="s">
        <v>1973</v>
      </c>
      <c r="G3553" s="15" t="s">
        <v>1973</v>
      </c>
      <c r="H3553" s="17" t="s">
        <v>1973</v>
      </c>
      <c r="I3553" s="17" t="s">
        <v>1973</v>
      </c>
      <c r="J3553" s="21" t="s">
        <v>1973</v>
      </c>
    </row>
    <row r="3554" ht="13.5" spans="1:10">
      <c r="A3554" s="19"/>
      <c r="B3554" s="19"/>
      <c r="C3554" s="15" t="s">
        <v>1973</v>
      </c>
      <c r="D3554" s="15" t="s">
        <v>1973</v>
      </c>
      <c r="E3554" s="15" t="s">
        <v>4538</v>
      </c>
      <c r="F3554" s="17" t="s">
        <v>2020</v>
      </c>
      <c r="G3554" s="15" t="s">
        <v>2171</v>
      </c>
      <c r="H3554" s="17" t="s">
        <v>1993</v>
      </c>
      <c r="I3554" s="17" t="s">
        <v>1983</v>
      </c>
      <c r="J3554" s="21" t="s">
        <v>4539</v>
      </c>
    </row>
    <row r="3555" ht="13.5" spans="1:10">
      <c r="A3555" s="19"/>
      <c r="B3555" s="19"/>
      <c r="C3555" s="15" t="s">
        <v>1989</v>
      </c>
      <c r="D3555" s="15" t="s">
        <v>1973</v>
      </c>
      <c r="E3555" s="15" t="s">
        <v>1973</v>
      </c>
      <c r="F3555" s="17" t="s">
        <v>1973</v>
      </c>
      <c r="G3555" s="15" t="s">
        <v>1973</v>
      </c>
      <c r="H3555" s="17" t="s">
        <v>1973</v>
      </c>
      <c r="I3555" s="17" t="s">
        <v>1973</v>
      </c>
      <c r="J3555" s="21" t="s">
        <v>1973</v>
      </c>
    </row>
    <row r="3556" ht="13.5" spans="1:10">
      <c r="A3556" s="19"/>
      <c r="B3556" s="19"/>
      <c r="C3556" s="15" t="s">
        <v>1973</v>
      </c>
      <c r="D3556" s="15" t="s">
        <v>2023</v>
      </c>
      <c r="E3556" s="15" t="s">
        <v>1973</v>
      </c>
      <c r="F3556" s="17" t="s">
        <v>1973</v>
      </c>
      <c r="G3556" s="15" t="s">
        <v>1973</v>
      </c>
      <c r="H3556" s="17" t="s">
        <v>1973</v>
      </c>
      <c r="I3556" s="17" t="s">
        <v>1973</v>
      </c>
      <c r="J3556" s="21" t="s">
        <v>1973</v>
      </c>
    </row>
    <row r="3557" ht="27" spans="1:10">
      <c r="A3557" s="19"/>
      <c r="B3557" s="19"/>
      <c r="C3557" s="15" t="s">
        <v>1973</v>
      </c>
      <c r="D3557" s="15" t="s">
        <v>1973</v>
      </c>
      <c r="E3557" s="15" t="s">
        <v>4540</v>
      </c>
      <c r="F3557" s="17" t="s">
        <v>1980</v>
      </c>
      <c r="G3557" s="15" t="s">
        <v>2241</v>
      </c>
      <c r="H3557" s="17" t="s">
        <v>2011</v>
      </c>
      <c r="I3557" s="17" t="s">
        <v>1983</v>
      </c>
      <c r="J3557" s="21" t="s">
        <v>4541</v>
      </c>
    </row>
    <row r="3558" ht="13.5" spans="1:10">
      <c r="A3558" s="19"/>
      <c r="B3558" s="19"/>
      <c r="C3558" s="15" t="s">
        <v>1973</v>
      </c>
      <c r="D3558" s="15" t="s">
        <v>1995</v>
      </c>
      <c r="E3558" s="15" t="s">
        <v>1973</v>
      </c>
      <c r="F3558" s="17" t="s">
        <v>1973</v>
      </c>
      <c r="G3558" s="15" t="s">
        <v>1973</v>
      </c>
      <c r="H3558" s="17" t="s">
        <v>1973</v>
      </c>
      <c r="I3558" s="17" t="s">
        <v>1973</v>
      </c>
      <c r="J3558" s="21" t="s">
        <v>1973</v>
      </c>
    </row>
    <row r="3559" ht="40.5" spans="1:10">
      <c r="A3559" s="19"/>
      <c r="B3559" s="19"/>
      <c r="C3559" s="15" t="s">
        <v>1973</v>
      </c>
      <c r="D3559" s="15" t="s">
        <v>1973</v>
      </c>
      <c r="E3559" s="15" t="s">
        <v>4542</v>
      </c>
      <c r="F3559" s="17" t="s">
        <v>1980</v>
      </c>
      <c r="G3559" s="15" t="s">
        <v>4543</v>
      </c>
      <c r="H3559" s="17" t="s">
        <v>1999</v>
      </c>
      <c r="I3559" s="17" t="s">
        <v>1983</v>
      </c>
      <c r="J3559" s="21" t="s">
        <v>4544</v>
      </c>
    </row>
    <row r="3560" ht="13.5" spans="1:10">
      <c r="A3560" s="19"/>
      <c r="B3560" s="19"/>
      <c r="C3560" s="15" t="s">
        <v>2001</v>
      </c>
      <c r="D3560" s="15" t="s">
        <v>1973</v>
      </c>
      <c r="E3560" s="15" t="s">
        <v>1973</v>
      </c>
      <c r="F3560" s="17" t="s">
        <v>1973</v>
      </c>
      <c r="G3560" s="15" t="s">
        <v>1973</v>
      </c>
      <c r="H3560" s="17" t="s">
        <v>1973</v>
      </c>
      <c r="I3560" s="17" t="s">
        <v>1973</v>
      </c>
      <c r="J3560" s="21" t="s">
        <v>1973</v>
      </c>
    </row>
    <row r="3561" ht="13.5" spans="1:10">
      <c r="A3561" s="19"/>
      <c r="B3561" s="19"/>
      <c r="C3561" s="15" t="s">
        <v>1973</v>
      </c>
      <c r="D3561" s="15" t="s">
        <v>2002</v>
      </c>
      <c r="E3561" s="15" t="s">
        <v>1973</v>
      </c>
      <c r="F3561" s="17" t="s">
        <v>1973</v>
      </c>
      <c r="G3561" s="15" t="s">
        <v>1973</v>
      </c>
      <c r="H3561" s="17" t="s">
        <v>1973</v>
      </c>
      <c r="I3561" s="17" t="s">
        <v>1973</v>
      </c>
      <c r="J3561" s="21" t="s">
        <v>1973</v>
      </c>
    </row>
    <row r="3562" ht="27" spans="1:10">
      <c r="A3562" s="19"/>
      <c r="B3562" s="19"/>
      <c r="C3562" s="15" t="s">
        <v>1973</v>
      </c>
      <c r="D3562" s="15" t="s">
        <v>1973</v>
      </c>
      <c r="E3562" s="15" t="s">
        <v>4545</v>
      </c>
      <c r="F3562" s="17" t="s">
        <v>1997</v>
      </c>
      <c r="G3562" s="15" t="s">
        <v>2005</v>
      </c>
      <c r="H3562" s="17" t="s">
        <v>3143</v>
      </c>
      <c r="I3562" s="17" t="s">
        <v>1983</v>
      </c>
      <c r="J3562" s="21" t="s">
        <v>4546</v>
      </c>
    </row>
    <row r="3563" ht="202.5" spans="1:10">
      <c r="A3563" s="15" t="s">
        <v>4547</v>
      </c>
      <c r="B3563" s="18" t="s">
        <v>4548</v>
      </c>
      <c r="C3563" s="19"/>
      <c r="D3563" s="19"/>
      <c r="E3563" s="19"/>
      <c r="F3563" s="20"/>
      <c r="G3563" s="19"/>
      <c r="H3563" s="20"/>
      <c r="I3563" s="20"/>
      <c r="J3563" s="22"/>
    </row>
    <row r="3564" ht="13.5" spans="1:10">
      <c r="A3564" s="19"/>
      <c r="B3564" s="19"/>
      <c r="C3564" s="15" t="s">
        <v>1977</v>
      </c>
      <c r="D3564" s="15" t="s">
        <v>1973</v>
      </c>
      <c r="E3564" s="15" t="s">
        <v>1973</v>
      </c>
      <c r="F3564" s="17" t="s">
        <v>1973</v>
      </c>
      <c r="G3564" s="15" t="s">
        <v>1973</v>
      </c>
      <c r="H3564" s="17" t="s">
        <v>1973</v>
      </c>
      <c r="I3564" s="17" t="s">
        <v>1973</v>
      </c>
      <c r="J3564" s="21" t="s">
        <v>1973</v>
      </c>
    </row>
    <row r="3565" ht="13.5" spans="1:10">
      <c r="A3565" s="19"/>
      <c r="B3565" s="19"/>
      <c r="C3565" s="15" t="s">
        <v>1973</v>
      </c>
      <c r="D3565" s="15" t="s">
        <v>1978</v>
      </c>
      <c r="E3565" s="15" t="s">
        <v>1973</v>
      </c>
      <c r="F3565" s="17" t="s">
        <v>1973</v>
      </c>
      <c r="G3565" s="15" t="s">
        <v>1973</v>
      </c>
      <c r="H3565" s="17" t="s">
        <v>1973</v>
      </c>
      <c r="I3565" s="17" t="s">
        <v>1973</v>
      </c>
      <c r="J3565" s="21" t="s">
        <v>1973</v>
      </c>
    </row>
    <row r="3566" ht="27" spans="1:10">
      <c r="A3566" s="19"/>
      <c r="B3566" s="19"/>
      <c r="C3566" s="15" t="s">
        <v>1973</v>
      </c>
      <c r="D3566" s="15" t="s">
        <v>1973</v>
      </c>
      <c r="E3566" s="15" t="s">
        <v>4549</v>
      </c>
      <c r="F3566" s="17" t="s">
        <v>1997</v>
      </c>
      <c r="G3566" s="15" t="s">
        <v>2192</v>
      </c>
      <c r="H3566" s="17" t="s">
        <v>2200</v>
      </c>
      <c r="I3566" s="17" t="s">
        <v>1983</v>
      </c>
      <c r="J3566" s="21" t="s">
        <v>4550</v>
      </c>
    </row>
    <row r="3567" ht="27" spans="1:10">
      <c r="A3567" s="19"/>
      <c r="B3567" s="19"/>
      <c r="C3567" s="15" t="s">
        <v>1973</v>
      </c>
      <c r="D3567" s="15" t="s">
        <v>1973</v>
      </c>
      <c r="E3567" s="15" t="s">
        <v>4551</v>
      </c>
      <c r="F3567" s="17" t="s">
        <v>1997</v>
      </c>
      <c r="G3567" s="15" t="s">
        <v>2241</v>
      </c>
      <c r="H3567" s="17" t="s">
        <v>3978</v>
      </c>
      <c r="I3567" s="17" t="s">
        <v>1983</v>
      </c>
      <c r="J3567" s="21" t="s">
        <v>4552</v>
      </c>
    </row>
    <row r="3568" ht="13.5" spans="1:10">
      <c r="A3568" s="19"/>
      <c r="B3568" s="19"/>
      <c r="C3568" s="15" t="s">
        <v>1973</v>
      </c>
      <c r="D3568" s="15" t="s">
        <v>2013</v>
      </c>
      <c r="E3568" s="15" t="s">
        <v>1973</v>
      </c>
      <c r="F3568" s="17" t="s">
        <v>1973</v>
      </c>
      <c r="G3568" s="15" t="s">
        <v>1973</v>
      </c>
      <c r="H3568" s="17" t="s">
        <v>1973</v>
      </c>
      <c r="I3568" s="17" t="s">
        <v>1973</v>
      </c>
      <c r="J3568" s="21" t="s">
        <v>1973</v>
      </c>
    </row>
    <row r="3569" ht="40.5" spans="1:10">
      <c r="A3569" s="19"/>
      <c r="B3569" s="19"/>
      <c r="C3569" s="15" t="s">
        <v>1973</v>
      </c>
      <c r="D3569" s="15" t="s">
        <v>1973</v>
      </c>
      <c r="E3569" s="15" t="s">
        <v>4553</v>
      </c>
      <c r="F3569" s="17" t="s">
        <v>2020</v>
      </c>
      <c r="G3569" s="15" t="s">
        <v>2050</v>
      </c>
      <c r="H3569" s="17" t="s">
        <v>1999</v>
      </c>
      <c r="I3569" s="17" t="s">
        <v>1983</v>
      </c>
      <c r="J3569" s="21" t="s">
        <v>4554</v>
      </c>
    </row>
    <row r="3570" ht="13.5" spans="1:10">
      <c r="A3570" s="19"/>
      <c r="B3570" s="19"/>
      <c r="C3570" s="15" t="s">
        <v>1989</v>
      </c>
      <c r="D3570" s="15" t="s">
        <v>1973</v>
      </c>
      <c r="E3570" s="15" t="s">
        <v>1973</v>
      </c>
      <c r="F3570" s="17" t="s">
        <v>1973</v>
      </c>
      <c r="G3570" s="15" t="s">
        <v>1973</v>
      </c>
      <c r="H3570" s="17" t="s">
        <v>1973</v>
      </c>
      <c r="I3570" s="17" t="s">
        <v>1973</v>
      </c>
      <c r="J3570" s="21" t="s">
        <v>1973</v>
      </c>
    </row>
    <row r="3571" ht="13.5" spans="1:10">
      <c r="A3571" s="19"/>
      <c r="B3571" s="19"/>
      <c r="C3571" s="15" t="s">
        <v>1973</v>
      </c>
      <c r="D3571" s="15" t="s">
        <v>2023</v>
      </c>
      <c r="E3571" s="15" t="s">
        <v>1973</v>
      </c>
      <c r="F3571" s="17" t="s">
        <v>1973</v>
      </c>
      <c r="G3571" s="15" t="s">
        <v>1973</v>
      </c>
      <c r="H3571" s="17" t="s">
        <v>1973</v>
      </c>
      <c r="I3571" s="17" t="s">
        <v>1973</v>
      </c>
      <c r="J3571" s="21" t="s">
        <v>1973</v>
      </c>
    </row>
    <row r="3572" ht="27" spans="1:10">
      <c r="A3572" s="19"/>
      <c r="B3572" s="19"/>
      <c r="C3572" s="15" t="s">
        <v>1973</v>
      </c>
      <c r="D3572" s="15" t="s">
        <v>1973</v>
      </c>
      <c r="E3572" s="15" t="s">
        <v>4555</v>
      </c>
      <c r="F3572" s="17" t="s">
        <v>1980</v>
      </c>
      <c r="G3572" s="15" t="s">
        <v>4556</v>
      </c>
      <c r="H3572" s="17" t="s">
        <v>1973</v>
      </c>
      <c r="I3572" s="17" t="s">
        <v>1987</v>
      </c>
      <c r="J3572" s="21" t="s">
        <v>4557</v>
      </c>
    </row>
    <row r="3573" ht="13.5" spans="1:10">
      <c r="A3573" s="19"/>
      <c r="B3573" s="19"/>
      <c r="C3573" s="15" t="s">
        <v>2001</v>
      </c>
      <c r="D3573" s="15" t="s">
        <v>1973</v>
      </c>
      <c r="E3573" s="15" t="s">
        <v>1973</v>
      </c>
      <c r="F3573" s="17" t="s">
        <v>1973</v>
      </c>
      <c r="G3573" s="15" t="s">
        <v>1973</v>
      </c>
      <c r="H3573" s="17" t="s">
        <v>1973</v>
      </c>
      <c r="I3573" s="17" t="s">
        <v>1973</v>
      </c>
      <c r="J3573" s="21" t="s">
        <v>1973</v>
      </c>
    </row>
    <row r="3574" ht="13.5" spans="1:10">
      <c r="A3574" s="19"/>
      <c r="B3574" s="19"/>
      <c r="C3574" s="15" t="s">
        <v>1973</v>
      </c>
      <c r="D3574" s="15" t="s">
        <v>2002</v>
      </c>
      <c r="E3574" s="15" t="s">
        <v>1973</v>
      </c>
      <c r="F3574" s="17" t="s">
        <v>1973</v>
      </c>
      <c r="G3574" s="15" t="s">
        <v>1973</v>
      </c>
      <c r="H3574" s="17" t="s">
        <v>1973</v>
      </c>
      <c r="I3574" s="17" t="s">
        <v>1973</v>
      </c>
      <c r="J3574" s="21" t="s">
        <v>1973</v>
      </c>
    </row>
    <row r="3575" ht="27" spans="1:10">
      <c r="A3575" s="19"/>
      <c r="B3575" s="19"/>
      <c r="C3575" s="15" t="s">
        <v>1973</v>
      </c>
      <c r="D3575" s="15" t="s">
        <v>1973</v>
      </c>
      <c r="E3575" s="15" t="s">
        <v>4558</v>
      </c>
      <c r="F3575" s="17" t="s">
        <v>1997</v>
      </c>
      <c r="G3575" s="15" t="s">
        <v>2005</v>
      </c>
      <c r="H3575" s="17" t="s">
        <v>1982</v>
      </c>
      <c r="I3575" s="17" t="s">
        <v>1983</v>
      </c>
      <c r="J3575" s="21" t="s">
        <v>4559</v>
      </c>
    </row>
    <row r="3576" ht="189" spans="1:10">
      <c r="A3576" s="15" t="s">
        <v>4560</v>
      </c>
      <c r="B3576" s="18" t="s">
        <v>4561</v>
      </c>
      <c r="C3576" s="19"/>
      <c r="D3576" s="19"/>
      <c r="E3576" s="19"/>
      <c r="F3576" s="20"/>
      <c r="G3576" s="19"/>
      <c r="H3576" s="20"/>
      <c r="I3576" s="20"/>
      <c r="J3576" s="22"/>
    </row>
    <row r="3577" ht="13.5" spans="1:10">
      <c r="A3577" s="19"/>
      <c r="B3577" s="19"/>
      <c r="C3577" s="15" t="s">
        <v>1977</v>
      </c>
      <c r="D3577" s="15" t="s">
        <v>1973</v>
      </c>
      <c r="E3577" s="15" t="s">
        <v>1973</v>
      </c>
      <c r="F3577" s="17" t="s">
        <v>1973</v>
      </c>
      <c r="G3577" s="15" t="s">
        <v>1973</v>
      </c>
      <c r="H3577" s="17" t="s">
        <v>1973</v>
      </c>
      <c r="I3577" s="17" t="s">
        <v>1973</v>
      </c>
      <c r="J3577" s="21" t="s">
        <v>1973</v>
      </c>
    </row>
    <row r="3578" ht="13.5" spans="1:10">
      <c r="A3578" s="19"/>
      <c r="B3578" s="19"/>
      <c r="C3578" s="15" t="s">
        <v>1973</v>
      </c>
      <c r="D3578" s="15" t="s">
        <v>1978</v>
      </c>
      <c r="E3578" s="15" t="s">
        <v>1973</v>
      </c>
      <c r="F3578" s="17" t="s">
        <v>1973</v>
      </c>
      <c r="G3578" s="15" t="s">
        <v>1973</v>
      </c>
      <c r="H3578" s="17" t="s">
        <v>1973</v>
      </c>
      <c r="I3578" s="17" t="s">
        <v>1973</v>
      </c>
      <c r="J3578" s="21" t="s">
        <v>1973</v>
      </c>
    </row>
    <row r="3579" ht="27" spans="1:10">
      <c r="A3579" s="19"/>
      <c r="B3579" s="19"/>
      <c r="C3579" s="15" t="s">
        <v>1973</v>
      </c>
      <c r="D3579" s="15" t="s">
        <v>1973</v>
      </c>
      <c r="E3579" s="15" t="s">
        <v>4562</v>
      </c>
      <c r="F3579" s="17" t="s">
        <v>1980</v>
      </c>
      <c r="G3579" s="15" t="s">
        <v>2050</v>
      </c>
      <c r="H3579" s="17" t="s">
        <v>2717</v>
      </c>
      <c r="I3579" s="17" t="s">
        <v>1983</v>
      </c>
      <c r="J3579" s="21" t="s">
        <v>4563</v>
      </c>
    </row>
    <row r="3580" ht="27" spans="1:10">
      <c r="A3580" s="19"/>
      <c r="B3580" s="19"/>
      <c r="C3580" s="15" t="s">
        <v>1973</v>
      </c>
      <c r="D3580" s="15" t="s">
        <v>1973</v>
      </c>
      <c r="E3580" s="15" t="s">
        <v>4564</v>
      </c>
      <c r="F3580" s="17" t="s">
        <v>1980</v>
      </c>
      <c r="G3580" s="15" t="s">
        <v>2050</v>
      </c>
      <c r="H3580" s="17" t="s">
        <v>2717</v>
      </c>
      <c r="I3580" s="17" t="s">
        <v>1983</v>
      </c>
      <c r="J3580" s="21" t="s">
        <v>4565</v>
      </c>
    </row>
    <row r="3581" ht="67.5" spans="1:10">
      <c r="A3581" s="19"/>
      <c r="B3581" s="19"/>
      <c r="C3581" s="15" t="s">
        <v>1973</v>
      </c>
      <c r="D3581" s="15" t="s">
        <v>1973</v>
      </c>
      <c r="E3581" s="15" t="s">
        <v>4566</v>
      </c>
      <c r="F3581" s="17" t="s">
        <v>1980</v>
      </c>
      <c r="G3581" s="15" t="s">
        <v>2050</v>
      </c>
      <c r="H3581" s="17" t="s">
        <v>1999</v>
      </c>
      <c r="I3581" s="17" t="s">
        <v>1983</v>
      </c>
      <c r="J3581" s="21" t="s">
        <v>4567</v>
      </c>
    </row>
    <row r="3582" ht="27" spans="1:10">
      <c r="A3582" s="19"/>
      <c r="B3582" s="19"/>
      <c r="C3582" s="15" t="s">
        <v>1973</v>
      </c>
      <c r="D3582" s="15" t="s">
        <v>1973</v>
      </c>
      <c r="E3582" s="15" t="s">
        <v>4568</v>
      </c>
      <c r="F3582" s="17" t="s">
        <v>1980</v>
      </c>
      <c r="G3582" s="15" t="s">
        <v>4569</v>
      </c>
      <c r="H3582" s="17" t="s">
        <v>2691</v>
      </c>
      <c r="I3582" s="17" t="s">
        <v>1983</v>
      </c>
      <c r="J3582" s="21" t="s">
        <v>4570</v>
      </c>
    </row>
    <row r="3583" ht="13.5" spans="1:10">
      <c r="A3583" s="19"/>
      <c r="B3583" s="19"/>
      <c r="C3583" s="15" t="s">
        <v>1973</v>
      </c>
      <c r="D3583" s="15" t="s">
        <v>2013</v>
      </c>
      <c r="E3583" s="15" t="s">
        <v>1973</v>
      </c>
      <c r="F3583" s="17" t="s">
        <v>1973</v>
      </c>
      <c r="G3583" s="15" t="s">
        <v>1973</v>
      </c>
      <c r="H3583" s="17" t="s">
        <v>1973</v>
      </c>
      <c r="I3583" s="17" t="s">
        <v>1973</v>
      </c>
      <c r="J3583" s="21" t="s">
        <v>1973</v>
      </c>
    </row>
    <row r="3584" ht="27" spans="1:10">
      <c r="A3584" s="19"/>
      <c r="B3584" s="19"/>
      <c r="C3584" s="15" t="s">
        <v>1973</v>
      </c>
      <c r="D3584" s="15" t="s">
        <v>1973</v>
      </c>
      <c r="E3584" s="15" t="s">
        <v>4571</v>
      </c>
      <c r="F3584" s="17" t="s">
        <v>2020</v>
      </c>
      <c r="G3584" s="15" t="s">
        <v>2050</v>
      </c>
      <c r="H3584" s="17" t="s">
        <v>1999</v>
      </c>
      <c r="I3584" s="17" t="s">
        <v>1983</v>
      </c>
      <c r="J3584" s="21" t="s">
        <v>4572</v>
      </c>
    </row>
    <row r="3585" ht="13.5" spans="1:10">
      <c r="A3585" s="19"/>
      <c r="B3585" s="19"/>
      <c r="C3585" s="15" t="s">
        <v>1989</v>
      </c>
      <c r="D3585" s="15" t="s">
        <v>1973</v>
      </c>
      <c r="E3585" s="15" t="s">
        <v>1973</v>
      </c>
      <c r="F3585" s="17" t="s">
        <v>1973</v>
      </c>
      <c r="G3585" s="15" t="s">
        <v>1973</v>
      </c>
      <c r="H3585" s="17" t="s">
        <v>1973</v>
      </c>
      <c r="I3585" s="17" t="s">
        <v>1973</v>
      </c>
      <c r="J3585" s="21" t="s">
        <v>1973</v>
      </c>
    </row>
    <row r="3586" ht="13.5" spans="1:10">
      <c r="A3586" s="19"/>
      <c r="B3586" s="19"/>
      <c r="C3586" s="15" t="s">
        <v>1973</v>
      </c>
      <c r="D3586" s="15" t="s">
        <v>2023</v>
      </c>
      <c r="E3586" s="15" t="s">
        <v>1973</v>
      </c>
      <c r="F3586" s="17" t="s">
        <v>1973</v>
      </c>
      <c r="G3586" s="15" t="s">
        <v>1973</v>
      </c>
      <c r="H3586" s="17" t="s">
        <v>1973</v>
      </c>
      <c r="I3586" s="17" t="s">
        <v>1973</v>
      </c>
      <c r="J3586" s="21" t="s">
        <v>1973</v>
      </c>
    </row>
    <row r="3587" ht="27" spans="1:10">
      <c r="A3587" s="19"/>
      <c r="B3587" s="19"/>
      <c r="C3587" s="15" t="s">
        <v>1973</v>
      </c>
      <c r="D3587" s="15" t="s">
        <v>1973</v>
      </c>
      <c r="E3587" s="15" t="s">
        <v>4573</v>
      </c>
      <c r="F3587" s="17" t="s">
        <v>1980</v>
      </c>
      <c r="G3587" s="15" t="s">
        <v>4573</v>
      </c>
      <c r="H3587" s="17" t="s">
        <v>1999</v>
      </c>
      <c r="I3587" s="17" t="s">
        <v>1987</v>
      </c>
      <c r="J3587" s="21" t="s">
        <v>4574</v>
      </c>
    </row>
    <row r="3588" ht="13.5" spans="1:10">
      <c r="A3588" s="19"/>
      <c r="B3588" s="19"/>
      <c r="C3588" s="15" t="s">
        <v>2001</v>
      </c>
      <c r="D3588" s="15" t="s">
        <v>1973</v>
      </c>
      <c r="E3588" s="15" t="s">
        <v>1973</v>
      </c>
      <c r="F3588" s="17" t="s">
        <v>1973</v>
      </c>
      <c r="G3588" s="15" t="s">
        <v>1973</v>
      </c>
      <c r="H3588" s="17" t="s">
        <v>1973</v>
      </c>
      <c r="I3588" s="17" t="s">
        <v>1973</v>
      </c>
      <c r="J3588" s="21" t="s">
        <v>1973</v>
      </c>
    </row>
    <row r="3589" ht="13.5" spans="1:10">
      <c r="A3589" s="19"/>
      <c r="B3589" s="19"/>
      <c r="C3589" s="15" t="s">
        <v>1973</v>
      </c>
      <c r="D3589" s="15" t="s">
        <v>2002</v>
      </c>
      <c r="E3589" s="15" t="s">
        <v>1973</v>
      </c>
      <c r="F3589" s="17" t="s">
        <v>1973</v>
      </c>
      <c r="G3589" s="15" t="s">
        <v>1973</v>
      </c>
      <c r="H3589" s="17" t="s">
        <v>1973</v>
      </c>
      <c r="I3589" s="17" t="s">
        <v>1973</v>
      </c>
      <c r="J3589" s="21" t="s">
        <v>1973</v>
      </c>
    </row>
    <row r="3590" ht="27" spans="1:10">
      <c r="A3590" s="19"/>
      <c r="B3590" s="19"/>
      <c r="C3590" s="15" t="s">
        <v>1973</v>
      </c>
      <c r="D3590" s="15" t="s">
        <v>1973</v>
      </c>
      <c r="E3590" s="15" t="s">
        <v>2051</v>
      </c>
      <c r="F3590" s="17" t="s">
        <v>1997</v>
      </c>
      <c r="G3590" s="15" t="s">
        <v>2005</v>
      </c>
      <c r="H3590" s="17" t="s">
        <v>1982</v>
      </c>
      <c r="I3590" s="17" t="s">
        <v>1983</v>
      </c>
      <c r="J3590" s="21" t="s">
        <v>4575</v>
      </c>
    </row>
    <row r="3591" ht="13.5" spans="1:10">
      <c r="A3591" s="15" t="s">
        <v>4576</v>
      </c>
      <c r="B3591" s="19"/>
      <c r="C3591" s="19"/>
      <c r="D3591" s="19"/>
      <c r="E3591" s="19"/>
      <c r="F3591" s="20"/>
      <c r="G3591" s="19"/>
      <c r="H3591" s="20"/>
      <c r="I3591" s="20"/>
      <c r="J3591" s="22"/>
    </row>
    <row r="3592" ht="67.5" spans="1:10">
      <c r="A3592" s="15" t="s">
        <v>4577</v>
      </c>
      <c r="B3592" s="18" t="s">
        <v>4578</v>
      </c>
      <c r="C3592" s="19"/>
      <c r="D3592" s="19"/>
      <c r="E3592" s="19"/>
      <c r="F3592" s="20"/>
      <c r="G3592" s="19"/>
      <c r="H3592" s="20"/>
      <c r="I3592" s="20"/>
      <c r="J3592" s="22"/>
    </row>
    <row r="3593" ht="13.5" spans="1:10">
      <c r="A3593" s="19"/>
      <c r="B3593" s="19"/>
      <c r="C3593" s="15" t="s">
        <v>1977</v>
      </c>
      <c r="D3593" s="15" t="s">
        <v>1973</v>
      </c>
      <c r="E3593" s="15" t="s">
        <v>1973</v>
      </c>
      <c r="F3593" s="17" t="s">
        <v>1973</v>
      </c>
      <c r="G3593" s="15" t="s">
        <v>1973</v>
      </c>
      <c r="H3593" s="17" t="s">
        <v>1973</v>
      </c>
      <c r="I3593" s="17" t="s">
        <v>1973</v>
      </c>
      <c r="J3593" s="21" t="s">
        <v>1973</v>
      </c>
    </row>
    <row r="3594" ht="13.5" spans="1:10">
      <c r="A3594" s="19"/>
      <c r="B3594" s="19"/>
      <c r="C3594" s="15" t="s">
        <v>1973</v>
      </c>
      <c r="D3594" s="15" t="s">
        <v>1978</v>
      </c>
      <c r="E3594" s="15" t="s">
        <v>1973</v>
      </c>
      <c r="F3594" s="17" t="s">
        <v>1973</v>
      </c>
      <c r="G3594" s="15" t="s">
        <v>1973</v>
      </c>
      <c r="H3594" s="17" t="s">
        <v>1973</v>
      </c>
      <c r="I3594" s="17" t="s">
        <v>1973</v>
      </c>
      <c r="J3594" s="21" t="s">
        <v>1973</v>
      </c>
    </row>
    <row r="3595" ht="27" spans="1:10">
      <c r="A3595" s="19"/>
      <c r="B3595" s="19"/>
      <c r="C3595" s="15" t="s">
        <v>1973</v>
      </c>
      <c r="D3595" s="15" t="s">
        <v>1973</v>
      </c>
      <c r="E3595" s="15" t="s">
        <v>4579</v>
      </c>
      <c r="F3595" s="17" t="s">
        <v>1997</v>
      </c>
      <c r="G3595" s="15" t="s">
        <v>2050</v>
      </c>
      <c r="H3595" s="17" t="s">
        <v>3342</v>
      </c>
      <c r="I3595" s="17" t="s">
        <v>1983</v>
      </c>
      <c r="J3595" s="21" t="s">
        <v>4579</v>
      </c>
    </row>
    <row r="3596" ht="13.5" spans="1:10">
      <c r="A3596" s="19"/>
      <c r="B3596" s="19"/>
      <c r="C3596" s="15" t="s">
        <v>1973</v>
      </c>
      <c r="D3596" s="15" t="s">
        <v>2013</v>
      </c>
      <c r="E3596" s="15" t="s">
        <v>1973</v>
      </c>
      <c r="F3596" s="17" t="s">
        <v>1973</v>
      </c>
      <c r="G3596" s="15" t="s">
        <v>1973</v>
      </c>
      <c r="H3596" s="17" t="s">
        <v>1973</v>
      </c>
      <c r="I3596" s="17" t="s">
        <v>1973</v>
      </c>
      <c r="J3596" s="21" t="s">
        <v>1973</v>
      </c>
    </row>
    <row r="3597" ht="27" spans="1:10">
      <c r="A3597" s="19"/>
      <c r="B3597" s="19"/>
      <c r="C3597" s="15" t="s">
        <v>1973</v>
      </c>
      <c r="D3597" s="15" t="s">
        <v>1973</v>
      </c>
      <c r="E3597" s="15" t="s">
        <v>4580</v>
      </c>
      <c r="F3597" s="17" t="s">
        <v>2020</v>
      </c>
      <c r="G3597" s="15" t="s">
        <v>2171</v>
      </c>
      <c r="H3597" s="17" t="s">
        <v>2016</v>
      </c>
      <c r="I3597" s="17" t="s">
        <v>1983</v>
      </c>
      <c r="J3597" s="21" t="s">
        <v>4580</v>
      </c>
    </row>
    <row r="3598" ht="13.5" spans="1:10">
      <c r="A3598" s="19"/>
      <c r="B3598" s="19"/>
      <c r="C3598" s="15" t="s">
        <v>1973</v>
      </c>
      <c r="D3598" s="15" t="s">
        <v>2018</v>
      </c>
      <c r="E3598" s="15" t="s">
        <v>1973</v>
      </c>
      <c r="F3598" s="17" t="s">
        <v>1973</v>
      </c>
      <c r="G3598" s="15" t="s">
        <v>1973</v>
      </c>
      <c r="H3598" s="17" t="s">
        <v>1973</v>
      </c>
      <c r="I3598" s="17" t="s">
        <v>1973</v>
      </c>
      <c r="J3598" s="21" t="s">
        <v>1973</v>
      </c>
    </row>
    <row r="3599" ht="13.5" spans="1:10">
      <c r="A3599" s="19"/>
      <c r="B3599" s="19"/>
      <c r="C3599" s="15" t="s">
        <v>1973</v>
      </c>
      <c r="D3599" s="15" t="s">
        <v>1973</v>
      </c>
      <c r="E3599" s="15" t="s">
        <v>4581</v>
      </c>
      <c r="F3599" s="17" t="s">
        <v>2020</v>
      </c>
      <c r="G3599" s="15" t="s">
        <v>2039</v>
      </c>
      <c r="H3599" s="17" t="s">
        <v>1993</v>
      </c>
      <c r="I3599" s="17" t="s">
        <v>1983</v>
      </c>
      <c r="J3599" s="21" t="s">
        <v>4581</v>
      </c>
    </row>
    <row r="3600" ht="13.5" spans="1:10">
      <c r="A3600" s="19"/>
      <c r="B3600" s="19"/>
      <c r="C3600" s="15" t="s">
        <v>1989</v>
      </c>
      <c r="D3600" s="15" t="s">
        <v>1973</v>
      </c>
      <c r="E3600" s="15" t="s">
        <v>1973</v>
      </c>
      <c r="F3600" s="17" t="s">
        <v>1973</v>
      </c>
      <c r="G3600" s="15" t="s">
        <v>1973</v>
      </c>
      <c r="H3600" s="17" t="s">
        <v>1973</v>
      </c>
      <c r="I3600" s="17" t="s">
        <v>1973</v>
      </c>
      <c r="J3600" s="21" t="s">
        <v>1973</v>
      </c>
    </row>
    <row r="3601" ht="13.5" spans="1:10">
      <c r="A3601" s="19"/>
      <c r="B3601" s="19"/>
      <c r="C3601" s="15" t="s">
        <v>1973</v>
      </c>
      <c r="D3601" s="15" t="s">
        <v>2258</v>
      </c>
      <c r="E3601" s="15" t="s">
        <v>1973</v>
      </c>
      <c r="F3601" s="17" t="s">
        <v>1973</v>
      </c>
      <c r="G3601" s="15" t="s">
        <v>1973</v>
      </c>
      <c r="H3601" s="17" t="s">
        <v>1973</v>
      </c>
      <c r="I3601" s="17" t="s">
        <v>1973</v>
      </c>
      <c r="J3601" s="21" t="s">
        <v>1973</v>
      </c>
    </row>
    <row r="3602" ht="27" spans="1:10">
      <c r="A3602" s="19"/>
      <c r="B3602" s="19"/>
      <c r="C3602" s="15" t="s">
        <v>1973</v>
      </c>
      <c r="D3602" s="15" t="s">
        <v>1973</v>
      </c>
      <c r="E3602" s="15" t="s">
        <v>4582</v>
      </c>
      <c r="F3602" s="17" t="s">
        <v>1997</v>
      </c>
      <c r="G3602" s="15" t="s">
        <v>2716</v>
      </c>
      <c r="H3602" s="17" t="s">
        <v>4583</v>
      </c>
      <c r="I3602" s="17" t="s">
        <v>1983</v>
      </c>
      <c r="J3602" s="21" t="s">
        <v>4582</v>
      </c>
    </row>
    <row r="3603" ht="13.5" spans="1:10">
      <c r="A3603" s="19"/>
      <c r="B3603" s="19"/>
      <c r="C3603" s="15" t="s">
        <v>2001</v>
      </c>
      <c r="D3603" s="15" t="s">
        <v>1973</v>
      </c>
      <c r="E3603" s="15" t="s">
        <v>1973</v>
      </c>
      <c r="F3603" s="17" t="s">
        <v>1973</v>
      </c>
      <c r="G3603" s="15" t="s">
        <v>1973</v>
      </c>
      <c r="H3603" s="17" t="s">
        <v>1973</v>
      </c>
      <c r="I3603" s="17" t="s">
        <v>1973</v>
      </c>
      <c r="J3603" s="21" t="s">
        <v>1973</v>
      </c>
    </row>
    <row r="3604" ht="13.5" spans="1:10">
      <c r="A3604" s="19"/>
      <c r="B3604" s="19"/>
      <c r="C3604" s="15" t="s">
        <v>1973</v>
      </c>
      <c r="D3604" s="15" t="s">
        <v>2002</v>
      </c>
      <c r="E3604" s="15" t="s">
        <v>1973</v>
      </c>
      <c r="F3604" s="17" t="s">
        <v>1973</v>
      </c>
      <c r="G3604" s="15" t="s">
        <v>1973</v>
      </c>
      <c r="H3604" s="17" t="s">
        <v>1973</v>
      </c>
      <c r="I3604" s="17" t="s">
        <v>1973</v>
      </c>
      <c r="J3604" s="21" t="s">
        <v>1973</v>
      </c>
    </row>
    <row r="3605" ht="13.5" spans="1:10">
      <c r="A3605" s="19"/>
      <c r="B3605" s="19"/>
      <c r="C3605" s="15" t="s">
        <v>1973</v>
      </c>
      <c r="D3605" s="15" t="s">
        <v>1973</v>
      </c>
      <c r="E3605" s="15" t="s">
        <v>2455</v>
      </c>
      <c r="F3605" s="17" t="s">
        <v>1980</v>
      </c>
      <c r="G3605" s="15" t="s">
        <v>2005</v>
      </c>
      <c r="H3605" s="17" t="s">
        <v>1982</v>
      </c>
      <c r="I3605" s="17" t="s">
        <v>1987</v>
      </c>
      <c r="J3605" s="21" t="s">
        <v>2455</v>
      </c>
    </row>
    <row r="3606" ht="13.5" spans="1:10">
      <c r="A3606" s="15" t="s">
        <v>4584</v>
      </c>
      <c r="B3606" s="19"/>
      <c r="C3606" s="19"/>
      <c r="D3606" s="19"/>
      <c r="E3606" s="19"/>
      <c r="F3606" s="20"/>
      <c r="G3606" s="19"/>
      <c r="H3606" s="20"/>
      <c r="I3606" s="20"/>
      <c r="J3606" s="22"/>
    </row>
    <row r="3607" ht="13.5" spans="1:10">
      <c r="A3607" s="15" t="s">
        <v>4585</v>
      </c>
      <c r="B3607" s="19"/>
      <c r="C3607" s="19"/>
      <c r="D3607" s="19"/>
      <c r="E3607" s="19"/>
      <c r="F3607" s="20"/>
      <c r="G3607" s="19"/>
      <c r="H3607" s="20"/>
      <c r="I3607" s="20"/>
      <c r="J3607" s="22"/>
    </row>
    <row r="3608" ht="148.5" spans="1:10">
      <c r="A3608" s="15" t="s">
        <v>4586</v>
      </c>
      <c r="B3608" s="18" t="s">
        <v>4587</v>
      </c>
      <c r="C3608" s="19"/>
      <c r="D3608" s="19"/>
      <c r="E3608" s="19"/>
      <c r="F3608" s="20"/>
      <c r="G3608" s="19"/>
      <c r="H3608" s="20"/>
      <c r="I3608" s="20"/>
      <c r="J3608" s="22"/>
    </row>
    <row r="3609" ht="13.5" spans="1:10">
      <c r="A3609" s="19"/>
      <c r="B3609" s="19"/>
      <c r="C3609" s="15" t="s">
        <v>1977</v>
      </c>
      <c r="D3609" s="15" t="s">
        <v>1973</v>
      </c>
      <c r="E3609" s="15" t="s">
        <v>1973</v>
      </c>
      <c r="F3609" s="17" t="s">
        <v>1973</v>
      </c>
      <c r="G3609" s="15" t="s">
        <v>1973</v>
      </c>
      <c r="H3609" s="17" t="s">
        <v>1973</v>
      </c>
      <c r="I3609" s="17" t="s">
        <v>1973</v>
      </c>
      <c r="J3609" s="21" t="s">
        <v>1973</v>
      </c>
    </row>
    <row r="3610" ht="13.5" spans="1:10">
      <c r="A3610" s="19"/>
      <c r="B3610" s="19"/>
      <c r="C3610" s="15" t="s">
        <v>1973</v>
      </c>
      <c r="D3610" s="15" t="s">
        <v>1978</v>
      </c>
      <c r="E3610" s="15" t="s">
        <v>1973</v>
      </c>
      <c r="F3610" s="17" t="s">
        <v>1973</v>
      </c>
      <c r="G3610" s="15" t="s">
        <v>1973</v>
      </c>
      <c r="H3610" s="17" t="s">
        <v>1973</v>
      </c>
      <c r="I3610" s="17" t="s">
        <v>1973</v>
      </c>
      <c r="J3610" s="21" t="s">
        <v>1973</v>
      </c>
    </row>
    <row r="3611" ht="40.5" spans="1:10">
      <c r="A3611" s="19"/>
      <c r="B3611" s="19"/>
      <c r="C3611" s="15" t="s">
        <v>1973</v>
      </c>
      <c r="D3611" s="15" t="s">
        <v>1973</v>
      </c>
      <c r="E3611" s="15" t="s">
        <v>4588</v>
      </c>
      <c r="F3611" s="17" t="s">
        <v>1980</v>
      </c>
      <c r="G3611" s="15" t="s">
        <v>4589</v>
      </c>
      <c r="H3611" s="17" t="s">
        <v>2011</v>
      </c>
      <c r="I3611" s="17" t="s">
        <v>1983</v>
      </c>
      <c r="J3611" s="21" t="s">
        <v>4590</v>
      </c>
    </row>
    <row r="3612" ht="27" spans="1:10">
      <c r="A3612" s="19"/>
      <c r="B3612" s="19"/>
      <c r="C3612" s="15" t="s">
        <v>1973</v>
      </c>
      <c r="D3612" s="15" t="s">
        <v>1973</v>
      </c>
      <c r="E3612" s="15" t="s">
        <v>4591</v>
      </c>
      <c r="F3612" s="17" t="s">
        <v>1980</v>
      </c>
      <c r="G3612" s="15" t="s">
        <v>2050</v>
      </c>
      <c r="H3612" s="17" t="s">
        <v>2200</v>
      </c>
      <c r="I3612" s="17" t="s">
        <v>1983</v>
      </c>
      <c r="J3612" s="21" t="s">
        <v>4592</v>
      </c>
    </row>
    <row r="3613" ht="40.5" spans="1:10">
      <c r="A3613" s="19"/>
      <c r="B3613" s="19"/>
      <c r="C3613" s="15" t="s">
        <v>1973</v>
      </c>
      <c r="D3613" s="15" t="s">
        <v>1973</v>
      </c>
      <c r="E3613" s="15" t="s">
        <v>4593</v>
      </c>
      <c r="F3613" s="17" t="s">
        <v>1980</v>
      </c>
      <c r="G3613" s="15" t="s">
        <v>4594</v>
      </c>
      <c r="H3613" s="17" t="s">
        <v>4595</v>
      </c>
      <c r="I3613" s="17" t="s">
        <v>1983</v>
      </c>
      <c r="J3613" s="21" t="s">
        <v>4596</v>
      </c>
    </row>
    <row r="3614" ht="13.5" spans="1:10">
      <c r="A3614" s="19"/>
      <c r="B3614" s="19"/>
      <c r="C3614" s="15" t="s">
        <v>1973</v>
      </c>
      <c r="D3614" s="15" t="s">
        <v>1985</v>
      </c>
      <c r="E3614" s="15" t="s">
        <v>1973</v>
      </c>
      <c r="F3614" s="17" t="s">
        <v>1973</v>
      </c>
      <c r="G3614" s="15" t="s">
        <v>1973</v>
      </c>
      <c r="H3614" s="17" t="s">
        <v>1973</v>
      </c>
      <c r="I3614" s="17" t="s">
        <v>1973</v>
      </c>
      <c r="J3614" s="21" t="s">
        <v>1973</v>
      </c>
    </row>
    <row r="3615" ht="27" spans="1:10">
      <c r="A3615" s="19"/>
      <c r="B3615" s="19"/>
      <c r="C3615" s="15" t="s">
        <v>1973</v>
      </c>
      <c r="D3615" s="15" t="s">
        <v>1973</v>
      </c>
      <c r="E3615" s="15" t="s">
        <v>4597</v>
      </c>
      <c r="F3615" s="17" t="s">
        <v>1980</v>
      </c>
      <c r="G3615" s="15" t="s">
        <v>1981</v>
      </c>
      <c r="H3615" s="17" t="s">
        <v>1982</v>
      </c>
      <c r="I3615" s="17" t="s">
        <v>1983</v>
      </c>
      <c r="J3615" s="21" t="s">
        <v>4598</v>
      </c>
    </row>
    <row r="3616" ht="13.5" spans="1:10">
      <c r="A3616" s="19"/>
      <c r="B3616" s="19"/>
      <c r="C3616" s="15" t="s">
        <v>1973</v>
      </c>
      <c r="D3616" s="15" t="s">
        <v>2013</v>
      </c>
      <c r="E3616" s="15" t="s">
        <v>1973</v>
      </c>
      <c r="F3616" s="17" t="s">
        <v>1973</v>
      </c>
      <c r="G3616" s="15" t="s">
        <v>1973</v>
      </c>
      <c r="H3616" s="17" t="s">
        <v>1973</v>
      </c>
      <c r="I3616" s="17" t="s">
        <v>1973</v>
      </c>
      <c r="J3616" s="21" t="s">
        <v>1973</v>
      </c>
    </row>
    <row r="3617" ht="40.5" spans="1:10">
      <c r="A3617" s="19"/>
      <c r="B3617" s="19"/>
      <c r="C3617" s="15" t="s">
        <v>1973</v>
      </c>
      <c r="D3617" s="15" t="s">
        <v>1973</v>
      </c>
      <c r="E3617" s="15" t="s">
        <v>4599</v>
      </c>
      <c r="F3617" s="17" t="s">
        <v>2004</v>
      </c>
      <c r="G3617" s="15" t="s">
        <v>2253</v>
      </c>
      <c r="H3617" s="17" t="s">
        <v>2016</v>
      </c>
      <c r="I3617" s="17" t="s">
        <v>1983</v>
      </c>
      <c r="J3617" s="21" t="s">
        <v>4600</v>
      </c>
    </row>
    <row r="3618" ht="13.5" spans="1:10">
      <c r="A3618" s="19"/>
      <c r="B3618" s="19"/>
      <c r="C3618" s="15" t="s">
        <v>1989</v>
      </c>
      <c r="D3618" s="15" t="s">
        <v>1973</v>
      </c>
      <c r="E3618" s="15" t="s">
        <v>1973</v>
      </c>
      <c r="F3618" s="17" t="s">
        <v>1973</v>
      </c>
      <c r="G3618" s="15" t="s">
        <v>1973</v>
      </c>
      <c r="H3618" s="17" t="s">
        <v>1973</v>
      </c>
      <c r="I3618" s="17" t="s">
        <v>1973</v>
      </c>
      <c r="J3618" s="21" t="s">
        <v>1973</v>
      </c>
    </row>
    <row r="3619" ht="13.5" spans="1:10">
      <c r="A3619" s="19"/>
      <c r="B3619" s="19"/>
      <c r="C3619" s="15" t="s">
        <v>1973</v>
      </c>
      <c r="D3619" s="15" t="s">
        <v>2023</v>
      </c>
      <c r="E3619" s="15" t="s">
        <v>1973</v>
      </c>
      <c r="F3619" s="17" t="s">
        <v>1973</v>
      </c>
      <c r="G3619" s="15" t="s">
        <v>1973</v>
      </c>
      <c r="H3619" s="17" t="s">
        <v>1973</v>
      </c>
      <c r="I3619" s="17" t="s">
        <v>1973</v>
      </c>
      <c r="J3619" s="21" t="s">
        <v>1973</v>
      </c>
    </row>
    <row r="3620" ht="40.5" spans="1:10">
      <c r="A3620" s="19"/>
      <c r="B3620" s="19"/>
      <c r="C3620" s="15" t="s">
        <v>1973</v>
      </c>
      <c r="D3620" s="15" t="s">
        <v>1973</v>
      </c>
      <c r="E3620" s="15" t="s">
        <v>4601</v>
      </c>
      <c r="F3620" s="17" t="s">
        <v>2020</v>
      </c>
      <c r="G3620" s="15" t="s">
        <v>2171</v>
      </c>
      <c r="H3620" s="17" t="s">
        <v>1982</v>
      </c>
      <c r="I3620" s="17" t="s">
        <v>1983</v>
      </c>
      <c r="J3620" s="21" t="s">
        <v>4602</v>
      </c>
    </row>
    <row r="3621" ht="13.5" spans="1:10">
      <c r="A3621" s="19"/>
      <c r="B3621" s="19"/>
      <c r="C3621" s="15" t="s">
        <v>2001</v>
      </c>
      <c r="D3621" s="15" t="s">
        <v>1973</v>
      </c>
      <c r="E3621" s="15" t="s">
        <v>1973</v>
      </c>
      <c r="F3621" s="17" t="s">
        <v>1973</v>
      </c>
      <c r="G3621" s="15" t="s">
        <v>1973</v>
      </c>
      <c r="H3621" s="17" t="s">
        <v>1973</v>
      </c>
      <c r="I3621" s="17" t="s">
        <v>1973</v>
      </c>
      <c r="J3621" s="21" t="s">
        <v>1973</v>
      </c>
    </row>
    <row r="3622" ht="13.5" spans="1:10">
      <c r="A3622" s="19"/>
      <c r="B3622" s="19"/>
      <c r="C3622" s="15" t="s">
        <v>1973</v>
      </c>
      <c r="D3622" s="15" t="s">
        <v>2002</v>
      </c>
      <c r="E3622" s="15" t="s">
        <v>1973</v>
      </c>
      <c r="F3622" s="17" t="s">
        <v>1973</v>
      </c>
      <c r="G3622" s="15" t="s">
        <v>1973</v>
      </c>
      <c r="H3622" s="17" t="s">
        <v>1973</v>
      </c>
      <c r="I3622" s="17" t="s">
        <v>1973</v>
      </c>
      <c r="J3622" s="21" t="s">
        <v>1973</v>
      </c>
    </row>
    <row r="3623" ht="27" spans="1:10">
      <c r="A3623" s="19"/>
      <c r="B3623" s="19"/>
      <c r="C3623" s="15" t="s">
        <v>1973</v>
      </c>
      <c r="D3623" s="15" t="s">
        <v>1973</v>
      </c>
      <c r="E3623" s="15" t="s">
        <v>2455</v>
      </c>
      <c r="F3623" s="17" t="s">
        <v>1997</v>
      </c>
      <c r="G3623" s="15" t="s">
        <v>2620</v>
      </c>
      <c r="H3623" s="17" t="s">
        <v>1982</v>
      </c>
      <c r="I3623" s="17" t="s">
        <v>1983</v>
      </c>
      <c r="J3623" s="21" t="s">
        <v>4603</v>
      </c>
    </row>
    <row r="3624" ht="13.5" spans="1:10">
      <c r="A3624" s="15" t="s">
        <v>4604</v>
      </c>
      <c r="B3624" s="19"/>
      <c r="C3624" s="19"/>
      <c r="D3624" s="19"/>
      <c r="E3624" s="19"/>
      <c r="F3624" s="20"/>
      <c r="G3624" s="19"/>
      <c r="H3624" s="20"/>
      <c r="I3624" s="20"/>
      <c r="J3624" s="22"/>
    </row>
    <row r="3625" ht="13.5" spans="1:10">
      <c r="A3625" s="15" t="s">
        <v>4605</v>
      </c>
      <c r="B3625" s="19"/>
      <c r="C3625" s="19"/>
      <c r="D3625" s="19"/>
      <c r="E3625" s="19"/>
      <c r="F3625" s="20"/>
      <c r="G3625" s="19"/>
      <c r="H3625" s="20"/>
      <c r="I3625" s="20"/>
      <c r="J3625" s="22"/>
    </row>
    <row r="3626" ht="270" spans="1:10">
      <c r="A3626" s="15" t="s">
        <v>4606</v>
      </c>
      <c r="B3626" s="18" t="s">
        <v>4607</v>
      </c>
      <c r="C3626" s="19"/>
      <c r="D3626" s="19"/>
      <c r="E3626" s="19"/>
      <c r="F3626" s="20"/>
      <c r="G3626" s="19"/>
      <c r="H3626" s="20"/>
      <c r="I3626" s="20"/>
      <c r="J3626" s="22"/>
    </row>
    <row r="3627" ht="13.5" spans="1:10">
      <c r="A3627" s="19"/>
      <c r="B3627" s="19"/>
      <c r="C3627" s="15" t="s">
        <v>1977</v>
      </c>
      <c r="D3627" s="15" t="s">
        <v>1973</v>
      </c>
      <c r="E3627" s="15" t="s">
        <v>1973</v>
      </c>
      <c r="F3627" s="17" t="s">
        <v>1973</v>
      </c>
      <c r="G3627" s="15" t="s">
        <v>1973</v>
      </c>
      <c r="H3627" s="17" t="s">
        <v>1973</v>
      </c>
      <c r="I3627" s="17" t="s">
        <v>1973</v>
      </c>
      <c r="J3627" s="21" t="s">
        <v>1973</v>
      </c>
    </row>
    <row r="3628" ht="13.5" spans="1:10">
      <c r="A3628" s="19"/>
      <c r="B3628" s="19"/>
      <c r="C3628" s="15" t="s">
        <v>1973</v>
      </c>
      <c r="D3628" s="15" t="s">
        <v>1978</v>
      </c>
      <c r="E3628" s="15" t="s">
        <v>1973</v>
      </c>
      <c r="F3628" s="17" t="s">
        <v>1973</v>
      </c>
      <c r="G3628" s="15" t="s">
        <v>1973</v>
      </c>
      <c r="H3628" s="17" t="s">
        <v>1973</v>
      </c>
      <c r="I3628" s="17" t="s">
        <v>1973</v>
      </c>
      <c r="J3628" s="21" t="s">
        <v>1973</v>
      </c>
    </row>
    <row r="3629" ht="27" spans="1:10">
      <c r="A3629" s="19"/>
      <c r="B3629" s="19"/>
      <c r="C3629" s="15" t="s">
        <v>1973</v>
      </c>
      <c r="D3629" s="15" t="s">
        <v>1973</v>
      </c>
      <c r="E3629" s="15" t="s">
        <v>4608</v>
      </c>
      <c r="F3629" s="17" t="s">
        <v>2020</v>
      </c>
      <c r="G3629" s="15" t="s">
        <v>4008</v>
      </c>
      <c r="H3629" s="17" t="s">
        <v>2200</v>
      </c>
      <c r="I3629" s="17" t="s">
        <v>1983</v>
      </c>
      <c r="J3629" s="21" t="s">
        <v>4609</v>
      </c>
    </row>
    <row r="3630" ht="13.5" spans="1:10">
      <c r="A3630" s="19"/>
      <c r="B3630" s="19"/>
      <c r="C3630" s="15" t="s">
        <v>1973</v>
      </c>
      <c r="D3630" s="15" t="s">
        <v>2013</v>
      </c>
      <c r="E3630" s="15" t="s">
        <v>1973</v>
      </c>
      <c r="F3630" s="17" t="s">
        <v>1973</v>
      </c>
      <c r="G3630" s="15" t="s">
        <v>1973</v>
      </c>
      <c r="H3630" s="17" t="s">
        <v>1973</v>
      </c>
      <c r="I3630" s="17" t="s">
        <v>1973</v>
      </c>
      <c r="J3630" s="21" t="s">
        <v>1973</v>
      </c>
    </row>
    <row r="3631" ht="27" spans="1:10">
      <c r="A3631" s="19"/>
      <c r="B3631" s="19"/>
      <c r="C3631" s="15" t="s">
        <v>1973</v>
      </c>
      <c r="D3631" s="15" t="s">
        <v>1973</v>
      </c>
      <c r="E3631" s="15" t="s">
        <v>4610</v>
      </c>
      <c r="F3631" s="17" t="s">
        <v>1997</v>
      </c>
      <c r="G3631" s="15" t="s">
        <v>2297</v>
      </c>
      <c r="H3631" s="17" t="s">
        <v>1982</v>
      </c>
      <c r="I3631" s="17" t="s">
        <v>1983</v>
      </c>
      <c r="J3631" s="21" t="s">
        <v>4609</v>
      </c>
    </row>
    <row r="3632" ht="13.5" spans="1:10">
      <c r="A3632" s="19"/>
      <c r="B3632" s="19"/>
      <c r="C3632" s="15" t="s">
        <v>1989</v>
      </c>
      <c r="D3632" s="15" t="s">
        <v>1973</v>
      </c>
      <c r="E3632" s="15" t="s">
        <v>1973</v>
      </c>
      <c r="F3632" s="17" t="s">
        <v>1973</v>
      </c>
      <c r="G3632" s="15" t="s">
        <v>1973</v>
      </c>
      <c r="H3632" s="17" t="s">
        <v>1973</v>
      </c>
      <c r="I3632" s="17" t="s">
        <v>1973</v>
      </c>
      <c r="J3632" s="21" t="s">
        <v>1973</v>
      </c>
    </row>
    <row r="3633" ht="13.5" spans="1:10">
      <c r="A3633" s="19"/>
      <c r="B3633" s="19"/>
      <c r="C3633" s="15" t="s">
        <v>1973</v>
      </c>
      <c r="D3633" s="15" t="s">
        <v>1990</v>
      </c>
      <c r="E3633" s="15" t="s">
        <v>1973</v>
      </c>
      <c r="F3633" s="17" t="s">
        <v>1973</v>
      </c>
      <c r="G3633" s="15" t="s">
        <v>1973</v>
      </c>
      <c r="H3633" s="17" t="s">
        <v>1973</v>
      </c>
      <c r="I3633" s="17" t="s">
        <v>1973</v>
      </c>
      <c r="J3633" s="21" t="s">
        <v>1973</v>
      </c>
    </row>
    <row r="3634" ht="27" spans="1:10">
      <c r="A3634" s="19"/>
      <c r="B3634" s="19"/>
      <c r="C3634" s="15" t="s">
        <v>1973</v>
      </c>
      <c r="D3634" s="15" t="s">
        <v>1973</v>
      </c>
      <c r="E3634" s="15" t="s">
        <v>4611</v>
      </c>
      <c r="F3634" s="17" t="s">
        <v>2020</v>
      </c>
      <c r="G3634" s="15" t="s">
        <v>4612</v>
      </c>
      <c r="H3634" s="17" t="s">
        <v>1982</v>
      </c>
      <c r="I3634" s="17" t="s">
        <v>1983</v>
      </c>
      <c r="J3634" s="21" t="s">
        <v>4609</v>
      </c>
    </row>
    <row r="3635" ht="13.5" spans="1:10">
      <c r="A3635" s="19"/>
      <c r="B3635" s="19"/>
      <c r="C3635" s="15" t="s">
        <v>1973</v>
      </c>
      <c r="D3635" s="15" t="s">
        <v>2023</v>
      </c>
      <c r="E3635" s="15" t="s">
        <v>1973</v>
      </c>
      <c r="F3635" s="17" t="s">
        <v>1973</v>
      </c>
      <c r="G3635" s="15" t="s">
        <v>1973</v>
      </c>
      <c r="H3635" s="17" t="s">
        <v>1973</v>
      </c>
      <c r="I3635" s="17" t="s">
        <v>1973</v>
      </c>
      <c r="J3635" s="21" t="s">
        <v>1973</v>
      </c>
    </row>
    <row r="3636" ht="27" spans="1:10">
      <c r="A3636" s="19"/>
      <c r="B3636" s="19"/>
      <c r="C3636" s="15" t="s">
        <v>1973</v>
      </c>
      <c r="D3636" s="15" t="s">
        <v>1973</v>
      </c>
      <c r="E3636" s="15" t="s">
        <v>4613</v>
      </c>
      <c r="F3636" s="17" t="s">
        <v>2722</v>
      </c>
      <c r="G3636" s="15" t="s">
        <v>4614</v>
      </c>
      <c r="H3636" s="17" t="s">
        <v>1982</v>
      </c>
      <c r="I3636" s="17" t="s">
        <v>1983</v>
      </c>
      <c r="J3636" s="21" t="s">
        <v>4609</v>
      </c>
    </row>
    <row r="3637" ht="13.5" spans="1:10">
      <c r="A3637" s="19"/>
      <c r="B3637" s="19"/>
      <c r="C3637" s="15" t="s">
        <v>2001</v>
      </c>
      <c r="D3637" s="15" t="s">
        <v>1973</v>
      </c>
      <c r="E3637" s="15" t="s">
        <v>1973</v>
      </c>
      <c r="F3637" s="17" t="s">
        <v>1973</v>
      </c>
      <c r="G3637" s="15" t="s">
        <v>1973</v>
      </c>
      <c r="H3637" s="17" t="s">
        <v>1973</v>
      </c>
      <c r="I3637" s="17" t="s">
        <v>1973</v>
      </c>
      <c r="J3637" s="21" t="s">
        <v>1973</v>
      </c>
    </row>
    <row r="3638" ht="13.5" spans="1:10">
      <c r="A3638" s="19"/>
      <c r="B3638" s="19"/>
      <c r="C3638" s="15" t="s">
        <v>1973</v>
      </c>
      <c r="D3638" s="15" t="s">
        <v>2002</v>
      </c>
      <c r="E3638" s="15" t="s">
        <v>1973</v>
      </c>
      <c r="F3638" s="17" t="s">
        <v>1973</v>
      </c>
      <c r="G3638" s="15" t="s">
        <v>1973</v>
      </c>
      <c r="H3638" s="17" t="s">
        <v>1973</v>
      </c>
      <c r="I3638" s="17" t="s">
        <v>1973</v>
      </c>
      <c r="J3638" s="21" t="s">
        <v>1973</v>
      </c>
    </row>
    <row r="3639" ht="27" spans="1:10">
      <c r="A3639" s="19"/>
      <c r="B3639" s="19"/>
      <c r="C3639" s="15" t="s">
        <v>1973</v>
      </c>
      <c r="D3639" s="15" t="s">
        <v>1973</v>
      </c>
      <c r="E3639" s="15" t="s">
        <v>2051</v>
      </c>
      <c r="F3639" s="17" t="s">
        <v>1997</v>
      </c>
      <c r="G3639" s="15" t="s">
        <v>2005</v>
      </c>
      <c r="H3639" s="17" t="s">
        <v>1982</v>
      </c>
      <c r="I3639" s="17" t="s">
        <v>1983</v>
      </c>
      <c r="J3639" s="21" t="s">
        <v>4609</v>
      </c>
    </row>
    <row r="3640" ht="283.5" spans="1:10">
      <c r="A3640" s="15" t="s">
        <v>4615</v>
      </c>
      <c r="B3640" s="18" t="s">
        <v>4616</v>
      </c>
      <c r="C3640" s="19"/>
      <c r="D3640" s="19"/>
      <c r="E3640" s="19"/>
      <c r="F3640" s="20"/>
      <c r="G3640" s="19"/>
      <c r="H3640" s="20"/>
      <c r="I3640" s="20"/>
      <c r="J3640" s="22"/>
    </row>
    <row r="3641" ht="13.5" spans="1:10">
      <c r="A3641" s="19"/>
      <c r="B3641" s="19"/>
      <c r="C3641" s="15" t="s">
        <v>1977</v>
      </c>
      <c r="D3641" s="15" t="s">
        <v>1973</v>
      </c>
      <c r="E3641" s="15" t="s">
        <v>1973</v>
      </c>
      <c r="F3641" s="17" t="s">
        <v>1973</v>
      </c>
      <c r="G3641" s="15" t="s">
        <v>1973</v>
      </c>
      <c r="H3641" s="17" t="s">
        <v>1973</v>
      </c>
      <c r="I3641" s="17" t="s">
        <v>1973</v>
      </c>
      <c r="J3641" s="21" t="s">
        <v>1973</v>
      </c>
    </row>
    <row r="3642" ht="13.5" spans="1:10">
      <c r="A3642" s="19"/>
      <c r="B3642" s="19"/>
      <c r="C3642" s="15" t="s">
        <v>1973</v>
      </c>
      <c r="D3642" s="15" t="s">
        <v>1978</v>
      </c>
      <c r="E3642" s="15" t="s">
        <v>1973</v>
      </c>
      <c r="F3642" s="17" t="s">
        <v>1973</v>
      </c>
      <c r="G3642" s="15" t="s">
        <v>1973</v>
      </c>
      <c r="H3642" s="17" t="s">
        <v>1973</v>
      </c>
      <c r="I3642" s="17" t="s">
        <v>1973</v>
      </c>
      <c r="J3642" s="21" t="s">
        <v>1973</v>
      </c>
    </row>
    <row r="3643" ht="27" spans="1:10">
      <c r="A3643" s="19"/>
      <c r="B3643" s="19"/>
      <c r="C3643" s="15" t="s">
        <v>1973</v>
      </c>
      <c r="D3643" s="15" t="s">
        <v>1973</v>
      </c>
      <c r="E3643" s="15" t="s">
        <v>4617</v>
      </c>
      <c r="F3643" s="17" t="s">
        <v>1997</v>
      </c>
      <c r="G3643" s="15" t="s">
        <v>2005</v>
      </c>
      <c r="H3643" s="17" t="s">
        <v>1982</v>
      </c>
      <c r="I3643" s="17" t="s">
        <v>1983</v>
      </c>
      <c r="J3643" s="21" t="s">
        <v>4618</v>
      </c>
    </row>
    <row r="3644" ht="27" spans="1:10">
      <c r="A3644" s="19"/>
      <c r="B3644" s="19"/>
      <c r="C3644" s="15" t="s">
        <v>1973</v>
      </c>
      <c r="D3644" s="15" t="s">
        <v>1973</v>
      </c>
      <c r="E3644" s="15" t="s">
        <v>4619</v>
      </c>
      <c r="F3644" s="17" t="s">
        <v>1997</v>
      </c>
      <c r="G3644" s="15" t="s">
        <v>4620</v>
      </c>
      <c r="H3644" s="17" t="s">
        <v>4621</v>
      </c>
      <c r="I3644" s="17" t="s">
        <v>1983</v>
      </c>
      <c r="J3644" s="21" t="s">
        <v>4618</v>
      </c>
    </row>
    <row r="3645" ht="13.5" spans="1:10">
      <c r="A3645" s="19"/>
      <c r="B3645" s="19"/>
      <c r="C3645" s="15" t="s">
        <v>1989</v>
      </c>
      <c r="D3645" s="15" t="s">
        <v>1973</v>
      </c>
      <c r="E3645" s="15" t="s">
        <v>1973</v>
      </c>
      <c r="F3645" s="17" t="s">
        <v>1973</v>
      </c>
      <c r="G3645" s="15" t="s">
        <v>1973</v>
      </c>
      <c r="H3645" s="17" t="s">
        <v>1973</v>
      </c>
      <c r="I3645" s="17" t="s">
        <v>1973</v>
      </c>
      <c r="J3645" s="21" t="s">
        <v>1973</v>
      </c>
    </row>
    <row r="3646" ht="13.5" spans="1:10">
      <c r="A3646" s="19"/>
      <c r="B3646" s="19"/>
      <c r="C3646" s="15" t="s">
        <v>1973</v>
      </c>
      <c r="D3646" s="15" t="s">
        <v>2023</v>
      </c>
      <c r="E3646" s="15" t="s">
        <v>1973</v>
      </c>
      <c r="F3646" s="17" t="s">
        <v>1973</v>
      </c>
      <c r="G3646" s="15" t="s">
        <v>1973</v>
      </c>
      <c r="H3646" s="17" t="s">
        <v>1973</v>
      </c>
      <c r="I3646" s="17" t="s">
        <v>1973</v>
      </c>
      <c r="J3646" s="21" t="s">
        <v>1973</v>
      </c>
    </row>
    <row r="3647" ht="27" spans="1:10">
      <c r="A3647" s="19"/>
      <c r="B3647" s="19"/>
      <c r="C3647" s="15" t="s">
        <v>1973</v>
      </c>
      <c r="D3647" s="15" t="s">
        <v>1973</v>
      </c>
      <c r="E3647" s="15" t="s">
        <v>4622</v>
      </c>
      <c r="F3647" s="17" t="s">
        <v>1997</v>
      </c>
      <c r="G3647" s="15" t="s">
        <v>4614</v>
      </c>
      <c r="H3647" s="17" t="s">
        <v>1982</v>
      </c>
      <c r="I3647" s="17" t="s">
        <v>1983</v>
      </c>
      <c r="J3647" s="21" t="s">
        <v>4618</v>
      </c>
    </row>
    <row r="3648" ht="13.5" spans="1:10">
      <c r="A3648" s="19"/>
      <c r="B3648" s="19"/>
      <c r="C3648" s="15" t="s">
        <v>1973</v>
      </c>
      <c r="D3648" s="15" t="s">
        <v>2258</v>
      </c>
      <c r="E3648" s="15" t="s">
        <v>1973</v>
      </c>
      <c r="F3648" s="17" t="s">
        <v>1973</v>
      </c>
      <c r="G3648" s="15" t="s">
        <v>1973</v>
      </c>
      <c r="H3648" s="17" t="s">
        <v>1973</v>
      </c>
      <c r="I3648" s="17" t="s">
        <v>1973</v>
      </c>
      <c r="J3648" s="21" t="s">
        <v>1973</v>
      </c>
    </row>
    <row r="3649" ht="27" spans="1:10">
      <c r="A3649" s="19"/>
      <c r="B3649" s="19"/>
      <c r="C3649" s="15" t="s">
        <v>1973</v>
      </c>
      <c r="D3649" s="15" t="s">
        <v>1973</v>
      </c>
      <c r="E3649" s="15" t="s">
        <v>4623</v>
      </c>
      <c r="F3649" s="17" t="s">
        <v>1997</v>
      </c>
      <c r="G3649" s="15" t="s">
        <v>1992</v>
      </c>
      <c r="H3649" s="17" t="s">
        <v>1982</v>
      </c>
      <c r="I3649" s="17" t="s">
        <v>1983</v>
      </c>
      <c r="J3649" s="21" t="s">
        <v>4618</v>
      </c>
    </row>
    <row r="3650" ht="13.5" spans="1:10">
      <c r="A3650" s="19"/>
      <c r="B3650" s="19"/>
      <c r="C3650" s="15" t="s">
        <v>2001</v>
      </c>
      <c r="D3650" s="15" t="s">
        <v>1973</v>
      </c>
      <c r="E3650" s="15" t="s">
        <v>1973</v>
      </c>
      <c r="F3650" s="17" t="s">
        <v>1973</v>
      </c>
      <c r="G3650" s="15" t="s">
        <v>1973</v>
      </c>
      <c r="H3650" s="17" t="s">
        <v>1973</v>
      </c>
      <c r="I3650" s="17" t="s">
        <v>1973</v>
      </c>
      <c r="J3650" s="21" t="s">
        <v>1973</v>
      </c>
    </row>
    <row r="3651" ht="13.5" spans="1:10">
      <c r="A3651" s="19"/>
      <c r="B3651" s="19"/>
      <c r="C3651" s="15" t="s">
        <v>1973</v>
      </c>
      <c r="D3651" s="15" t="s">
        <v>2002</v>
      </c>
      <c r="E3651" s="15" t="s">
        <v>1973</v>
      </c>
      <c r="F3651" s="17" t="s">
        <v>1973</v>
      </c>
      <c r="G3651" s="15" t="s">
        <v>1973</v>
      </c>
      <c r="H3651" s="17" t="s">
        <v>1973</v>
      </c>
      <c r="I3651" s="17" t="s">
        <v>1973</v>
      </c>
      <c r="J3651" s="21" t="s">
        <v>1973</v>
      </c>
    </row>
    <row r="3652" ht="27" spans="1:10">
      <c r="A3652" s="19"/>
      <c r="B3652" s="19"/>
      <c r="C3652" s="15" t="s">
        <v>1973</v>
      </c>
      <c r="D3652" s="15" t="s">
        <v>1973</v>
      </c>
      <c r="E3652" s="15" t="s">
        <v>2395</v>
      </c>
      <c r="F3652" s="17" t="s">
        <v>1997</v>
      </c>
      <c r="G3652" s="15" t="s">
        <v>2005</v>
      </c>
      <c r="H3652" s="17" t="s">
        <v>1982</v>
      </c>
      <c r="I3652" s="17" t="s">
        <v>1983</v>
      </c>
      <c r="J3652" s="21" t="s">
        <v>4618</v>
      </c>
    </row>
    <row r="3653" ht="409.5" spans="1:10">
      <c r="A3653" s="15" t="s">
        <v>4624</v>
      </c>
      <c r="B3653" s="18" t="s">
        <v>4625</v>
      </c>
      <c r="C3653" s="19"/>
      <c r="D3653" s="19"/>
      <c r="E3653" s="19"/>
      <c r="F3653" s="20"/>
      <c r="G3653" s="19"/>
      <c r="H3653" s="20"/>
      <c r="I3653" s="20"/>
      <c r="J3653" s="22"/>
    </row>
    <row r="3654" ht="13.5" spans="1:10">
      <c r="A3654" s="19"/>
      <c r="B3654" s="19"/>
      <c r="C3654" s="15" t="s">
        <v>1977</v>
      </c>
      <c r="D3654" s="15" t="s">
        <v>1973</v>
      </c>
      <c r="E3654" s="15" t="s">
        <v>1973</v>
      </c>
      <c r="F3654" s="17" t="s">
        <v>1973</v>
      </c>
      <c r="G3654" s="15" t="s">
        <v>1973</v>
      </c>
      <c r="H3654" s="17" t="s">
        <v>1973</v>
      </c>
      <c r="I3654" s="17" t="s">
        <v>1973</v>
      </c>
      <c r="J3654" s="21" t="s">
        <v>1973</v>
      </c>
    </row>
    <row r="3655" ht="13.5" spans="1:10">
      <c r="A3655" s="19"/>
      <c r="B3655" s="19"/>
      <c r="C3655" s="15" t="s">
        <v>1973</v>
      </c>
      <c r="D3655" s="15" t="s">
        <v>1978</v>
      </c>
      <c r="E3655" s="15" t="s">
        <v>1973</v>
      </c>
      <c r="F3655" s="17" t="s">
        <v>1973</v>
      </c>
      <c r="G3655" s="15" t="s">
        <v>1973</v>
      </c>
      <c r="H3655" s="17" t="s">
        <v>1973</v>
      </c>
      <c r="I3655" s="17" t="s">
        <v>1973</v>
      </c>
      <c r="J3655" s="21" t="s">
        <v>1973</v>
      </c>
    </row>
    <row r="3656" ht="54" spans="1:10">
      <c r="A3656" s="19"/>
      <c r="B3656" s="19"/>
      <c r="C3656" s="15" t="s">
        <v>1973</v>
      </c>
      <c r="D3656" s="15" t="s">
        <v>1973</v>
      </c>
      <c r="E3656" s="15" t="s">
        <v>4626</v>
      </c>
      <c r="F3656" s="17" t="s">
        <v>1980</v>
      </c>
      <c r="G3656" s="15" t="s">
        <v>4627</v>
      </c>
      <c r="H3656" s="17" t="s">
        <v>2011</v>
      </c>
      <c r="I3656" s="17" t="s">
        <v>1983</v>
      </c>
      <c r="J3656" s="21" t="s">
        <v>4628</v>
      </c>
    </row>
    <row r="3657" ht="13.5" spans="1:10">
      <c r="A3657" s="19"/>
      <c r="B3657" s="19"/>
      <c r="C3657" s="15" t="s">
        <v>1973</v>
      </c>
      <c r="D3657" s="15" t="s">
        <v>1985</v>
      </c>
      <c r="E3657" s="15" t="s">
        <v>1973</v>
      </c>
      <c r="F3657" s="17" t="s">
        <v>1973</v>
      </c>
      <c r="G3657" s="15" t="s">
        <v>1973</v>
      </c>
      <c r="H3657" s="17" t="s">
        <v>1973</v>
      </c>
      <c r="I3657" s="17" t="s">
        <v>1973</v>
      </c>
      <c r="J3657" s="21" t="s">
        <v>1973</v>
      </c>
    </row>
    <row r="3658" ht="54" spans="1:10">
      <c r="A3658" s="19"/>
      <c r="B3658" s="19"/>
      <c r="C3658" s="15" t="s">
        <v>1973</v>
      </c>
      <c r="D3658" s="15" t="s">
        <v>1973</v>
      </c>
      <c r="E3658" s="15" t="s">
        <v>4629</v>
      </c>
      <c r="F3658" s="17" t="s">
        <v>1997</v>
      </c>
      <c r="G3658" s="15" t="s">
        <v>2620</v>
      </c>
      <c r="H3658" s="17" t="s">
        <v>1982</v>
      </c>
      <c r="I3658" s="17" t="s">
        <v>1983</v>
      </c>
      <c r="J3658" s="21" t="s">
        <v>4628</v>
      </c>
    </row>
    <row r="3659" ht="13.5" spans="1:10">
      <c r="A3659" s="19"/>
      <c r="B3659" s="19"/>
      <c r="C3659" s="15" t="s">
        <v>1989</v>
      </c>
      <c r="D3659" s="15" t="s">
        <v>1973</v>
      </c>
      <c r="E3659" s="15" t="s">
        <v>1973</v>
      </c>
      <c r="F3659" s="17" t="s">
        <v>1973</v>
      </c>
      <c r="G3659" s="15" t="s">
        <v>1973</v>
      </c>
      <c r="H3659" s="17" t="s">
        <v>1973</v>
      </c>
      <c r="I3659" s="17" t="s">
        <v>1973</v>
      </c>
      <c r="J3659" s="21" t="s">
        <v>1973</v>
      </c>
    </row>
    <row r="3660" ht="13.5" spans="1:10">
      <c r="A3660" s="19"/>
      <c r="B3660" s="19"/>
      <c r="C3660" s="15" t="s">
        <v>1973</v>
      </c>
      <c r="D3660" s="15" t="s">
        <v>2258</v>
      </c>
      <c r="E3660" s="15" t="s">
        <v>1973</v>
      </c>
      <c r="F3660" s="17" t="s">
        <v>1973</v>
      </c>
      <c r="G3660" s="15" t="s">
        <v>1973</v>
      </c>
      <c r="H3660" s="17" t="s">
        <v>1973</v>
      </c>
      <c r="I3660" s="17" t="s">
        <v>1973</v>
      </c>
      <c r="J3660" s="21" t="s">
        <v>1973</v>
      </c>
    </row>
    <row r="3661" ht="54" spans="1:10">
      <c r="A3661" s="19"/>
      <c r="B3661" s="19"/>
      <c r="C3661" s="15" t="s">
        <v>1973</v>
      </c>
      <c r="D3661" s="15" t="s">
        <v>1973</v>
      </c>
      <c r="E3661" s="15" t="s">
        <v>4630</v>
      </c>
      <c r="F3661" s="17" t="s">
        <v>1997</v>
      </c>
      <c r="G3661" s="15" t="s">
        <v>4631</v>
      </c>
      <c r="H3661" s="17" t="s">
        <v>1982</v>
      </c>
      <c r="I3661" s="17" t="s">
        <v>1983</v>
      </c>
      <c r="J3661" s="21" t="s">
        <v>4628</v>
      </c>
    </row>
    <row r="3662" ht="13.5" spans="1:10">
      <c r="A3662" s="19"/>
      <c r="B3662" s="19"/>
      <c r="C3662" s="15" t="s">
        <v>1973</v>
      </c>
      <c r="D3662" s="15" t="s">
        <v>1995</v>
      </c>
      <c r="E3662" s="15" t="s">
        <v>1973</v>
      </c>
      <c r="F3662" s="17" t="s">
        <v>1973</v>
      </c>
      <c r="G3662" s="15" t="s">
        <v>1973</v>
      </c>
      <c r="H3662" s="17" t="s">
        <v>1973</v>
      </c>
      <c r="I3662" s="17" t="s">
        <v>1973</v>
      </c>
      <c r="J3662" s="21" t="s">
        <v>1973</v>
      </c>
    </row>
    <row r="3663" ht="54" spans="1:10">
      <c r="A3663" s="19"/>
      <c r="B3663" s="19"/>
      <c r="C3663" s="15" t="s">
        <v>1973</v>
      </c>
      <c r="D3663" s="15" t="s">
        <v>1973</v>
      </c>
      <c r="E3663" s="15" t="s">
        <v>4632</v>
      </c>
      <c r="F3663" s="17" t="s">
        <v>1997</v>
      </c>
      <c r="G3663" s="15" t="s">
        <v>3043</v>
      </c>
      <c r="H3663" s="17" t="s">
        <v>1982</v>
      </c>
      <c r="I3663" s="17" t="s">
        <v>1983</v>
      </c>
      <c r="J3663" s="21" t="s">
        <v>4628</v>
      </c>
    </row>
    <row r="3664" ht="13.5" spans="1:10">
      <c r="A3664" s="19"/>
      <c r="B3664" s="19"/>
      <c r="C3664" s="15" t="s">
        <v>2001</v>
      </c>
      <c r="D3664" s="15" t="s">
        <v>1973</v>
      </c>
      <c r="E3664" s="15" t="s">
        <v>1973</v>
      </c>
      <c r="F3664" s="17" t="s">
        <v>1973</v>
      </c>
      <c r="G3664" s="15" t="s">
        <v>1973</v>
      </c>
      <c r="H3664" s="17" t="s">
        <v>1973</v>
      </c>
      <c r="I3664" s="17" t="s">
        <v>1973</v>
      </c>
      <c r="J3664" s="21" t="s">
        <v>1973</v>
      </c>
    </row>
    <row r="3665" ht="13.5" spans="1:10">
      <c r="A3665" s="19"/>
      <c r="B3665" s="19"/>
      <c r="C3665" s="15" t="s">
        <v>1973</v>
      </c>
      <c r="D3665" s="15" t="s">
        <v>2002</v>
      </c>
      <c r="E3665" s="15" t="s">
        <v>1973</v>
      </c>
      <c r="F3665" s="17" t="s">
        <v>1973</v>
      </c>
      <c r="G3665" s="15" t="s">
        <v>1973</v>
      </c>
      <c r="H3665" s="17" t="s">
        <v>1973</v>
      </c>
      <c r="I3665" s="17" t="s">
        <v>1973</v>
      </c>
      <c r="J3665" s="21" t="s">
        <v>1973</v>
      </c>
    </row>
    <row r="3666" ht="54" spans="1:10">
      <c r="A3666" s="19"/>
      <c r="B3666" s="19"/>
      <c r="C3666" s="15" t="s">
        <v>1973</v>
      </c>
      <c r="D3666" s="15" t="s">
        <v>1973</v>
      </c>
      <c r="E3666" s="15" t="s">
        <v>4633</v>
      </c>
      <c r="F3666" s="17" t="s">
        <v>1997</v>
      </c>
      <c r="G3666" s="15" t="s">
        <v>2297</v>
      </c>
      <c r="H3666" s="17" t="s">
        <v>1982</v>
      </c>
      <c r="I3666" s="17" t="s">
        <v>1983</v>
      </c>
      <c r="J3666" s="21" t="s">
        <v>4628</v>
      </c>
    </row>
    <row r="3667" ht="13.5" spans="1:10">
      <c r="A3667" s="15" t="s">
        <v>4634</v>
      </c>
      <c r="B3667" s="19"/>
      <c r="C3667" s="19"/>
      <c r="D3667" s="19"/>
      <c r="E3667" s="19"/>
      <c r="F3667" s="20"/>
      <c r="G3667" s="19"/>
      <c r="H3667" s="20"/>
      <c r="I3667" s="20"/>
      <c r="J3667" s="22"/>
    </row>
    <row r="3668" ht="13.5" spans="1:10">
      <c r="A3668" s="15" t="s">
        <v>4635</v>
      </c>
      <c r="B3668" s="19"/>
      <c r="C3668" s="19"/>
      <c r="D3668" s="19"/>
      <c r="E3668" s="19"/>
      <c r="F3668" s="20"/>
      <c r="G3668" s="19"/>
      <c r="H3668" s="20"/>
      <c r="I3668" s="20"/>
      <c r="J3668" s="22"/>
    </row>
    <row r="3669" ht="135" spans="1:10">
      <c r="A3669" s="15" t="s">
        <v>4636</v>
      </c>
      <c r="B3669" s="18" t="s">
        <v>4637</v>
      </c>
      <c r="C3669" s="19"/>
      <c r="D3669" s="19"/>
      <c r="E3669" s="19"/>
      <c r="F3669" s="20"/>
      <c r="G3669" s="19"/>
      <c r="H3669" s="20"/>
      <c r="I3669" s="20"/>
      <c r="J3669" s="22"/>
    </row>
    <row r="3670" ht="13.5" spans="1:10">
      <c r="A3670" s="19"/>
      <c r="B3670" s="19"/>
      <c r="C3670" s="15" t="s">
        <v>1977</v>
      </c>
      <c r="D3670" s="15" t="s">
        <v>1973</v>
      </c>
      <c r="E3670" s="15" t="s">
        <v>1973</v>
      </c>
      <c r="F3670" s="17" t="s">
        <v>1973</v>
      </c>
      <c r="G3670" s="15" t="s">
        <v>1973</v>
      </c>
      <c r="H3670" s="17" t="s">
        <v>1973</v>
      </c>
      <c r="I3670" s="17" t="s">
        <v>1973</v>
      </c>
      <c r="J3670" s="21" t="s">
        <v>1973</v>
      </c>
    </row>
    <row r="3671" ht="13.5" spans="1:10">
      <c r="A3671" s="19"/>
      <c r="B3671" s="19"/>
      <c r="C3671" s="15" t="s">
        <v>1973</v>
      </c>
      <c r="D3671" s="15" t="s">
        <v>1978</v>
      </c>
      <c r="E3671" s="15" t="s">
        <v>1973</v>
      </c>
      <c r="F3671" s="17" t="s">
        <v>1973</v>
      </c>
      <c r="G3671" s="15" t="s">
        <v>1973</v>
      </c>
      <c r="H3671" s="17" t="s">
        <v>1973</v>
      </c>
      <c r="I3671" s="17" t="s">
        <v>1973</v>
      </c>
      <c r="J3671" s="21" t="s">
        <v>1973</v>
      </c>
    </row>
    <row r="3672" ht="67.5" spans="1:10">
      <c r="A3672" s="19"/>
      <c r="B3672" s="19"/>
      <c r="C3672" s="15" t="s">
        <v>1973</v>
      </c>
      <c r="D3672" s="15" t="s">
        <v>1973</v>
      </c>
      <c r="E3672" s="15" t="s">
        <v>2995</v>
      </c>
      <c r="F3672" s="17" t="s">
        <v>1980</v>
      </c>
      <c r="G3672" s="15" t="s">
        <v>4638</v>
      </c>
      <c r="H3672" s="17" t="s">
        <v>2996</v>
      </c>
      <c r="I3672" s="17" t="s">
        <v>1983</v>
      </c>
      <c r="J3672" s="21" t="s">
        <v>2997</v>
      </c>
    </row>
    <row r="3673" ht="27" spans="1:10">
      <c r="A3673" s="19"/>
      <c r="B3673" s="19"/>
      <c r="C3673" s="15" t="s">
        <v>1973</v>
      </c>
      <c r="D3673" s="15" t="s">
        <v>1973</v>
      </c>
      <c r="E3673" s="15" t="s">
        <v>4639</v>
      </c>
      <c r="F3673" s="17" t="s">
        <v>2004</v>
      </c>
      <c r="G3673" s="15" t="s">
        <v>4640</v>
      </c>
      <c r="H3673" s="17" t="s">
        <v>4621</v>
      </c>
      <c r="I3673" s="17" t="s">
        <v>1987</v>
      </c>
      <c r="J3673" s="21" t="s">
        <v>4641</v>
      </c>
    </row>
    <row r="3674" ht="13.5" spans="1:10">
      <c r="A3674" s="19"/>
      <c r="B3674" s="19"/>
      <c r="C3674" s="15" t="s">
        <v>1989</v>
      </c>
      <c r="D3674" s="15" t="s">
        <v>1973</v>
      </c>
      <c r="E3674" s="15" t="s">
        <v>1973</v>
      </c>
      <c r="F3674" s="17" t="s">
        <v>1973</v>
      </c>
      <c r="G3674" s="15" t="s">
        <v>1973</v>
      </c>
      <c r="H3674" s="17" t="s">
        <v>1973</v>
      </c>
      <c r="I3674" s="17" t="s">
        <v>1973</v>
      </c>
      <c r="J3674" s="21" t="s">
        <v>1973</v>
      </c>
    </row>
    <row r="3675" ht="13.5" spans="1:10">
      <c r="A3675" s="19"/>
      <c r="B3675" s="19"/>
      <c r="C3675" s="15" t="s">
        <v>1973</v>
      </c>
      <c r="D3675" s="15" t="s">
        <v>1990</v>
      </c>
      <c r="E3675" s="15" t="s">
        <v>1973</v>
      </c>
      <c r="F3675" s="17" t="s">
        <v>1973</v>
      </c>
      <c r="G3675" s="15" t="s">
        <v>1973</v>
      </c>
      <c r="H3675" s="17" t="s">
        <v>1973</v>
      </c>
      <c r="I3675" s="17" t="s">
        <v>1973</v>
      </c>
      <c r="J3675" s="21" t="s">
        <v>1973</v>
      </c>
    </row>
    <row r="3676" ht="13.5" spans="1:10">
      <c r="A3676" s="19"/>
      <c r="B3676" s="19"/>
      <c r="C3676" s="15" t="s">
        <v>1973</v>
      </c>
      <c r="D3676" s="15" t="s">
        <v>1973</v>
      </c>
      <c r="E3676" s="15" t="s">
        <v>4642</v>
      </c>
      <c r="F3676" s="17" t="s">
        <v>1997</v>
      </c>
      <c r="G3676" s="15" t="s">
        <v>4643</v>
      </c>
      <c r="H3676" s="17" t="s">
        <v>4644</v>
      </c>
      <c r="I3676" s="17" t="s">
        <v>1983</v>
      </c>
      <c r="J3676" s="21" t="s">
        <v>4645</v>
      </c>
    </row>
    <row r="3677" ht="13.5" spans="1:10">
      <c r="A3677" s="19"/>
      <c r="B3677" s="19"/>
      <c r="C3677" s="15" t="s">
        <v>1973</v>
      </c>
      <c r="D3677" s="15" t="s">
        <v>2023</v>
      </c>
      <c r="E3677" s="15" t="s">
        <v>1973</v>
      </c>
      <c r="F3677" s="17" t="s">
        <v>1973</v>
      </c>
      <c r="G3677" s="15" t="s">
        <v>1973</v>
      </c>
      <c r="H3677" s="17" t="s">
        <v>1973</v>
      </c>
      <c r="I3677" s="17" t="s">
        <v>1973</v>
      </c>
      <c r="J3677" s="21" t="s">
        <v>1973</v>
      </c>
    </row>
    <row r="3678" ht="81" spans="1:10">
      <c r="A3678" s="19"/>
      <c r="B3678" s="19"/>
      <c r="C3678" s="15" t="s">
        <v>1973</v>
      </c>
      <c r="D3678" s="15" t="s">
        <v>1973</v>
      </c>
      <c r="E3678" s="15" t="s">
        <v>3000</v>
      </c>
      <c r="F3678" s="17" t="s">
        <v>1980</v>
      </c>
      <c r="G3678" s="15" t="s">
        <v>1981</v>
      </c>
      <c r="H3678" s="17" t="s">
        <v>1982</v>
      </c>
      <c r="I3678" s="17" t="s">
        <v>1987</v>
      </c>
      <c r="J3678" s="21" t="s">
        <v>3001</v>
      </c>
    </row>
    <row r="3679" ht="13.5" spans="1:10">
      <c r="A3679" s="19"/>
      <c r="B3679" s="19"/>
      <c r="C3679" s="15" t="s">
        <v>2001</v>
      </c>
      <c r="D3679" s="15" t="s">
        <v>1973</v>
      </c>
      <c r="E3679" s="15" t="s">
        <v>1973</v>
      </c>
      <c r="F3679" s="17" t="s">
        <v>1973</v>
      </c>
      <c r="G3679" s="15" t="s">
        <v>1973</v>
      </c>
      <c r="H3679" s="17" t="s">
        <v>1973</v>
      </c>
      <c r="I3679" s="17" t="s">
        <v>1973</v>
      </c>
      <c r="J3679" s="21" t="s">
        <v>1973</v>
      </c>
    </row>
    <row r="3680" ht="13.5" spans="1:10">
      <c r="A3680" s="19"/>
      <c r="B3680" s="19"/>
      <c r="C3680" s="15" t="s">
        <v>1973</v>
      </c>
      <c r="D3680" s="15" t="s">
        <v>2002</v>
      </c>
      <c r="E3680" s="15" t="s">
        <v>1973</v>
      </c>
      <c r="F3680" s="17" t="s">
        <v>1973</v>
      </c>
      <c r="G3680" s="15" t="s">
        <v>1973</v>
      </c>
      <c r="H3680" s="17" t="s">
        <v>1973</v>
      </c>
      <c r="I3680" s="17" t="s">
        <v>1973</v>
      </c>
      <c r="J3680" s="21" t="s">
        <v>1973</v>
      </c>
    </row>
    <row r="3681" ht="40.5" spans="1:10">
      <c r="A3681" s="19"/>
      <c r="B3681" s="19"/>
      <c r="C3681" s="15" t="s">
        <v>1973</v>
      </c>
      <c r="D3681" s="15" t="s">
        <v>1973</v>
      </c>
      <c r="E3681" s="15" t="s">
        <v>2061</v>
      </c>
      <c r="F3681" s="17" t="s">
        <v>1997</v>
      </c>
      <c r="G3681" s="15" t="s">
        <v>1981</v>
      </c>
      <c r="H3681" s="17" t="s">
        <v>1982</v>
      </c>
      <c r="I3681" s="17" t="s">
        <v>1983</v>
      </c>
      <c r="J3681" s="21" t="s">
        <v>3002</v>
      </c>
    </row>
    <row r="3682" ht="27" spans="1:10">
      <c r="A3682" s="19"/>
      <c r="B3682" s="19"/>
      <c r="C3682" s="15" t="s">
        <v>1973</v>
      </c>
      <c r="D3682" s="15" t="s">
        <v>1973</v>
      </c>
      <c r="E3682" s="15" t="s">
        <v>4646</v>
      </c>
      <c r="F3682" s="17" t="s">
        <v>1997</v>
      </c>
      <c r="G3682" s="15" t="s">
        <v>4647</v>
      </c>
      <c r="H3682" s="17" t="s">
        <v>4644</v>
      </c>
      <c r="I3682" s="17" t="s">
        <v>1987</v>
      </c>
      <c r="J3682" s="21" t="s">
        <v>4648</v>
      </c>
    </row>
    <row r="3683" ht="13.5" spans="1:10">
      <c r="A3683" s="15" t="s">
        <v>4649</v>
      </c>
      <c r="B3683" s="19"/>
      <c r="C3683" s="19"/>
      <c r="D3683" s="19"/>
      <c r="E3683" s="19"/>
      <c r="F3683" s="20"/>
      <c r="G3683" s="19"/>
      <c r="H3683" s="20"/>
      <c r="I3683" s="20"/>
      <c r="J3683" s="22"/>
    </row>
    <row r="3684" ht="13.5" spans="1:10">
      <c r="A3684" s="15" t="s">
        <v>4650</v>
      </c>
      <c r="B3684" s="19"/>
      <c r="C3684" s="19"/>
      <c r="D3684" s="19"/>
      <c r="E3684" s="19"/>
      <c r="F3684" s="20"/>
      <c r="G3684" s="19"/>
      <c r="H3684" s="20"/>
      <c r="I3684" s="20"/>
      <c r="J3684" s="22"/>
    </row>
    <row r="3685" ht="27" spans="1:10">
      <c r="A3685" s="15" t="s">
        <v>4651</v>
      </c>
      <c r="B3685" s="18" t="s">
        <v>4652</v>
      </c>
      <c r="C3685" s="19"/>
      <c r="D3685" s="19"/>
      <c r="E3685" s="19"/>
      <c r="F3685" s="20"/>
      <c r="G3685" s="19"/>
      <c r="H3685" s="20"/>
      <c r="I3685" s="20"/>
      <c r="J3685" s="22"/>
    </row>
    <row r="3686" ht="13.5" spans="1:10">
      <c r="A3686" s="19"/>
      <c r="B3686" s="19"/>
      <c r="C3686" s="15" t="s">
        <v>1977</v>
      </c>
      <c r="D3686" s="15" t="s">
        <v>1973</v>
      </c>
      <c r="E3686" s="15" t="s">
        <v>1973</v>
      </c>
      <c r="F3686" s="17" t="s">
        <v>1973</v>
      </c>
      <c r="G3686" s="15" t="s">
        <v>1973</v>
      </c>
      <c r="H3686" s="17" t="s">
        <v>1973</v>
      </c>
      <c r="I3686" s="17" t="s">
        <v>1973</v>
      </c>
      <c r="J3686" s="21" t="s">
        <v>1973</v>
      </c>
    </row>
    <row r="3687" ht="13.5" spans="1:10">
      <c r="A3687" s="19"/>
      <c r="B3687" s="19"/>
      <c r="C3687" s="15" t="s">
        <v>1973</v>
      </c>
      <c r="D3687" s="15" t="s">
        <v>1978</v>
      </c>
      <c r="E3687" s="15" t="s">
        <v>1973</v>
      </c>
      <c r="F3687" s="17" t="s">
        <v>1973</v>
      </c>
      <c r="G3687" s="15" t="s">
        <v>1973</v>
      </c>
      <c r="H3687" s="17" t="s">
        <v>1973</v>
      </c>
      <c r="I3687" s="17" t="s">
        <v>1973</v>
      </c>
      <c r="J3687" s="21" t="s">
        <v>1973</v>
      </c>
    </row>
    <row r="3688" ht="27" spans="1:10">
      <c r="A3688" s="19"/>
      <c r="B3688" s="19"/>
      <c r="C3688" s="15" t="s">
        <v>1973</v>
      </c>
      <c r="D3688" s="15" t="s">
        <v>1973</v>
      </c>
      <c r="E3688" s="15" t="s">
        <v>4653</v>
      </c>
      <c r="F3688" s="17" t="s">
        <v>1997</v>
      </c>
      <c r="G3688" s="15" t="s">
        <v>2072</v>
      </c>
      <c r="H3688" s="17" t="s">
        <v>1982</v>
      </c>
      <c r="I3688" s="17" t="s">
        <v>1983</v>
      </c>
      <c r="J3688" s="21" t="s">
        <v>4654</v>
      </c>
    </row>
    <row r="3689" ht="13.5" spans="1:10">
      <c r="A3689" s="19"/>
      <c r="B3689" s="19"/>
      <c r="C3689" s="15" t="s">
        <v>1973</v>
      </c>
      <c r="D3689" s="15" t="s">
        <v>2013</v>
      </c>
      <c r="E3689" s="15" t="s">
        <v>1973</v>
      </c>
      <c r="F3689" s="17" t="s">
        <v>1973</v>
      </c>
      <c r="G3689" s="15" t="s">
        <v>1973</v>
      </c>
      <c r="H3689" s="17" t="s">
        <v>1973</v>
      </c>
      <c r="I3689" s="17" t="s">
        <v>1973</v>
      </c>
      <c r="J3689" s="21" t="s">
        <v>1973</v>
      </c>
    </row>
    <row r="3690" ht="13.5" spans="1:10">
      <c r="A3690" s="19"/>
      <c r="B3690" s="19"/>
      <c r="C3690" s="15" t="s">
        <v>1973</v>
      </c>
      <c r="D3690" s="15" t="s">
        <v>1973</v>
      </c>
      <c r="E3690" s="15" t="s">
        <v>4655</v>
      </c>
      <c r="F3690" s="17" t="s">
        <v>1980</v>
      </c>
      <c r="G3690" s="15" t="s">
        <v>2072</v>
      </c>
      <c r="H3690" s="17" t="s">
        <v>1982</v>
      </c>
      <c r="I3690" s="17" t="s">
        <v>1987</v>
      </c>
      <c r="J3690" s="21" t="s">
        <v>4656</v>
      </c>
    </row>
    <row r="3691" ht="13.5" spans="1:10">
      <c r="A3691" s="19"/>
      <c r="B3691" s="19"/>
      <c r="C3691" s="15" t="s">
        <v>1989</v>
      </c>
      <c r="D3691" s="15" t="s">
        <v>1973</v>
      </c>
      <c r="E3691" s="15" t="s">
        <v>1973</v>
      </c>
      <c r="F3691" s="17" t="s">
        <v>1973</v>
      </c>
      <c r="G3691" s="15" t="s">
        <v>1973</v>
      </c>
      <c r="H3691" s="17" t="s">
        <v>1973</v>
      </c>
      <c r="I3691" s="17" t="s">
        <v>1973</v>
      </c>
      <c r="J3691" s="21" t="s">
        <v>1973</v>
      </c>
    </row>
    <row r="3692" ht="13.5" spans="1:10">
      <c r="A3692" s="19"/>
      <c r="B3692" s="19"/>
      <c r="C3692" s="15" t="s">
        <v>1973</v>
      </c>
      <c r="D3692" s="15" t="s">
        <v>2023</v>
      </c>
      <c r="E3692" s="15" t="s">
        <v>1973</v>
      </c>
      <c r="F3692" s="17" t="s">
        <v>1973</v>
      </c>
      <c r="G3692" s="15" t="s">
        <v>1973</v>
      </c>
      <c r="H3692" s="17" t="s">
        <v>1973</v>
      </c>
      <c r="I3692" s="17" t="s">
        <v>1973</v>
      </c>
      <c r="J3692" s="21" t="s">
        <v>1973</v>
      </c>
    </row>
    <row r="3693" ht="13.5" spans="1:10">
      <c r="A3693" s="19"/>
      <c r="B3693" s="19"/>
      <c r="C3693" s="15" t="s">
        <v>1973</v>
      </c>
      <c r="D3693" s="15" t="s">
        <v>1973</v>
      </c>
      <c r="E3693" s="15" t="s">
        <v>4657</v>
      </c>
      <c r="F3693" s="17" t="s">
        <v>1997</v>
      </c>
      <c r="G3693" s="15" t="s">
        <v>2069</v>
      </c>
      <c r="H3693" s="17" t="s">
        <v>1982</v>
      </c>
      <c r="I3693" s="17" t="s">
        <v>1983</v>
      </c>
      <c r="J3693" s="21" t="s">
        <v>4658</v>
      </c>
    </row>
    <row r="3694" ht="13.5" spans="1:10">
      <c r="A3694" s="19"/>
      <c r="B3694" s="19"/>
      <c r="C3694" s="15" t="s">
        <v>1973</v>
      </c>
      <c r="D3694" s="15" t="s">
        <v>1995</v>
      </c>
      <c r="E3694" s="15" t="s">
        <v>1973</v>
      </c>
      <c r="F3694" s="17" t="s">
        <v>1973</v>
      </c>
      <c r="G3694" s="15" t="s">
        <v>1973</v>
      </c>
      <c r="H3694" s="17" t="s">
        <v>1973</v>
      </c>
      <c r="I3694" s="17" t="s">
        <v>1973</v>
      </c>
      <c r="J3694" s="21" t="s">
        <v>1973</v>
      </c>
    </row>
    <row r="3695" ht="27" spans="1:10">
      <c r="A3695" s="19"/>
      <c r="B3695" s="19"/>
      <c r="C3695" s="15" t="s">
        <v>1973</v>
      </c>
      <c r="D3695" s="15" t="s">
        <v>1973</v>
      </c>
      <c r="E3695" s="15" t="s">
        <v>4659</v>
      </c>
      <c r="F3695" s="17" t="s">
        <v>1997</v>
      </c>
      <c r="G3695" s="15" t="s">
        <v>2620</v>
      </c>
      <c r="H3695" s="17" t="s">
        <v>1982</v>
      </c>
      <c r="I3695" s="17" t="s">
        <v>1983</v>
      </c>
      <c r="J3695" s="21" t="s">
        <v>4660</v>
      </c>
    </row>
    <row r="3696" ht="13.5" spans="1:10">
      <c r="A3696" s="19"/>
      <c r="B3696" s="19"/>
      <c r="C3696" s="15" t="s">
        <v>2001</v>
      </c>
      <c r="D3696" s="15" t="s">
        <v>1973</v>
      </c>
      <c r="E3696" s="15" t="s">
        <v>1973</v>
      </c>
      <c r="F3696" s="17" t="s">
        <v>1973</v>
      </c>
      <c r="G3696" s="15" t="s">
        <v>1973</v>
      </c>
      <c r="H3696" s="17" t="s">
        <v>1973</v>
      </c>
      <c r="I3696" s="17" t="s">
        <v>1973</v>
      </c>
      <c r="J3696" s="21" t="s">
        <v>1973</v>
      </c>
    </row>
    <row r="3697" ht="13.5" spans="1:10">
      <c r="A3697" s="19"/>
      <c r="B3697" s="19"/>
      <c r="C3697" s="15" t="s">
        <v>1973</v>
      </c>
      <c r="D3697" s="15" t="s">
        <v>2002</v>
      </c>
      <c r="E3697" s="15" t="s">
        <v>1973</v>
      </c>
      <c r="F3697" s="17" t="s">
        <v>1973</v>
      </c>
      <c r="G3697" s="15" t="s">
        <v>1973</v>
      </c>
      <c r="H3697" s="17" t="s">
        <v>1973</v>
      </c>
      <c r="I3697" s="17" t="s">
        <v>1973</v>
      </c>
      <c r="J3697" s="21" t="s">
        <v>1973</v>
      </c>
    </row>
    <row r="3698" ht="13.5" spans="1:10">
      <c r="A3698" s="19"/>
      <c r="B3698" s="19"/>
      <c r="C3698" s="15" t="s">
        <v>1973</v>
      </c>
      <c r="D3698" s="15" t="s">
        <v>1973</v>
      </c>
      <c r="E3698" s="15" t="s">
        <v>4661</v>
      </c>
      <c r="F3698" s="17" t="s">
        <v>1980</v>
      </c>
      <c r="G3698" s="15" t="s">
        <v>2069</v>
      </c>
      <c r="H3698" s="17" t="s">
        <v>1982</v>
      </c>
      <c r="I3698" s="17" t="s">
        <v>1987</v>
      </c>
      <c r="J3698" s="21" t="s">
        <v>4662</v>
      </c>
    </row>
    <row r="3699" ht="13.5" spans="1:10">
      <c r="A3699" s="15" t="s">
        <v>4663</v>
      </c>
      <c r="B3699" s="19"/>
      <c r="C3699" s="19"/>
      <c r="D3699" s="19"/>
      <c r="E3699" s="19"/>
      <c r="F3699" s="20"/>
      <c r="G3699" s="19"/>
      <c r="H3699" s="20"/>
      <c r="I3699" s="20"/>
      <c r="J3699" s="22"/>
    </row>
    <row r="3700" ht="13.5" spans="1:10">
      <c r="A3700" s="15" t="s">
        <v>4664</v>
      </c>
      <c r="B3700" s="19"/>
      <c r="C3700" s="19"/>
      <c r="D3700" s="19"/>
      <c r="E3700" s="19"/>
      <c r="F3700" s="20"/>
      <c r="G3700" s="19"/>
      <c r="H3700" s="20"/>
      <c r="I3700" s="20"/>
      <c r="J3700" s="22"/>
    </row>
    <row r="3701" ht="13.5" spans="1:10">
      <c r="A3701" s="15" t="s">
        <v>4665</v>
      </c>
      <c r="B3701" s="19"/>
      <c r="C3701" s="19"/>
      <c r="D3701" s="19"/>
      <c r="E3701" s="19"/>
      <c r="F3701" s="20"/>
      <c r="G3701" s="19"/>
      <c r="H3701" s="20"/>
      <c r="I3701" s="20"/>
      <c r="J3701" s="22"/>
    </row>
    <row r="3702" ht="121.5" spans="1:10">
      <c r="A3702" s="15" t="s">
        <v>4666</v>
      </c>
      <c r="B3702" s="18" t="s">
        <v>4667</v>
      </c>
      <c r="C3702" s="19"/>
      <c r="D3702" s="19"/>
      <c r="E3702" s="19"/>
      <c r="F3702" s="20"/>
      <c r="G3702" s="19"/>
      <c r="H3702" s="20"/>
      <c r="I3702" s="20"/>
      <c r="J3702" s="22"/>
    </row>
    <row r="3703" ht="13.5" spans="1:10">
      <c r="A3703" s="19"/>
      <c r="B3703" s="19"/>
      <c r="C3703" s="15" t="s">
        <v>1977</v>
      </c>
      <c r="D3703" s="15" t="s">
        <v>1973</v>
      </c>
      <c r="E3703" s="15" t="s">
        <v>1973</v>
      </c>
      <c r="F3703" s="17" t="s">
        <v>1973</v>
      </c>
      <c r="G3703" s="15" t="s">
        <v>1973</v>
      </c>
      <c r="H3703" s="17" t="s">
        <v>1973</v>
      </c>
      <c r="I3703" s="17" t="s">
        <v>1973</v>
      </c>
      <c r="J3703" s="21" t="s">
        <v>1973</v>
      </c>
    </row>
    <row r="3704" ht="13.5" spans="1:10">
      <c r="A3704" s="19"/>
      <c r="B3704" s="19"/>
      <c r="C3704" s="15" t="s">
        <v>1973</v>
      </c>
      <c r="D3704" s="15" t="s">
        <v>1978</v>
      </c>
      <c r="E3704" s="15" t="s">
        <v>1973</v>
      </c>
      <c r="F3704" s="17" t="s">
        <v>1973</v>
      </c>
      <c r="G3704" s="15" t="s">
        <v>1973</v>
      </c>
      <c r="H3704" s="17" t="s">
        <v>1973</v>
      </c>
      <c r="I3704" s="17" t="s">
        <v>1973</v>
      </c>
      <c r="J3704" s="21" t="s">
        <v>1973</v>
      </c>
    </row>
    <row r="3705" ht="40.5" spans="1:10">
      <c r="A3705" s="19"/>
      <c r="B3705" s="19"/>
      <c r="C3705" s="15" t="s">
        <v>1973</v>
      </c>
      <c r="D3705" s="15" t="s">
        <v>1973</v>
      </c>
      <c r="E3705" s="15" t="s">
        <v>4668</v>
      </c>
      <c r="F3705" s="17" t="s">
        <v>1997</v>
      </c>
      <c r="G3705" s="15" t="s">
        <v>2382</v>
      </c>
      <c r="H3705" s="17" t="s">
        <v>2200</v>
      </c>
      <c r="I3705" s="17" t="s">
        <v>1983</v>
      </c>
      <c r="J3705" s="21" t="s">
        <v>4669</v>
      </c>
    </row>
    <row r="3706" ht="27" spans="1:10">
      <c r="A3706" s="19"/>
      <c r="B3706" s="19"/>
      <c r="C3706" s="15" t="s">
        <v>1973</v>
      </c>
      <c r="D3706" s="15" t="s">
        <v>1973</v>
      </c>
      <c r="E3706" s="15" t="s">
        <v>4670</v>
      </c>
      <c r="F3706" s="17" t="s">
        <v>1997</v>
      </c>
      <c r="G3706" s="15" t="s">
        <v>2253</v>
      </c>
      <c r="H3706" s="17" t="s">
        <v>2011</v>
      </c>
      <c r="I3706" s="17" t="s">
        <v>1983</v>
      </c>
      <c r="J3706" s="21" t="s">
        <v>4671</v>
      </c>
    </row>
    <row r="3707" ht="40.5" spans="1:10">
      <c r="A3707" s="19"/>
      <c r="B3707" s="19"/>
      <c r="C3707" s="15" t="s">
        <v>1973</v>
      </c>
      <c r="D3707" s="15" t="s">
        <v>1973</v>
      </c>
      <c r="E3707" s="15" t="s">
        <v>4672</v>
      </c>
      <c r="F3707" s="17" t="s">
        <v>1997</v>
      </c>
      <c r="G3707" s="15" t="s">
        <v>2347</v>
      </c>
      <c r="H3707" s="17" t="s">
        <v>2200</v>
      </c>
      <c r="I3707" s="17" t="s">
        <v>1983</v>
      </c>
      <c r="J3707" s="21" t="s">
        <v>4673</v>
      </c>
    </row>
    <row r="3708" ht="13.5" spans="1:10">
      <c r="A3708" s="19"/>
      <c r="B3708" s="19"/>
      <c r="C3708" s="15" t="s">
        <v>1989</v>
      </c>
      <c r="D3708" s="15" t="s">
        <v>1973</v>
      </c>
      <c r="E3708" s="15" t="s">
        <v>1973</v>
      </c>
      <c r="F3708" s="17" t="s">
        <v>1973</v>
      </c>
      <c r="G3708" s="15" t="s">
        <v>1973</v>
      </c>
      <c r="H3708" s="17" t="s">
        <v>1973</v>
      </c>
      <c r="I3708" s="17" t="s">
        <v>1973</v>
      </c>
      <c r="J3708" s="21" t="s">
        <v>1973</v>
      </c>
    </row>
    <row r="3709" ht="13.5" spans="1:10">
      <c r="A3709" s="19"/>
      <c r="B3709" s="19"/>
      <c r="C3709" s="15" t="s">
        <v>1973</v>
      </c>
      <c r="D3709" s="15" t="s">
        <v>1990</v>
      </c>
      <c r="E3709" s="15" t="s">
        <v>1973</v>
      </c>
      <c r="F3709" s="17" t="s">
        <v>1973</v>
      </c>
      <c r="G3709" s="15" t="s">
        <v>1973</v>
      </c>
      <c r="H3709" s="17" t="s">
        <v>1973</v>
      </c>
      <c r="I3709" s="17" t="s">
        <v>1973</v>
      </c>
      <c r="J3709" s="21" t="s">
        <v>1973</v>
      </c>
    </row>
    <row r="3710" ht="27" spans="1:10">
      <c r="A3710" s="19"/>
      <c r="B3710" s="19"/>
      <c r="C3710" s="15" t="s">
        <v>1973</v>
      </c>
      <c r="D3710" s="15" t="s">
        <v>1973</v>
      </c>
      <c r="E3710" s="15" t="s">
        <v>4674</v>
      </c>
      <c r="F3710" s="17" t="s">
        <v>1997</v>
      </c>
      <c r="G3710" s="15" t="s">
        <v>2171</v>
      </c>
      <c r="H3710" s="17" t="s">
        <v>1982</v>
      </c>
      <c r="I3710" s="17" t="s">
        <v>1983</v>
      </c>
      <c r="J3710" s="21" t="s">
        <v>4675</v>
      </c>
    </row>
    <row r="3711" ht="13.5" spans="1:10">
      <c r="A3711" s="19"/>
      <c r="B3711" s="19"/>
      <c r="C3711" s="15" t="s">
        <v>2001</v>
      </c>
      <c r="D3711" s="15" t="s">
        <v>1973</v>
      </c>
      <c r="E3711" s="15" t="s">
        <v>1973</v>
      </c>
      <c r="F3711" s="17" t="s">
        <v>1973</v>
      </c>
      <c r="G3711" s="15" t="s">
        <v>1973</v>
      </c>
      <c r="H3711" s="17" t="s">
        <v>1973</v>
      </c>
      <c r="I3711" s="17" t="s">
        <v>1973</v>
      </c>
      <c r="J3711" s="21" t="s">
        <v>1973</v>
      </c>
    </row>
    <row r="3712" ht="13.5" spans="1:10">
      <c r="A3712" s="19"/>
      <c r="B3712" s="19"/>
      <c r="C3712" s="15" t="s">
        <v>1973</v>
      </c>
      <c r="D3712" s="15" t="s">
        <v>2002</v>
      </c>
      <c r="E3712" s="15" t="s">
        <v>1973</v>
      </c>
      <c r="F3712" s="17" t="s">
        <v>1973</v>
      </c>
      <c r="G3712" s="15" t="s">
        <v>1973</v>
      </c>
      <c r="H3712" s="17" t="s">
        <v>1973</v>
      </c>
      <c r="I3712" s="17" t="s">
        <v>1973</v>
      </c>
      <c r="J3712" s="21" t="s">
        <v>1973</v>
      </c>
    </row>
    <row r="3713" ht="40.5" spans="1:10">
      <c r="A3713" s="19"/>
      <c r="B3713" s="19"/>
      <c r="C3713" s="15" t="s">
        <v>1973</v>
      </c>
      <c r="D3713" s="15" t="s">
        <v>1973</v>
      </c>
      <c r="E3713" s="15" t="s">
        <v>4676</v>
      </c>
      <c r="F3713" s="17" t="s">
        <v>1997</v>
      </c>
      <c r="G3713" s="15" t="s">
        <v>2005</v>
      </c>
      <c r="H3713" s="17" t="s">
        <v>1982</v>
      </c>
      <c r="I3713" s="17" t="s">
        <v>1983</v>
      </c>
      <c r="J3713" s="21" t="s">
        <v>4677</v>
      </c>
    </row>
    <row r="3714" ht="13.5" spans="1:10">
      <c r="A3714" s="15" t="s">
        <v>4678</v>
      </c>
      <c r="B3714" s="19"/>
      <c r="C3714" s="19"/>
      <c r="D3714" s="19"/>
      <c r="E3714" s="19"/>
      <c r="F3714" s="20"/>
      <c r="G3714" s="19"/>
      <c r="H3714" s="20"/>
      <c r="I3714" s="20"/>
      <c r="J3714" s="22"/>
    </row>
    <row r="3715" ht="243" spans="1:10">
      <c r="A3715" s="15" t="s">
        <v>4679</v>
      </c>
      <c r="B3715" s="18" t="s">
        <v>4680</v>
      </c>
      <c r="C3715" s="19"/>
      <c r="D3715" s="19"/>
      <c r="E3715" s="19"/>
      <c r="F3715" s="20"/>
      <c r="G3715" s="19"/>
      <c r="H3715" s="20"/>
      <c r="I3715" s="20"/>
      <c r="J3715" s="22"/>
    </row>
    <row r="3716" ht="13.5" spans="1:10">
      <c r="A3716" s="19"/>
      <c r="B3716" s="19"/>
      <c r="C3716" s="15" t="s">
        <v>1977</v>
      </c>
      <c r="D3716" s="15" t="s">
        <v>1973</v>
      </c>
      <c r="E3716" s="15" t="s">
        <v>1973</v>
      </c>
      <c r="F3716" s="17" t="s">
        <v>1973</v>
      </c>
      <c r="G3716" s="15" t="s">
        <v>1973</v>
      </c>
      <c r="H3716" s="17" t="s">
        <v>1973</v>
      </c>
      <c r="I3716" s="17" t="s">
        <v>1973</v>
      </c>
      <c r="J3716" s="21" t="s">
        <v>1973</v>
      </c>
    </row>
    <row r="3717" ht="13.5" spans="1:10">
      <c r="A3717" s="19"/>
      <c r="B3717" s="19"/>
      <c r="C3717" s="15" t="s">
        <v>1973</v>
      </c>
      <c r="D3717" s="15" t="s">
        <v>1978</v>
      </c>
      <c r="E3717" s="15" t="s">
        <v>1973</v>
      </c>
      <c r="F3717" s="17" t="s">
        <v>1973</v>
      </c>
      <c r="G3717" s="15" t="s">
        <v>1973</v>
      </c>
      <c r="H3717" s="17" t="s">
        <v>1973</v>
      </c>
      <c r="I3717" s="17" t="s">
        <v>1973</v>
      </c>
      <c r="J3717" s="21" t="s">
        <v>1973</v>
      </c>
    </row>
    <row r="3718" ht="27" spans="1:10">
      <c r="A3718" s="19"/>
      <c r="B3718" s="19"/>
      <c r="C3718" s="15" t="s">
        <v>1973</v>
      </c>
      <c r="D3718" s="15" t="s">
        <v>1973</v>
      </c>
      <c r="E3718" s="15" t="s">
        <v>4681</v>
      </c>
      <c r="F3718" s="17" t="s">
        <v>1980</v>
      </c>
      <c r="G3718" s="15" t="s">
        <v>2171</v>
      </c>
      <c r="H3718" s="17" t="s">
        <v>1982</v>
      </c>
      <c r="I3718" s="17" t="s">
        <v>1983</v>
      </c>
      <c r="J3718" s="21" t="s">
        <v>4681</v>
      </c>
    </row>
    <row r="3719" ht="40.5" spans="1:10">
      <c r="A3719" s="19"/>
      <c r="B3719" s="19"/>
      <c r="C3719" s="15" t="s">
        <v>1973</v>
      </c>
      <c r="D3719" s="15" t="s">
        <v>1973</v>
      </c>
      <c r="E3719" s="15" t="s">
        <v>4682</v>
      </c>
      <c r="F3719" s="17" t="s">
        <v>1980</v>
      </c>
      <c r="G3719" s="15" t="s">
        <v>4683</v>
      </c>
      <c r="H3719" s="17" t="s">
        <v>2036</v>
      </c>
      <c r="I3719" s="17" t="s">
        <v>1983</v>
      </c>
      <c r="J3719" s="21" t="s">
        <v>4684</v>
      </c>
    </row>
    <row r="3720" ht="27" spans="1:10">
      <c r="A3720" s="19"/>
      <c r="B3720" s="19"/>
      <c r="C3720" s="15" t="s">
        <v>1973</v>
      </c>
      <c r="D3720" s="15" t="s">
        <v>1973</v>
      </c>
      <c r="E3720" s="15" t="s">
        <v>4685</v>
      </c>
      <c r="F3720" s="17" t="s">
        <v>1980</v>
      </c>
      <c r="G3720" s="15" t="s">
        <v>4686</v>
      </c>
      <c r="H3720" s="17" t="s">
        <v>4687</v>
      </c>
      <c r="I3720" s="17" t="s">
        <v>1983</v>
      </c>
      <c r="J3720" s="21" t="s">
        <v>4688</v>
      </c>
    </row>
    <row r="3721" ht="27" spans="1:10">
      <c r="A3721" s="19"/>
      <c r="B3721" s="19"/>
      <c r="C3721" s="15" t="s">
        <v>1973</v>
      </c>
      <c r="D3721" s="15" t="s">
        <v>1973</v>
      </c>
      <c r="E3721" s="15" t="s">
        <v>4689</v>
      </c>
      <c r="F3721" s="17" t="s">
        <v>1997</v>
      </c>
      <c r="G3721" s="15" t="s">
        <v>4690</v>
      </c>
      <c r="H3721" s="17" t="s">
        <v>2036</v>
      </c>
      <c r="I3721" s="17" t="s">
        <v>1983</v>
      </c>
      <c r="J3721" s="21" t="s">
        <v>4691</v>
      </c>
    </row>
    <row r="3722" ht="13.5" spans="1:10">
      <c r="A3722" s="19"/>
      <c r="B3722" s="19"/>
      <c r="C3722" s="15" t="s">
        <v>1973</v>
      </c>
      <c r="D3722" s="15" t="s">
        <v>1985</v>
      </c>
      <c r="E3722" s="15" t="s">
        <v>1973</v>
      </c>
      <c r="F3722" s="17" t="s">
        <v>1973</v>
      </c>
      <c r="G3722" s="15" t="s">
        <v>1973</v>
      </c>
      <c r="H3722" s="17" t="s">
        <v>1973</v>
      </c>
      <c r="I3722" s="17" t="s">
        <v>1973</v>
      </c>
      <c r="J3722" s="21" t="s">
        <v>1973</v>
      </c>
    </row>
    <row r="3723" ht="13.5" spans="1:10">
      <c r="A3723" s="19"/>
      <c r="B3723" s="19"/>
      <c r="C3723" s="15" t="s">
        <v>1973</v>
      </c>
      <c r="D3723" s="15" t="s">
        <v>1973</v>
      </c>
      <c r="E3723" s="15" t="s">
        <v>2385</v>
      </c>
      <c r="F3723" s="17" t="s">
        <v>1980</v>
      </c>
      <c r="G3723" s="15" t="s">
        <v>2386</v>
      </c>
      <c r="H3723" s="17" t="s">
        <v>1982</v>
      </c>
      <c r="I3723" s="17" t="s">
        <v>1983</v>
      </c>
      <c r="J3723" s="21" t="s">
        <v>2385</v>
      </c>
    </row>
    <row r="3724" ht="13.5" spans="1:10">
      <c r="A3724" s="19"/>
      <c r="B3724" s="19"/>
      <c r="C3724" s="15" t="s">
        <v>1973</v>
      </c>
      <c r="D3724" s="15" t="s">
        <v>1973</v>
      </c>
      <c r="E3724" s="15" t="s">
        <v>4692</v>
      </c>
      <c r="F3724" s="17" t="s">
        <v>1980</v>
      </c>
      <c r="G3724" s="15" t="s">
        <v>4693</v>
      </c>
      <c r="H3724" s="17" t="s">
        <v>2081</v>
      </c>
      <c r="I3724" s="17" t="s">
        <v>1983</v>
      </c>
      <c r="J3724" s="21" t="s">
        <v>4692</v>
      </c>
    </row>
    <row r="3725" ht="13.5" spans="1:10">
      <c r="A3725" s="19"/>
      <c r="B3725" s="19"/>
      <c r="C3725" s="15" t="s">
        <v>1989</v>
      </c>
      <c r="D3725" s="15" t="s">
        <v>1973</v>
      </c>
      <c r="E3725" s="15" t="s">
        <v>1973</v>
      </c>
      <c r="F3725" s="17" t="s">
        <v>1973</v>
      </c>
      <c r="G3725" s="15" t="s">
        <v>1973</v>
      </c>
      <c r="H3725" s="17" t="s">
        <v>1973</v>
      </c>
      <c r="I3725" s="17" t="s">
        <v>1973</v>
      </c>
      <c r="J3725" s="21" t="s">
        <v>1973</v>
      </c>
    </row>
    <row r="3726" ht="13.5" spans="1:10">
      <c r="A3726" s="19"/>
      <c r="B3726" s="19"/>
      <c r="C3726" s="15" t="s">
        <v>1973</v>
      </c>
      <c r="D3726" s="15" t="s">
        <v>1990</v>
      </c>
      <c r="E3726" s="15" t="s">
        <v>1973</v>
      </c>
      <c r="F3726" s="17" t="s">
        <v>1973</v>
      </c>
      <c r="G3726" s="15" t="s">
        <v>1973</v>
      </c>
      <c r="H3726" s="17" t="s">
        <v>1973</v>
      </c>
      <c r="I3726" s="17" t="s">
        <v>1973</v>
      </c>
      <c r="J3726" s="21" t="s">
        <v>1973</v>
      </c>
    </row>
    <row r="3727" ht="13.5" spans="1:10">
      <c r="A3727" s="19"/>
      <c r="B3727" s="19"/>
      <c r="C3727" s="15" t="s">
        <v>1973</v>
      </c>
      <c r="D3727" s="15" t="s">
        <v>1973</v>
      </c>
      <c r="E3727" s="15" t="s">
        <v>2392</v>
      </c>
      <c r="F3727" s="17" t="s">
        <v>1997</v>
      </c>
      <c r="G3727" s="15" t="s">
        <v>4694</v>
      </c>
      <c r="H3727" s="17" t="s">
        <v>1999</v>
      </c>
      <c r="I3727" s="17" t="s">
        <v>1983</v>
      </c>
      <c r="J3727" s="21" t="s">
        <v>2392</v>
      </c>
    </row>
    <row r="3728" ht="13.5" spans="1:10">
      <c r="A3728" s="19"/>
      <c r="B3728" s="19"/>
      <c r="C3728" s="15" t="s">
        <v>1973</v>
      </c>
      <c r="D3728" s="15" t="s">
        <v>2023</v>
      </c>
      <c r="E3728" s="15" t="s">
        <v>1973</v>
      </c>
      <c r="F3728" s="17" t="s">
        <v>1973</v>
      </c>
      <c r="G3728" s="15" t="s">
        <v>1973</v>
      </c>
      <c r="H3728" s="17" t="s">
        <v>1973</v>
      </c>
      <c r="I3728" s="17" t="s">
        <v>1973</v>
      </c>
      <c r="J3728" s="21" t="s">
        <v>1973</v>
      </c>
    </row>
    <row r="3729" ht="27" spans="1:10">
      <c r="A3729" s="19"/>
      <c r="B3729" s="19"/>
      <c r="C3729" s="15" t="s">
        <v>1973</v>
      </c>
      <c r="D3729" s="15" t="s">
        <v>1973</v>
      </c>
      <c r="E3729" s="15" t="s">
        <v>4695</v>
      </c>
      <c r="F3729" s="17" t="s">
        <v>1997</v>
      </c>
      <c r="G3729" s="15" t="s">
        <v>2297</v>
      </c>
      <c r="H3729" s="17" t="s">
        <v>1982</v>
      </c>
      <c r="I3729" s="17" t="s">
        <v>1983</v>
      </c>
      <c r="J3729" s="21" t="s">
        <v>4695</v>
      </c>
    </row>
    <row r="3730" ht="13.5" spans="1:10">
      <c r="A3730" s="19"/>
      <c r="B3730" s="19"/>
      <c r="C3730" s="15" t="s">
        <v>2001</v>
      </c>
      <c r="D3730" s="15" t="s">
        <v>1973</v>
      </c>
      <c r="E3730" s="15" t="s">
        <v>1973</v>
      </c>
      <c r="F3730" s="17" t="s">
        <v>1973</v>
      </c>
      <c r="G3730" s="15" t="s">
        <v>1973</v>
      </c>
      <c r="H3730" s="17" t="s">
        <v>1973</v>
      </c>
      <c r="I3730" s="17" t="s">
        <v>1973</v>
      </c>
      <c r="J3730" s="21" t="s">
        <v>1973</v>
      </c>
    </row>
    <row r="3731" ht="13.5" spans="1:10">
      <c r="A3731" s="19"/>
      <c r="B3731" s="19"/>
      <c r="C3731" s="15" t="s">
        <v>1973</v>
      </c>
      <c r="D3731" s="15" t="s">
        <v>2002</v>
      </c>
      <c r="E3731" s="15" t="s">
        <v>1973</v>
      </c>
      <c r="F3731" s="17" t="s">
        <v>1973</v>
      </c>
      <c r="G3731" s="15" t="s">
        <v>1973</v>
      </c>
      <c r="H3731" s="17" t="s">
        <v>1973</v>
      </c>
      <c r="I3731" s="17" t="s">
        <v>1973</v>
      </c>
      <c r="J3731" s="21" t="s">
        <v>1973</v>
      </c>
    </row>
    <row r="3732" ht="13.5" spans="1:10">
      <c r="A3732" s="19"/>
      <c r="B3732" s="19"/>
      <c r="C3732" s="15" t="s">
        <v>1973</v>
      </c>
      <c r="D3732" s="15" t="s">
        <v>1973</v>
      </c>
      <c r="E3732" s="15" t="s">
        <v>2395</v>
      </c>
      <c r="F3732" s="17" t="s">
        <v>1997</v>
      </c>
      <c r="G3732" s="15" t="s">
        <v>2297</v>
      </c>
      <c r="H3732" s="17" t="s">
        <v>1982</v>
      </c>
      <c r="I3732" s="17" t="s">
        <v>1983</v>
      </c>
      <c r="J3732" s="21" t="s">
        <v>2395</v>
      </c>
    </row>
    <row r="3733" ht="121.5" spans="1:10">
      <c r="A3733" s="15" t="s">
        <v>4696</v>
      </c>
      <c r="B3733" s="18" t="s">
        <v>4697</v>
      </c>
      <c r="C3733" s="19"/>
      <c r="D3733" s="19"/>
      <c r="E3733" s="19"/>
      <c r="F3733" s="20"/>
      <c r="G3733" s="19"/>
      <c r="H3733" s="20"/>
      <c r="I3733" s="20"/>
      <c r="J3733" s="22"/>
    </row>
    <row r="3734" ht="13.5" spans="1:10">
      <c r="A3734" s="19"/>
      <c r="B3734" s="19"/>
      <c r="C3734" s="15" t="s">
        <v>1977</v>
      </c>
      <c r="D3734" s="15" t="s">
        <v>1973</v>
      </c>
      <c r="E3734" s="15" t="s">
        <v>1973</v>
      </c>
      <c r="F3734" s="17" t="s">
        <v>1973</v>
      </c>
      <c r="G3734" s="15" t="s">
        <v>1973</v>
      </c>
      <c r="H3734" s="17" t="s">
        <v>1973</v>
      </c>
      <c r="I3734" s="17" t="s">
        <v>1973</v>
      </c>
      <c r="J3734" s="21" t="s">
        <v>1973</v>
      </c>
    </row>
    <row r="3735" ht="13.5" spans="1:10">
      <c r="A3735" s="19"/>
      <c r="B3735" s="19"/>
      <c r="C3735" s="15" t="s">
        <v>1973</v>
      </c>
      <c r="D3735" s="15" t="s">
        <v>1978</v>
      </c>
      <c r="E3735" s="15" t="s">
        <v>1973</v>
      </c>
      <c r="F3735" s="17" t="s">
        <v>1973</v>
      </c>
      <c r="G3735" s="15" t="s">
        <v>1973</v>
      </c>
      <c r="H3735" s="17" t="s">
        <v>1973</v>
      </c>
      <c r="I3735" s="17" t="s">
        <v>1973</v>
      </c>
      <c r="J3735" s="21" t="s">
        <v>1973</v>
      </c>
    </row>
    <row r="3736" ht="27" spans="1:10">
      <c r="A3736" s="19"/>
      <c r="B3736" s="19"/>
      <c r="C3736" s="15" t="s">
        <v>1973</v>
      </c>
      <c r="D3736" s="15" t="s">
        <v>1973</v>
      </c>
      <c r="E3736" s="15" t="s">
        <v>4698</v>
      </c>
      <c r="F3736" s="17" t="s">
        <v>1997</v>
      </c>
      <c r="G3736" s="15" t="s">
        <v>2050</v>
      </c>
      <c r="H3736" s="17" t="s">
        <v>2735</v>
      </c>
      <c r="I3736" s="17" t="s">
        <v>1983</v>
      </c>
      <c r="J3736" s="21" t="s">
        <v>4698</v>
      </c>
    </row>
    <row r="3737" ht="27" spans="1:10">
      <c r="A3737" s="19"/>
      <c r="B3737" s="19"/>
      <c r="C3737" s="15" t="s">
        <v>1973</v>
      </c>
      <c r="D3737" s="15" t="s">
        <v>1973</v>
      </c>
      <c r="E3737" s="15" t="s">
        <v>4699</v>
      </c>
      <c r="F3737" s="17" t="s">
        <v>1997</v>
      </c>
      <c r="G3737" s="15" t="s">
        <v>4700</v>
      </c>
      <c r="H3737" s="17" t="s">
        <v>4701</v>
      </c>
      <c r="I3737" s="17" t="s">
        <v>1983</v>
      </c>
      <c r="J3737" s="21" t="s">
        <v>4702</v>
      </c>
    </row>
    <row r="3738" ht="13.5" spans="1:10">
      <c r="A3738" s="19"/>
      <c r="B3738" s="19"/>
      <c r="C3738" s="15" t="s">
        <v>1973</v>
      </c>
      <c r="D3738" s="15" t="s">
        <v>2013</v>
      </c>
      <c r="E3738" s="15" t="s">
        <v>1973</v>
      </c>
      <c r="F3738" s="17" t="s">
        <v>1973</v>
      </c>
      <c r="G3738" s="15" t="s">
        <v>1973</v>
      </c>
      <c r="H3738" s="17" t="s">
        <v>1973</v>
      </c>
      <c r="I3738" s="17" t="s">
        <v>1973</v>
      </c>
      <c r="J3738" s="21" t="s">
        <v>1973</v>
      </c>
    </row>
    <row r="3739" ht="27" spans="1:10">
      <c r="A3739" s="19"/>
      <c r="B3739" s="19"/>
      <c r="C3739" s="15" t="s">
        <v>1973</v>
      </c>
      <c r="D3739" s="15" t="s">
        <v>1973</v>
      </c>
      <c r="E3739" s="15" t="s">
        <v>4703</v>
      </c>
      <c r="F3739" s="17" t="s">
        <v>1997</v>
      </c>
      <c r="G3739" s="15" t="s">
        <v>3043</v>
      </c>
      <c r="H3739" s="17" t="s">
        <v>1982</v>
      </c>
      <c r="I3739" s="17" t="s">
        <v>1983</v>
      </c>
      <c r="J3739" s="21" t="s">
        <v>4704</v>
      </c>
    </row>
    <row r="3740" ht="13.5" spans="1:10">
      <c r="A3740" s="19"/>
      <c r="B3740" s="19"/>
      <c r="C3740" s="15" t="s">
        <v>1989</v>
      </c>
      <c r="D3740" s="15" t="s">
        <v>1973</v>
      </c>
      <c r="E3740" s="15" t="s">
        <v>1973</v>
      </c>
      <c r="F3740" s="17" t="s">
        <v>1973</v>
      </c>
      <c r="G3740" s="15" t="s">
        <v>1973</v>
      </c>
      <c r="H3740" s="17" t="s">
        <v>1973</v>
      </c>
      <c r="I3740" s="17" t="s">
        <v>1973</v>
      </c>
      <c r="J3740" s="21" t="s">
        <v>1973</v>
      </c>
    </row>
    <row r="3741" ht="13.5" spans="1:10">
      <c r="A3741" s="19"/>
      <c r="B3741" s="19"/>
      <c r="C3741" s="15" t="s">
        <v>1973</v>
      </c>
      <c r="D3741" s="15" t="s">
        <v>2023</v>
      </c>
      <c r="E3741" s="15" t="s">
        <v>1973</v>
      </c>
      <c r="F3741" s="17" t="s">
        <v>1973</v>
      </c>
      <c r="G3741" s="15" t="s">
        <v>1973</v>
      </c>
      <c r="H3741" s="17" t="s">
        <v>1973</v>
      </c>
      <c r="I3741" s="17" t="s">
        <v>1973</v>
      </c>
      <c r="J3741" s="21" t="s">
        <v>1973</v>
      </c>
    </row>
    <row r="3742" ht="27" spans="1:10">
      <c r="A3742" s="19"/>
      <c r="B3742" s="19"/>
      <c r="C3742" s="15" t="s">
        <v>1973</v>
      </c>
      <c r="D3742" s="15" t="s">
        <v>1973</v>
      </c>
      <c r="E3742" s="15" t="s">
        <v>4705</v>
      </c>
      <c r="F3742" s="17" t="s">
        <v>1997</v>
      </c>
      <c r="G3742" s="15" t="s">
        <v>2005</v>
      </c>
      <c r="H3742" s="17" t="s">
        <v>1982</v>
      </c>
      <c r="I3742" s="17" t="s">
        <v>1983</v>
      </c>
      <c r="J3742" s="21" t="s">
        <v>4705</v>
      </c>
    </row>
    <row r="3743" ht="13.5" spans="1:10">
      <c r="A3743" s="19"/>
      <c r="B3743" s="19"/>
      <c r="C3743" s="15" t="s">
        <v>2001</v>
      </c>
      <c r="D3743" s="15" t="s">
        <v>1973</v>
      </c>
      <c r="E3743" s="15" t="s">
        <v>1973</v>
      </c>
      <c r="F3743" s="17" t="s">
        <v>1973</v>
      </c>
      <c r="G3743" s="15" t="s">
        <v>1973</v>
      </c>
      <c r="H3743" s="17" t="s">
        <v>1973</v>
      </c>
      <c r="I3743" s="17" t="s">
        <v>1973</v>
      </c>
      <c r="J3743" s="21" t="s">
        <v>1973</v>
      </c>
    </row>
    <row r="3744" ht="13.5" spans="1:10">
      <c r="A3744" s="19"/>
      <c r="B3744" s="19"/>
      <c r="C3744" s="15" t="s">
        <v>1973</v>
      </c>
      <c r="D3744" s="15" t="s">
        <v>2002</v>
      </c>
      <c r="E3744" s="15" t="s">
        <v>1973</v>
      </c>
      <c r="F3744" s="17" t="s">
        <v>1973</v>
      </c>
      <c r="G3744" s="15" t="s">
        <v>1973</v>
      </c>
      <c r="H3744" s="17" t="s">
        <v>1973</v>
      </c>
      <c r="I3744" s="17" t="s">
        <v>1973</v>
      </c>
      <c r="J3744" s="21" t="s">
        <v>1973</v>
      </c>
    </row>
    <row r="3745" ht="13.5" spans="1:10">
      <c r="A3745" s="19"/>
      <c r="B3745" s="19"/>
      <c r="C3745" s="15" t="s">
        <v>1973</v>
      </c>
      <c r="D3745" s="15" t="s">
        <v>1973</v>
      </c>
      <c r="E3745" s="15" t="s">
        <v>2178</v>
      </c>
      <c r="F3745" s="17" t="s">
        <v>1997</v>
      </c>
      <c r="G3745" s="15" t="s">
        <v>2005</v>
      </c>
      <c r="H3745" s="17" t="s">
        <v>1982</v>
      </c>
      <c r="I3745" s="17" t="s">
        <v>1983</v>
      </c>
      <c r="J3745" s="21" t="s">
        <v>2178</v>
      </c>
    </row>
    <row r="3746" ht="12.75" spans="1:10">
      <c r="A3746" s="23"/>
      <c r="B3746" s="23"/>
      <c r="C3746" s="23"/>
      <c r="D3746" s="23"/>
      <c r="E3746" s="23"/>
      <c r="F3746" s="24"/>
      <c r="G3746" s="23"/>
      <c r="H3746" s="24"/>
      <c r="I3746" s="24"/>
      <c r="J3746" s="25"/>
    </row>
  </sheetData>
  <mergeCells count="1">
    <mergeCell ref="A2:J2"/>
  </mergeCells>
  <pageMargins left="0.75" right="0.75" top="1" bottom="1" header="0.509027777777778" footer="0.509027777777778"/>
  <pageSetup paperSize="9" scale="65"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3"/>
  <sheetViews>
    <sheetView workbookViewId="0">
      <selection activeCell="D6" sqref="D6"/>
    </sheetView>
  </sheetViews>
  <sheetFormatPr defaultColWidth="9" defaultRowHeight="13.5" outlineLevelCol="1"/>
  <cols>
    <col min="1" max="1" width="20.2583333333333" style="1" customWidth="1"/>
    <col min="2" max="2" width="64" style="1" customWidth="1"/>
    <col min="3" max="16384" width="9" style="1"/>
  </cols>
  <sheetData>
    <row r="1" ht="32" customHeight="1" spans="1:2">
      <c r="A1" s="2" t="s">
        <v>4706</v>
      </c>
      <c r="B1" s="2"/>
    </row>
    <row r="3" ht="40" customHeight="1" spans="1:2">
      <c r="A3" s="3" t="s">
        <v>4707</v>
      </c>
      <c r="B3" s="4" t="s">
        <v>4708</v>
      </c>
    </row>
    <row r="4" ht="91" customHeight="1" spans="1:2">
      <c r="A4" s="5" t="s">
        <v>1144</v>
      </c>
      <c r="B4" s="6" t="s">
        <v>4709</v>
      </c>
    </row>
    <row r="5" ht="84" customHeight="1" spans="1:2">
      <c r="A5" s="5" t="s">
        <v>4710</v>
      </c>
      <c r="B5" s="6" t="s">
        <v>4711</v>
      </c>
    </row>
    <row r="6" ht="75" customHeight="1" spans="1:2">
      <c r="A6" s="5" t="s">
        <v>4712</v>
      </c>
      <c r="B6" s="6" t="s">
        <v>4713</v>
      </c>
    </row>
    <row r="7" ht="45" customHeight="1" spans="1:2">
      <c r="A7" s="5"/>
      <c r="B7" s="7"/>
    </row>
    <row r="8" ht="45" customHeight="1" spans="1:2">
      <c r="A8" s="7"/>
      <c r="B8" s="7"/>
    </row>
    <row r="9" ht="45" customHeight="1" spans="1:2">
      <c r="A9" s="7"/>
      <c r="B9" s="7"/>
    </row>
    <row r="10" ht="45" customHeight="1" spans="1:2">
      <c r="A10" s="7"/>
      <c r="B10" s="7"/>
    </row>
    <row r="11" ht="45" customHeight="1" spans="1:2">
      <c r="A11" s="7"/>
      <c r="B11" s="7"/>
    </row>
    <row r="12" ht="45" customHeight="1" spans="1:2">
      <c r="A12" s="7"/>
      <c r="B12" s="7"/>
    </row>
    <row r="13" ht="45" customHeight="1" spans="1:2">
      <c r="A13" s="7"/>
      <c r="B13" s="7"/>
    </row>
  </sheetData>
  <mergeCells count="1">
    <mergeCell ref="A1:B1"/>
  </mergeCells>
  <conditionalFormatting sqref="A6">
    <cfRule type="expression" dxfId="1" priority="1" stopIfTrue="1">
      <formula>"len($A:$A)=3"</formula>
    </cfRule>
  </conditionalFormatting>
  <conditionalFormatting sqref="A4:A5 A7">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K1343"/>
  <sheetViews>
    <sheetView showGridLines="0" showZeros="0" view="pageBreakPreview" zoomScaleNormal="100" workbookViewId="0">
      <pane xSplit="1" ySplit="3" topLeftCell="B4" activePane="bottomRight" state="frozen"/>
      <selection/>
      <selection pane="topRight"/>
      <selection pane="bottomLeft"/>
      <selection pane="bottomRight" activeCell="B1" sqref="B1:I1"/>
    </sheetView>
  </sheetViews>
  <sheetFormatPr defaultColWidth="9" defaultRowHeight="14.25"/>
  <cols>
    <col min="1" max="1" width="19.1333333333333" style="163" customWidth="1"/>
    <col min="2" max="2" width="43.875" style="163" customWidth="1"/>
    <col min="3" max="3" width="20.6333333333333" style="163" customWidth="1"/>
    <col min="4" max="4" width="19.375" style="163" customWidth="1"/>
    <col min="5" max="5" width="20.6333333333333" style="163" customWidth="1"/>
    <col min="6" max="8" width="20.6333333333333" style="163" hidden="1" customWidth="1"/>
    <col min="9" max="9" width="20.6333333333333" style="333" customWidth="1"/>
    <col min="10" max="10" width="4" style="163" customWidth="1"/>
    <col min="11" max="16384" width="9" style="163"/>
  </cols>
  <sheetData>
    <row r="1" s="232" customFormat="1" ht="45" customHeight="1" spans="2:9">
      <c r="B1" s="446" t="s">
        <v>85</v>
      </c>
      <c r="C1" s="446"/>
      <c r="D1" s="446"/>
      <c r="E1" s="446"/>
      <c r="F1" s="446"/>
      <c r="G1" s="446"/>
      <c r="H1" s="446"/>
      <c r="I1" s="446"/>
    </row>
    <row r="2" s="232" customFormat="1" ht="20.1" customHeight="1" spans="1:9">
      <c r="A2" s="447"/>
      <c r="B2" s="448"/>
      <c r="C2" s="449"/>
      <c r="D2" s="449"/>
      <c r="E2" s="449"/>
      <c r="F2" s="449"/>
      <c r="G2" s="449"/>
      <c r="H2" s="450"/>
      <c r="I2" s="450" t="s">
        <v>2</v>
      </c>
    </row>
    <row r="3" s="164" customFormat="1" ht="45" customHeight="1" spans="1:11">
      <c r="A3" s="451" t="s">
        <v>3</v>
      </c>
      <c r="B3" s="452" t="s">
        <v>4</v>
      </c>
      <c r="C3" s="142" t="s">
        <v>5</v>
      </c>
      <c r="D3" s="142" t="s">
        <v>86</v>
      </c>
      <c r="E3" s="453" t="s">
        <v>87</v>
      </c>
      <c r="F3" s="453" t="s">
        <v>88</v>
      </c>
      <c r="G3" s="453" t="s">
        <v>89</v>
      </c>
      <c r="H3" s="453" t="s">
        <v>90</v>
      </c>
      <c r="I3" s="452" t="s">
        <v>7</v>
      </c>
      <c r="J3" s="420" t="s">
        <v>8</v>
      </c>
      <c r="K3" s="164" t="s">
        <v>91</v>
      </c>
    </row>
    <row r="4" ht="36" customHeight="1" spans="1:11">
      <c r="A4" s="454">
        <v>201</v>
      </c>
      <c r="B4" s="455" t="s">
        <v>46</v>
      </c>
      <c r="C4" s="456">
        <f t="shared" ref="C4:G4" si="0">SUM(C5,C17,C26,C37,C48,C59,C70,C83,C92,C105,C115,C124,C135,C148,C155,C163,C169,C176,C183,C190,C197,C204,C212,C218,C224,C231,C246)</f>
        <v>15181</v>
      </c>
      <c r="D4" s="456">
        <v>16764</v>
      </c>
      <c r="E4" s="456">
        <f t="shared" ref="E4:E67" si="1">D4-H4</f>
        <v>12630</v>
      </c>
      <c r="F4" s="456">
        <f t="shared" si="0"/>
        <v>7</v>
      </c>
      <c r="G4" s="456">
        <f t="shared" si="0"/>
        <v>1288</v>
      </c>
      <c r="H4" s="456">
        <v>4134</v>
      </c>
      <c r="I4" s="463">
        <f t="shared" ref="I4:I67" si="2">IF(C4&gt;0,E4/C4-1,IF(C4&lt;0,-(E4/C4-1),""))</f>
        <v>-0.168</v>
      </c>
      <c r="J4" s="280" t="str">
        <f t="shared" ref="J4:J67" si="3">IF(LEN(A4)=3,"是",IF(B4&lt;&gt;"",IF(SUM(C4:H4)&lt;&gt;0,"是","否"),"是"))</f>
        <v>是</v>
      </c>
      <c r="K4" s="163" t="str">
        <f t="shared" ref="K4:K67" si="4">IF(LEN(A4)=3,"类",IF(LEN(A4)=5,"款","项"))</f>
        <v>类</v>
      </c>
    </row>
    <row r="5" ht="36" customHeight="1" spans="1:11">
      <c r="A5" s="361">
        <v>20101</v>
      </c>
      <c r="B5" s="457" t="s">
        <v>92</v>
      </c>
      <c r="C5" s="458">
        <v>624</v>
      </c>
      <c r="D5" s="459">
        <v>752</v>
      </c>
      <c r="E5" s="458">
        <f t="shared" si="1"/>
        <v>752</v>
      </c>
      <c r="F5" s="458">
        <f>SUM(F6:F16)</f>
        <v>2</v>
      </c>
      <c r="G5" s="458">
        <f>SUM(G6:G16)</f>
        <v>123</v>
      </c>
      <c r="H5" s="458">
        <v>0</v>
      </c>
      <c r="I5" s="464">
        <f t="shared" si="2"/>
        <v>0.205</v>
      </c>
      <c r="J5" s="280" t="str">
        <f t="shared" si="3"/>
        <v>是</v>
      </c>
      <c r="K5" s="163" t="str">
        <f t="shared" si="4"/>
        <v>款</v>
      </c>
    </row>
    <row r="6" ht="36" customHeight="1" spans="1:11">
      <c r="A6" s="309">
        <v>2010101</v>
      </c>
      <c r="B6" s="308" t="s">
        <v>93</v>
      </c>
      <c r="C6" s="312">
        <v>542</v>
      </c>
      <c r="D6" s="312">
        <v>524</v>
      </c>
      <c r="E6" s="305">
        <f t="shared" si="1"/>
        <v>524</v>
      </c>
      <c r="F6" s="312"/>
      <c r="G6" s="305">
        <v>0</v>
      </c>
      <c r="H6" s="305">
        <v>0</v>
      </c>
      <c r="I6" s="313">
        <f t="shared" si="2"/>
        <v>-0.033</v>
      </c>
      <c r="J6" s="280" t="str">
        <f t="shared" si="3"/>
        <v>是</v>
      </c>
      <c r="K6" s="163" t="str">
        <f t="shared" si="4"/>
        <v>项</v>
      </c>
    </row>
    <row r="7" ht="36" customHeight="1" spans="1:11">
      <c r="A7" s="309">
        <v>2010102</v>
      </c>
      <c r="B7" s="308" t="s">
        <v>94</v>
      </c>
      <c r="C7" s="312">
        <v>8</v>
      </c>
      <c r="D7" s="312">
        <v>0</v>
      </c>
      <c r="E7" s="460">
        <f t="shared" si="1"/>
        <v>0</v>
      </c>
      <c r="F7" s="461">
        <v>0</v>
      </c>
      <c r="G7" s="460">
        <v>0</v>
      </c>
      <c r="H7" s="460">
        <v>0</v>
      </c>
      <c r="I7" s="313">
        <f t="shared" si="2"/>
        <v>-1</v>
      </c>
      <c r="J7" s="280" t="str">
        <f t="shared" si="3"/>
        <v>是</v>
      </c>
      <c r="K7" s="163" t="str">
        <f t="shared" si="4"/>
        <v>项</v>
      </c>
    </row>
    <row r="8" ht="36" customHeight="1" spans="1:11">
      <c r="A8" s="309">
        <v>2010103</v>
      </c>
      <c r="B8" s="308" t="s">
        <v>95</v>
      </c>
      <c r="C8" s="312">
        <v>0</v>
      </c>
      <c r="D8" s="312">
        <v>0</v>
      </c>
      <c r="E8" s="460">
        <f t="shared" si="1"/>
        <v>0</v>
      </c>
      <c r="F8" s="461">
        <v>0</v>
      </c>
      <c r="G8" s="460">
        <v>0</v>
      </c>
      <c r="H8" s="460">
        <v>0</v>
      </c>
      <c r="I8" s="313" t="str">
        <f t="shared" si="2"/>
        <v/>
      </c>
      <c r="J8" s="280" t="str">
        <f t="shared" si="3"/>
        <v>否</v>
      </c>
      <c r="K8" s="163" t="str">
        <f t="shared" si="4"/>
        <v>项</v>
      </c>
    </row>
    <row r="9" ht="36" customHeight="1" spans="1:11">
      <c r="A9" s="309">
        <v>2010104</v>
      </c>
      <c r="B9" s="308" t="s">
        <v>96</v>
      </c>
      <c r="C9" s="312">
        <v>25</v>
      </c>
      <c r="D9" s="312">
        <v>30</v>
      </c>
      <c r="E9" s="305">
        <f t="shared" si="1"/>
        <v>30</v>
      </c>
      <c r="F9" s="312">
        <v>0</v>
      </c>
      <c r="G9" s="305">
        <v>0</v>
      </c>
      <c r="H9" s="305">
        <v>0</v>
      </c>
      <c r="I9" s="313">
        <f t="shared" si="2"/>
        <v>0.2</v>
      </c>
      <c r="J9" s="280" t="str">
        <f t="shared" si="3"/>
        <v>是</v>
      </c>
      <c r="K9" s="163" t="str">
        <f t="shared" si="4"/>
        <v>项</v>
      </c>
    </row>
    <row r="10" ht="36" customHeight="1" spans="1:11">
      <c r="A10" s="309">
        <v>2010105</v>
      </c>
      <c r="B10" s="308" t="s">
        <v>97</v>
      </c>
      <c r="C10" s="312">
        <v>0</v>
      </c>
      <c r="D10" s="312">
        <v>2</v>
      </c>
      <c r="E10" s="305">
        <f t="shared" si="1"/>
        <v>2</v>
      </c>
      <c r="F10" s="312">
        <v>2</v>
      </c>
      <c r="G10" s="305">
        <v>0</v>
      </c>
      <c r="H10" s="305">
        <v>0</v>
      </c>
      <c r="I10" s="313" t="str">
        <f t="shared" si="2"/>
        <v/>
      </c>
      <c r="J10" s="280" t="str">
        <f t="shared" si="3"/>
        <v>是</v>
      </c>
      <c r="K10" s="163" t="str">
        <f t="shared" si="4"/>
        <v>项</v>
      </c>
    </row>
    <row r="11" ht="36" customHeight="1" spans="1:11">
      <c r="A11" s="309">
        <v>2010106</v>
      </c>
      <c r="B11" s="308" t="s">
        <v>98</v>
      </c>
      <c r="C11" s="312">
        <v>0</v>
      </c>
      <c r="D11" s="312">
        <v>0</v>
      </c>
      <c r="E11" s="460">
        <f t="shared" si="1"/>
        <v>0</v>
      </c>
      <c r="F11" s="461">
        <v>0</v>
      </c>
      <c r="G11" s="460">
        <v>0</v>
      </c>
      <c r="H11" s="460">
        <v>0</v>
      </c>
      <c r="I11" s="313" t="str">
        <f t="shared" si="2"/>
        <v/>
      </c>
      <c r="J11" s="280" t="str">
        <f t="shared" si="3"/>
        <v>否</v>
      </c>
      <c r="K11" s="163" t="str">
        <f t="shared" si="4"/>
        <v>项</v>
      </c>
    </row>
    <row r="12" ht="36" customHeight="1" spans="1:11">
      <c r="A12" s="309">
        <v>2010107</v>
      </c>
      <c r="B12" s="308" t="s">
        <v>99</v>
      </c>
      <c r="C12" s="312">
        <v>1</v>
      </c>
      <c r="D12" s="312">
        <v>0</v>
      </c>
      <c r="E12" s="460">
        <f t="shared" si="1"/>
        <v>0</v>
      </c>
      <c r="F12" s="461">
        <v>0</v>
      </c>
      <c r="G12" s="460">
        <v>0</v>
      </c>
      <c r="H12" s="460">
        <v>0</v>
      </c>
      <c r="I12" s="313">
        <f t="shared" si="2"/>
        <v>-1</v>
      </c>
      <c r="J12" s="280" t="str">
        <f t="shared" si="3"/>
        <v>是</v>
      </c>
      <c r="K12" s="163" t="str">
        <f t="shared" si="4"/>
        <v>项</v>
      </c>
    </row>
    <row r="13" ht="36" customHeight="1" spans="1:11">
      <c r="A13" s="309">
        <v>2010108</v>
      </c>
      <c r="B13" s="308" t="s">
        <v>100</v>
      </c>
      <c r="C13" s="312">
        <v>48</v>
      </c>
      <c r="D13" s="312">
        <v>196</v>
      </c>
      <c r="E13" s="305">
        <f t="shared" si="1"/>
        <v>196</v>
      </c>
      <c r="F13" s="312"/>
      <c r="G13" s="305">
        <v>123</v>
      </c>
      <c r="H13" s="305">
        <v>0</v>
      </c>
      <c r="I13" s="313">
        <f t="shared" si="2"/>
        <v>3.083</v>
      </c>
      <c r="J13" s="280" t="str">
        <f t="shared" si="3"/>
        <v>是</v>
      </c>
      <c r="K13" s="163" t="str">
        <f t="shared" si="4"/>
        <v>项</v>
      </c>
    </row>
    <row r="14" ht="36" customHeight="1" spans="1:11">
      <c r="A14" s="309">
        <v>2010109</v>
      </c>
      <c r="B14" s="308" t="s">
        <v>101</v>
      </c>
      <c r="C14" s="312">
        <v>0</v>
      </c>
      <c r="D14" s="312">
        <v>0</v>
      </c>
      <c r="E14" s="460">
        <f t="shared" si="1"/>
        <v>0</v>
      </c>
      <c r="F14" s="461">
        <v>0</v>
      </c>
      <c r="G14" s="460">
        <v>0</v>
      </c>
      <c r="H14" s="460">
        <v>0</v>
      </c>
      <c r="I14" s="313" t="str">
        <f t="shared" si="2"/>
        <v/>
      </c>
      <c r="J14" s="280" t="str">
        <f t="shared" si="3"/>
        <v>否</v>
      </c>
      <c r="K14" s="163" t="str">
        <f t="shared" si="4"/>
        <v>项</v>
      </c>
    </row>
    <row r="15" ht="36" customHeight="1" spans="1:11">
      <c r="A15" s="309">
        <v>2010150</v>
      </c>
      <c r="B15" s="308" t="s">
        <v>102</v>
      </c>
      <c r="C15" s="312">
        <v>0</v>
      </c>
      <c r="D15" s="312">
        <v>0</v>
      </c>
      <c r="E15" s="460">
        <f t="shared" si="1"/>
        <v>0</v>
      </c>
      <c r="F15" s="461">
        <v>0</v>
      </c>
      <c r="G15" s="460">
        <v>0</v>
      </c>
      <c r="H15" s="460">
        <v>0</v>
      </c>
      <c r="I15" s="313" t="str">
        <f t="shared" si="2"/>
        <v/>
      </c>
      <c r="J15" s="280" t="str">
        <f t="shared" si="3"/>
        <v>否</v>
      </c>
      <c r="K15" s="163" t="str">
        <f t="shared" si="4"/>
        <v>项</v>
      </c>
    </row>
    <row r="16" ht="36" customHeight="1" spans="1:11">
      <c r="A16" s="309">
        <v>2010199</v>
      </c>
      <c r="B16" s="308" t="s">
        <v>103</v>
      </c>
      <c r="C16" s="312">
        <v>0</v>
      </c>
      <c r="D16" s="312">
        <v>0</v>
      </c>
      <c r="E16" s="460">
        <f t="shared" si="1"/>
        <v>0</v>
      </c>
      <c r="F16" s="461">
        <v>0</v>
      </c>
      <c r="G16" s="460">
        <v>0</v>
      </c>
      <c r="H16" s="460">
        <v>0</v>
      </c>
      <c r="I16" s="313" t="str">
        <f t="shared" si="2"/>
        <v/>
      </c>
      <c r="J16" s="280" t="str">
        <f t="shared" si="3"/>
        <v>否</v>
      </c>
      <c r="K16" s="163" t="str">
        <f t="shared" si="4"/>
        <v>项</v>
      </c>
    </row>
    <row r="17" ht="36" customHeight="1" spans="1:11">
      <c r="A17" s="361">
        <v>20102</v>
      </c>
      <c r="B17" s="457" t="s">
        <v>104</v>
      </c>
      <c r="C17" s="458">
        <v>579</v>
      </c>
      <c r="D17" s="458">
        <v>663</v>
      </c>
      <c r="E17" s="458">
        <f t="shared" si="1"/>
        <v>663</v>
      </c>
      <c r="F17" s="458">
        <f>SUM(F18:F25)</f>
        <v>0</v>
      </c>
      <c r="G17" s="458">
        <f>SUM(G18:G25)</f>
        <v>54</v>
      </c>
      <c r="H17" s="458">
        <v>0</v>
      </c>
      <c r="I17" s="464">
        <f t="shared" si="2"/>
        <v>0.145</v>
      </c>
      <c r="J17" s="280" t="str">
        <f t="shared" si="3"/>
        <v>是</v>
      </c>
      <c r="K17" s="163" t="str">
        <f t="shared" si="4"/>
        <v>款</v>
      </c>
    </row>
    <row r="18" ht="36" customHeight="1" spans="1:11">
      <c r="A18" s="309">
        <v>2010201</v>
      </c>
      <c r="B18" s="308" t="s">
        <v>93</v>
      </c>
      <c r="C18" s="312">
        <v>550</v>
      </c>
      <c r="D18" s="312">
        <v>497</v>
      </c>
      <c r="E18" s="305">
        <f t="shared" si="1"/>
        <v>497</v>
      </c>
      <c r="F18" s="312">
        <v>0</v>
      </c>
      <c r="G18" s="305">
        <v>0</v>
      </c>
      <c r="H18" s="305">
        <v>0</v>
      </c>
      <c r="I18" s="313">
        <f t="shared" si="2"/>
        <v>-0.096</v>
      </c>
      <c r="J18" s="280" t="str">
        <f t="shared" si="3"/>
        <v>是</v>
      </c>
      <c r="K18" s="163" t="str">
        <f t="shared" si="4"/>
        <v>项</v>
      </c>
    </row>
    <row r="19" ht="36" customHeight="1" spans="1:11">
      <c r="A19" s="309">
        <v>2010202</v>
      </c>
      <c r="B19" s="308" t="s">
        <v>94</v>
      </c>
      <c r="C19" s="312">
        <v>0</v>
      </c>
      <c r="D19" s="312">
        <v>0</v>
      </c>
      <c r="E19" s="460">
        <f t="shared" si="1"/>
        <v>0</v>
      </c>
      <c r="F19" s="461">
        <v>0</v>
      </c>
      <c r="G19" s="460">
        <v>0</v>
      </c>
      <c r="H19" s="460">
        <v>0</v>
      </c>
      <c r="I19" s="313" t="str">
        <f t="shared" si="2"/>
        <v/>
      </c>
      <c r="J19" s="280" t="str">
        <f t="shared" si="3"/>
        <v>否</v>
      </c>
      <c r="K19" s="163" t="str">
        <f t="shared" si="4"/>
        <v>项</v>
      </c>
    </row>
    <row r="20" ht="36" customHeight="1" spans="1:11">
      <c r="A20" s="309">
        <v>2010203</v>
      </c>
      <c r="B20" s="308" t="s">
        <v>95</v>
      </c>
      <c r="C20" s="312">
        <v>0</v>
      </c>
      <c r="D20" s="312">
        <v>0</v>
      </c>
      <c r="E20" s="460">
        <f t="shared" si="1"/>
        <v>0</v>
      </c>
      <c r="F20" s="461">
        <v>0</v>
      </c>
      <c r="G20" s="460">
        <v>0</v>
      </c>
      <c r="H20" s="460">
        <v>0</v>
      </c>
      <c r="I20" s="313" t="str">
        <f t="shared" si="2"/>
        <v/>
      </c>
      <c r="J20" s="280" t="str">
        <f t="shared" si="3"/>
        <v>否</v>
      </c>
      <c r="K20" s="163" t="str">
        <f t="shared" si="4"/>
        <v>项</v>
      </c>
    </row>
    <row r="21" ht="36" customHeight="1" spans="1:11">
      <c r="A21" s="309">
        <v>2010204</v>
      </c>
      <c r="B21" s="308" t="s">
        <v>105</v>
      </c>
      <c r="C21" s="312">
        <v>18</v>
      </c>
      <c r="D21" s="312">
        <v>30</v>
      </c>
      <c r="E21" s="305">
        <f t="shared" si="1"/>
        <v>30</v>
      </c>
      <c r="F21" s="312">
        <v>0</v>
      </c>
      <c r="G21" s="305">
        <v>0</v>
      </c>
      <c r="H21" s="305">
        <v>0</v>
      </c>
      <c r="I21" s="313">
        <f t="shared" si="2"/>
        <v>0.667</v>
      </c>
      <c r="J21" s="280" t="str">
        <f t="shared" si="3"/>
        <v>是</v>
      </c>
      <c r="K21" s="163" t="str">
        <f t="shared" si="4"/>
        <v>项</v>
      </c>
    </row>
    <row r="22" ht="36" customHeight="1" spans="1:11">
      <c r="A22" s="309">
        <v>2010205</v>
      </c>
      <c r="B22" s="308" t="s">
        <v>106</v>
      </c>
      <c r="C22" s="312">
        <v>1</v>
      </c>
      <c r="D22" s="312">
        <v>0</v>
      </c>
      <c r="E22" s="460">
        <f t="shared" si="1"/>
        <v>0</v>
      </c>
      <c r="F22" s="461">
        <v>0</v>
      </c>
      <c r="G22" s="460">
        <v>0</v>
      </c>
      <c r="H22" s="460">
        <v>0</v>
      </c>
      <c r="I22" s="313">
        <f t="shared" si="2"/>
        <v>-1</v>
      </c>
      <c r="J22" s="280" t="str">
        <f t="shared" si="3"/>
        <v>是</v>
      </c>
      <c r="K22" s="163" t="str">
        <f t="shared" si="4"/>
        <v>项</v>
      </c>
    </row>
    <row r="23" ht="36" customHeight="1" spans="1:11">
      <c r="A23" s="309">
        <v>2010206</v>
      </c>
      <c r="B23" s="308" t="s">
        <v>107</v>
      </c>
      <c r="C23" s="312">
        <v>5</v>
      </c>
      <c r="D23" s="312">
        <v>109</v>
      </c>
      <c r="E23" s="305">
        <f t="shared" si="1"/>
        <v>109</v>
      </c>
      <c r="F23" s="312"/>
      <c r="G23" s="305">
        <v>32</v>
      </c>
      <c r="H23" s="305">
        <v>0</v>
      </c>
      <c r="I23" s="313">
        <f t="shared" si="2"/>
        <v>20.8</v>
      </c>
      <c r="J23" s="280" t="str">
        <f t="shared" si="3"/>
        <v>是</v>
      </c>
      <c r="K23" s="163" t="str">
        <f t="shared" si="4"/>
        <v>项</v>
      </c>
    </row>
    <row r="24" ht="36" customHeight="1" spans="1:11">
      <c r="A24" s="309">
        <v>2010250</v>
      </c>
      <c r="B24" s="308" t="s">
        <v>102</v>
      </c>
      <c r="C24" s="312">
        <v>0</v>
      </c>
      <c r="D24" s="312">
        <v>0</v>
      </c>
      <c r="E24" s="460">
        <f t="shared" si="1"/>
        <v>0</v>
      </c>
      <c r="F24" s="461">
        <v>0</v>
      </c>
      <c r="G24" s="460">
        <v>0</v>
      </c>
      <c r="H24" s="460">
        <v>0</v>
      </c>
      <c r="I24" s="313" t="str">
        <f t="shared" si="2"/>
        <v/>
      </c>
      <c r="J24" s="280" t="str">
        <f t="shared" si="3"/>
        <v>否</v>
      </c>
      <c r="K24" s="163" t="str">
        <f t="shared" si="4"/>
        <v>项</v>
      </c>
    </row>
    <row r="25" ht="36" customHeight="1" spans="1:11">
      <c r="A25" s="309">
        <v>2010299</v>
      </c>
      <c r="B25" s="308" t="s">
        <v>108</v>
      </c>
      <c r="C25" s="312">
        <v>5</v>
      </c>
      <c r="D25" s="312">
        <v>27</v>
      </c>
      <c r="E25" s="305">
        <f t="shared" si="1"/>
        <v>27</v>
      </c>
      <c r="F25" s="312"/>
      <c r="G25" s="305">
        <v>22</v>
      </c>
      <c r="H25" s="305">
        <v>0</v>
      </c>
      <c r="I25" s="313">
        <f t="shared" si="2"/>
        <v>4.4</v>
      </c>
      <c r="J25" s="280" t="str">
        <f t="shared" si="3"/>
        <v>是</v>
      </c>
      <c r="K25" s="163" t="str">
        <f t="shared" si="4"/>
        <v>项</v>
      </c>
    </row>
    <row r="26" ht="36" customHeight="1" spans="1:11">
      <c r="A26" s="361">
        <v>20103</v>
      </c>
      <c r="B26" s="457" t="s">
        <v>109</v>
      </c>
      <c r="C26" s="458">
        <v>3628</v>
      </c>
      <c r="D26" s="458">
        <v>3879</v>
      </c>
      <c r="E26" s="458">
        <f t="shared" si="1"/>
        <v>1686</v>
      </c>
      <c r="F26" s="458">
        <f>SUM(F27:F36)</f>
        <v>0</v>
      </c>
      <c r="G26" s="458">
        <f>SUM(G27:G36)</f>
        <v>0</v>
      </c>
      <c r="H26" s="458">
        <v>2193</v>
      </c>
      <c r="I26" s="464">
        <f t="shared" si="2"/>
        <v>-0.535</v>
      </c>
      <c r="J26" s="280" t="str">
        <f t="shared" si="3"/>
        <v>是</v>
      </c>
      <c r="K26" s="163" t="str">
        <f t="shared" si="4"/>
        <v>款</v>
      </c>
    </row>
    <row r="27" ht="36" customHeight="1" spans="1:11">
      <c r="A27" s="309">
        <v>2010301</v>
      </c>
      <c r="B27" s="308" t="s">
        <v>93</v>
      </c>
      <c r="C27" s="312">
        <v>3211</v>
      </c>
      <c r="D27" s="312">
        <v>3228</v>
      </c>
      <c r="E27" s="305">
        <f t="shared" si="1"/>
        <v>1035</v>
      </c>
      <c r="F27" s="312">
        <v>0</v>
      </c>
      <c r="G27" s="305">
        <v>0</v>
      </c>
      <c r="H27" s="305">
        <v>2193</v>
      </c>
      <c r="I27" s="313">
        <f t="shared" si="2"/>
        <v>-0.678</v>
      </c>
      <c r="J27" s="280" t="str">
        <f t="shared" si="3"/>
        <v>是</v>
      </c>
      <c r="K27" s="163" t="str">
        <f t="shared" si="4"/>
        <v>项</v>
      </c>
    </row>
    <row r="28" ht="36" customHeight="1" spans="1:11">
      <c r="A28" s="309">
        <v>2010302</v>
      </c>
      <c r="B28" s="308" t="s">
        <v>94</v>
      </c>
      <c r="C28" s="312">
        <v>0</v>
      </c>
      <c r="D28" s="312">
        <v>20</v>
      </c>
      <c r="E28" s="305">
        <f t="shared" si="1"/>
        <v>20</v>
      </c>
      <c r="F28" s="312">
        <v>0</v>
      </c>
      <c r="G28" s="305">
        <v>0</v>
      </c>
      <c r="H28" s="305">
        <v>0</v>
      </c>
      <c r="I28" s="313" t="str">
        <f t="shared" si="2"/>
        <v/>
      </c>
      <c r="J28" s="280" t="str">
        <f t="shared" si="3"/>
        <v>是</v>
      </c>
      <c r="K28" s="163" t="str">
        <f t="shared" si="4"/>
        <v>项</v>
      </c>
    </row>
    <row r="29" ht="36" customHeight="1" spans="1:11">
      <c r="A29" s="309">
        <v>2010303</v>
      </c>
      <c r="B29" s="308" t="s">
        <v>95</v>
      </c>
      <c r="C29" s="312">
        <v>0</v>
      </c>
      <c r="D29" s="312">
        <v>0</v>
      </c>
      <c r="E29" s="460">
        <f t="shared" si="1"/>
        <v>0</v>
      </c>
      <c r="F29" s="461">
        <v>0</v>
      </c>
      <c r="G29" s="460">
        <v>0</v>
      </c>
      <c r="H29" s="460">
        <v>0</v>
      </c>
      <c r="I29" s="313" t="str">
        <f t="shared" si="2"/>
        <v/>
      </c>
      <c r="J29" s="280" t="str">
        <f t="shared" si="3"/>
        <v>否</v>
      </c>
      <c r="K29" s="163" t="str">
        <f t="shared" si="4"/>
        <v>项</v>
      </c>
    </row>
    <row r="30" ht="36" customHeight="1" spans="1:11">
      <c r="A30" s="309">
        <v>2010304</v>
      </c>
      <c r="B30" s="308" t="s">
        <v>110</v>
      </c>
      <c r="C30" s="312">
        <v>0</v>
      </c>
      <c r="D30" s="312">
        <v>0</v>
      </c>
      <c r="E30" s="460">
        <f t="shared" si="1"/>
        <v>0</v>
      </c>
      <c r="F30" s="461">
        <v>0</v>
      </c>
      <c r="G30" s="460">
        <v>0</v>
      </c>
      <c r="H30" s="460">
        <v>0</v>
      </c>
      <c r="I30" s="313" t="str">
        <f t="shared" si="2"/>
        <v/>
      </c>
      <c r="J30" s="280" t="str">
        <f t="shared" si="3"/>
        <v>否</v>
      </c>
      <c r="K30" s="163" t="str">
        <f t="shared" si="4"/>
        <v>项</v>
      </c>
    </row>
    <row r="31" ht="36" customHeight="1" spans="1:11">
      <c r="A31" s="309">
        <v>2010305</v>
      </c>
      <c r="B31" s="308" t="s">
        <v>111</v>
      </c>
      <c r="C31" s="312">
        <v>0</v>
      </c>
      <c r="D31" s="312">
        <v>0</v>
      </c>
      <c r="E31" s="460">
        <f t="shared" si="1"/>
        <v>0</v>
      </c>
      <c r="F31" s="461">
        <v>0</v>
      </c>
      <c r="G31" s="460">
        <v>0</v>
      </c>
      <c r="H31" s="460">
        <v>0</v>
      </c>
      <c r="I31" s="313" t="str">
        <f t="shared" si="2"/>
        <v/>
      </c>
      <c r="J31" s="280" t="str">
        <f t="shared" si="3"/>
        <v>否</v>
      </c>
      <c r="K31" s="163" t="str">
        <f t="shared" si="4"/>
        <v>项</v>
      </c>
    </row>
    <row r="32" ht="36" customHeight="1" spans="1:11">
      <c r="A32" s="309">
        <v>2010306</v>
      </c>
      <c r="B32" s="308" t="s">
        <v>112</v>
      </c>
      <c r="C32" s="312">
        <v>0</v>
      </c>
      <c r="D32" s="312">
        <v>0</v>
      </c>
      <c r="E32" s="460">
        <f t="shared" si="1"/>
        <v>0</v>
      </c>
      <c r="F32" s="461">
        <v>0</v>
      </c>
      <c r="G32" s="460">
        <v>0</v>
      </c>
      <c r="H32" s="460">
        <v>0</v>
      </c>
      <c r="I32" s="313" t="str">
        <f t="shared" si="2"/>
        <v/>
      </c>
      <c r="J32" s="280" t="str">
        <f t="shared" si="3"/>
        <v>否</v>
      </c>
      <c r="K32" s="163" t="str">
        <f t="shared" si="4"/>
        <v>项</v>
      </c>
    </row>
    <row r="33" ht="36" customHeight="1" spans="1:11">
      <c r="A33" s="309">
        <v>2010308</v>
      </c>
      <c r="B33" s="308" t="s">
        <v>113</v>
      </c>
      <c r="C33" s="312">
        <v>3</v>
      </c>
      <c r="D33" s="312">
        <v>0</v>
      </c>
      <c r="E33" s="460">
        <f t="shared" si="1"/>
        <v>0</v>
      </c>
      <c r="F33" s="461">
        <v>0</v>
      </c>
      <c r="G33" s="460">
        <v>0</v>
      </c>
      <c r="H33" s="460">
        <v>0</v>
      </c>
      <c r="I33" s="313">
        <f t="shared" si="2"/>
        <v>-1</v>
      </c>
      <c r="J33" s="280" t="str">
        <f t="shared" si="3"/>
        <v>是</v>
      </c>
      <c r="K33" s="163" t="str">
        <f t="shared" si="4"/>
        <v>项</v>
      </c>
    </row>
    <row r="34" ht="36" customHeight="1" spans="1:11">
      <c r="A34" s="309">
        <v>2010309</v>
      </c>
      <c r="B34" s="308" t="s">
        <v>114</v>
      </c>
      <c r="C34" s="312">
        <v>0</v>
      </c>
      <c r="D34" s="312">
        <v>0</v>
      </c>
      <c r="E34" s="460">
        <f t="shared" si="1"/>
        <v>0</v>
      </c>
      <c r="F34" s="461">
        <v>0</v>
      </c>
      <c r="G34" s="460">
        <v>0</v>
      </c>
      <c r="H34" s="460">
        <v>0</v>
      </c>
      <c r="I34" s="313" t="str">
        <f t="shared" si="2"/>
        <v/>
      </c>
      <c r="J34" s="280" t="str">
        <f t="shared" si="3"/>
        <v>否</v>
      </c>
      <c r="K34" s="163" t="str">
        <f t="shared" si="4"/>
        <v>项</v>
      </c>
    </row>
    <row r="35" ht="36" customHeight="1" spans="1:11">
      <c r="A35" s="309">
        <v>2010350</v>
      </c>
      <c r="B35" s="308" t="s">
        <v>102</v>
      </c>
      <c r="C35" s="312">
        <v>413</v>
      </c>
      <c r="D35" s="312">
        <v>631</v>
      </c>
      <c r="E35" s="305">
        <f t="shared" si="1"/>
        <v>631</v>
      </c>
      <c r="F35" s="312">
        <v>0</v>
      </c>
      <c r="G35" s="305">
        <v>0</v>
      </c>
      <c r="H35" s="305">
        <v>0</v>
      </c>
      <c r="I35" s="313">
        <f t="shared" si="2"/>
        <v>0.528</v>
      </c>
      <c r="J35" s="280" t="str">
        <f t="shared" si="3"/>
        <v>是</v>
      </c>
      <c r="K35" s="163" t="str">
        <f t="shared" si="4"/>
        <v>项</v>
      </c>
    </row>
    <row r="36" ht="36" customHeight="1" spans="1:11">
      <c r="A36" s="462">
        <v>2010399</v>
      </c>
      <c r="B36" s="308" t="s">
        <v>115</v>
      </c>
      <c r="C36" s="312">
        <v>1</v>
      </c>
      <c r="D36" s="312">
        <v>0</v>
      </c>
      <c r="E36" s="460">
        <f t="shared" si="1"/>
        <v>0</v>
      </c>
      <c r="F36" s="461">
        <v>0</v>
      </c>
      <c r="G36" s="460">
        <v>0</v>
      </c>
      <c r="H36" s="460">
        <v>0</v>
      </c>
      <c r="I36" s="313">
        <f t="shared" si="2"/>
        <v>-1</v>
      </c>
      <c r="J36" s="280" t="str">
        <f t="shared" si="3"/>
        <v>是</v>
      </c>
      <c r="K36" s="163" t="str">
        <f t="shared" si="4"/>
        <v>项</v>
      </c>
    </row>
    <row r="37" ht="36" customHeight="1" spans="1:11">
      <c r="A37" s="361">
        <v>20104</v>
      </c>
      <c r="B37" s="457" t="s">
        <v>116</v>
      </c>
      <c r="C37" s="458">
        <v>571</v>
      </c>
      <c r="D37" s="458">
        <v>498</v>
      </c>
      <c r="E37" s="458">
        <f t="shared" si="1"/>
        <v>423</v>
      </c>
      <c r="F37" s="458">
        <f>SUM(F38:F47)</f>
        <v>0</v>
      </c>
      <c r="G37" s="458">
        <f>SUM(G38:G47)</f>
        <v>0</v>
      </c>
      <c r="H37" s="458">
        <v>75</v>
      </c>
      <c r="I37" s="464">
        <f t="shared" si="2"/>
        <v>-0.259</v>
      </c>
      <c r="J37" s="280" t="str">
        <f t="shared" si="3"/>
        <v>是</v>
      </c>
      <c r="K37" s="163" t="str">
        <f t="shared" si="4"/>
        <v>款</v>
      </c>
    </row>
    <row r="38" ht="36" customHeight="1" spans="1:11">
      <c r="A38" s="309">
        <v>2010401</v>
      </c>
      <c r="B38" s="308" t="s">
        <v>93</v>
      </c>
      <c r="C38" s="312">
        <v>-479</v>
      </c>
      <c r="D38" s="312">
        <v>498</v>
      </c>
      <c r="E38" s="305">
        <f t="shared" si="1"/>
        <v>423</v>
      </c>
      <c r="F38" s="312">
        <v>0</v>
      </c>
      <c r="G38" s="305">
        <v>0</v>
      </c>
      <c r="H38" s="305">
        <v>75</v>
      </c>
      <c r="I38" s="313">
        <f t="shared" si="2"/>
        <v>1.883</v>
      </c>
      <c r="J38" s="280" t="str">
        <f t="shared" si="3"/>
        <v>是</v>
      </c>
      <c r="K38" s="163" t="str">
        <f t="shared" si="4"/>
        <v>项</v>
      </c>
    </row>
    <row r="39" ht="36" customHeight="1" spans="1:11">
      <c r="A39" s="309">
        <v>2010402</v>
      </c>
      <c r="B39" s="308" t="s">
        <v>94</v>
      </c>
      <c r="C39" s="312">
        <v>0</v>
      </c>
      <c r="D39" s="312">
        <v>0</v>
      </c>
      <c r="E39" s="460">
        <f t="shared" si="1"/>
        <v>0</v>
      </c>
      <c r="F39" s="461">
        <v>0</v>
      </c>
      <c r="G39" s="460">
        <v>0</v>
      </c>
      <c r="H39" s="460">
        <v>0</v>
      </c>
      <c r="I39" s="313" t="str">
        <f t="shared" si="2"/>
        <v/>
      </c>
      <c r="J39" s="280" t="str">
        <f t="shared" si="3"/>
        <v>否</v>
      </c>
      <c r="K39" s="163" t="str">
        <f t="shared" si="4"/>
        <v>项</v>
      </c>
    </row>
    <row r="40" ht="36" customHeight="1" spans="1:11">
      <c r="A40" s="309">
        <v>2010403</v>
      </c>
      <c r="B40" s="308" t="s">
        <v>95</v>
      </c>
      <c r="C40" s="312">
        <v>0</v>
      </c>
      <c r="D40" s="312">
        <v>0</v>
      </c>
      <c r="E40" s="460">
        <f t="shared" si="1"/>
        <v>0</v>
      </c>
      <c r="F40" s="461">
        <v>0</v>
      </c>
      <c r="G40" s="460">
        <v>0</v>
      </c>
      <c r="H40" s="460">
        <v>0</v>
      </c>
      <c r="I40" s="313" t="str">
        <f t="shared" si="2"/>
        <v/>
      </c>
      <c r="J40" s="280" t="str">
        <f t="shared" si="3"/>
        <v>否</v>
      </c>
      <c r="K40" s="163" t="str">
        <f t="shared" si="4"/>
        <v>项</v>
      </c>
    </row>
    <row r="41" ht="36" customHeight="1" spans="1:11">
      <c r="A41" s="309">
        <v>2010404</v>
      </c>
      <c r="B41" s="308" t="s">
        <v>117</v>
      </c>
      <c r="C41" s="312">
        <v>1040</v>
      </c>
      <c r="D41" s="312">
        <v>0</v>
      </c>
      <c r="E41" s="460">
        <f t="shared" si="1"/>
        <v>0</v>
      </c>
      <c r="F41" s="461">
        <v>0</v>
      </c>
      <c r="G41" s="460">
        <v>0</v>
      </c>
      <c r="H41" s="460">
        <v>0</v>
      </c>
      <c r="I41" s="313">
        <f t="shared" si="2"/>
        <v>-1</v>
      </c>
      <c r="J41" s="280" t="str">
        <f t="shared" si="3"/>
        <v>是</v>
      </c>
      <c r="K41" s="163" t="str">
        <f t="shared" si="4"/>
        <v>项</v>
      </c>
    </row>
    <row r="42" ht="36" customHeight="1" spans="1:11">
      <c r="A42" s="309">
        <v>2010405</v>
      </c>
      <c r="B42" s="308" t="s">
        <v>118</v>
      </c>
      <c r="C42" s="312">
        <v>0</v>
      </c>
      <c r="D42" s="312">
        <v>0</v>
      </c>
      <c r="E42" s="460">
        <f t="shared" si="1"/>
        <v>0</v>
      </c>
      <c r="F42" s="461">
        <v>0</v>
      </c>
      <c r="G42" s="460">
        <v>0</v>
      </c>
      <c r="H42" s="460">
        <v>0</v>
      </c>
      <c r="I42" s="313" t="str">
        <f t="shared" si="2"/>
        <v/>
      </c>
      <c r="J42" s="280" t="str">
        <f t="shared" si="3"/>
        <v>否</v>
      </c>
      <c r="K42" s="163" t="str">
        <f t="shared" si="4"/>
        <v>项</v>
      </c>
    </row>
    <row r="43" ht="36" customHeight="1" spans="1:11">
      <c r="A43" s="309">
        <v>2010406</v>
      </c>
      <c r="B43" s="308" t="s">
        <v>119</v>
      </c>
      <c r="C43" s="312">
        <v>0</v>
      </c>
      <c r="D43" s="312">
        <v>0</v>
      </c>
      <c r="E43" s="460">
        <f t="shared" si="1"/>
        <v>0</v>
      </c>
      <c r="F43" s="461">
        <v>0</v>
      </c>
      <c r="G43" s="460">
        <v>0</v>
      </c>
      <c r="H43" s="460">
        <v>0</v>
      </c>
      <c r="I43" s="313" t="str">
        <f t="shared" si="2"/>
        <v/>
      </c>
      <c r="J43" s="280" t="str">
        <f t="shared" si="3"/>
        <v>否</v>
      </c>
      <c r="K43" s="163" t="str">
        <f t="shared" si="4"/>
        <v>项</v>
      </c>
    </row>
    <row r="44" ht="36" customHeight="1" spans="1:11">
      <c r="A44" s="309">
        <v>2010407</v>
      </c>
      <c r="B44" s="308" t="s">
        <v>120</v>
      </c>
      <c r="C44" s="312">
        <v>0</v>
      </c>
      <c r="D44" s="312">
        <v>0</v>
      </c>
      <c r="E44" s="460">
        <f t="shared" si="1"/>
        <v>0</v>
      </c>
      <c r="F44" s="461">
        <v>0</v>
      </c>
      <c r="G44" s="460">
        <v>0</v>
      </c>
      <c r="H44" s="460">
        <v>0</v>
      </c>
      <c r="I44" s="313" t="str">
        <f t="shared" si="2"/>
        <v/>
      </c>
      <c r="J44" s="280" t="str">
        <f t="shared" si="3"/>
        <v>否</v>
      </c>
      <c r="K44" s="163" t="str">
        <f t="shared" si="4"/>
        <v>项</v>
      </c>
    </row>
    <row r="45" ht="36" customHeight="1" spans="1:11">
      <c r="A45" s="309">
        <v>2010408</v>
      </c>
      <c r="B45" s="308" t="s">
        <v>121</v>
      </c>
      <c r="C45" s="312">
        <v>0</v>
      </c>
      <c r="D45" s="312">
        <v>0</v>
      </c>
      <c r="E45" s="460">
        <f t="shared" si="1"/>
        <v>0</v>
      </c>
      <c r="F45" s="461">
        <v>0</v>
      </c>
      <c r="G45" s="460">
        <v>0</v>
      </c>
      <c r="H45" s="460">
        <v>0</v>
      </c>
      <c r="I45" s="313" t="str">
        <f t="shared" si="2"/>
        <v/>
      </c>
      <c r="J45" s="280" t="str">
        <f t="shared" si="3"/>
        <v>否</v>
      </c>
      <c r="K45" s="163" t="str">
        <f t="shared" si="4"/>
        <v>项</v>
      </c>
    </row>
    <row r="46" ht="36" customHeight="1" spans="1:11">
      <c r="A46" s="309">
        <v>2010450</v>
      </c>
      <c r="B46" s="308" t="s">
        <v>102</v>
      </c>
      <c r="C46" s="312">
        <v>0</v>
      </c>
      <c r="D46" s="312">
        <v>0</v>
      </c>
      <c r="E46" s="460">
        <f t="shared" si="1"/>
        <v>0</v>
      </c>
      <c r="F46" s="461">
        <v>0</v>
      </c>
      <c r="G46" s="460">
        <v>0</v>
      </c>
      <c r="H46" s="460">
        <v>0</v>
      </c>
      <c r="I46" s="313" t="str">
        <f t="shared" si="2"/>
        <v/>
      </c>
      <c r="J46" s="280" t="str">
        <f t="shared" si="3"/>
        <v>否</v>
      </c>
      <c r="K46" s="163" t="str">
        <f t="shared" si="4"/>
        <v>项</v>
      </c>
    </row>
    <row r="47" ht="36" customHeight="1" spans="1:11">
      <c r="A47" s="309">
        <v>2010499</v>
      </c>
      <c r="B47" s="308" t="s">
        <v>122</v>
      </c>
      <c r="C47" s="312">
        <v>10</v>
      </c>
      <c r="D47" s="312">
        <v>0</v>
      </c>
      <c r="E47" s="460">
        <f t="shared" si="1"/>
        <v>0</v>
      </c>
      <c r="F47" s="461">
        <v>0</v>
      </c>
      <c r="G47" s="460">
        <v>0</v>
      </c>
      <c r="H47" s="460">
        <v>0</v>
      </c>
      <c r="I47" s="313">
        <f t="shared" si="2"/>
        <v>-1</v>
      </c>
      <c r="J47" s="280" t="str">
        <f t="shared" si="3"/>
        <v>是</v>
      </c>
      <c r="K47" s="163" t="str">
        <f t="shared" si="4"/>
        <v>项</v>
      </c>
    </row>
    <row r="48" ht="36" customHeight="1" spans="1:11">
      <c r="A48" s="361">
        <v>20105</v>
      </c>
      <c r="B48" s="457" t="s">
        <v>123</v>
      </c>
      <c r="C48" s="458">
        <v>550</v>
      </c>
      <c r="D48" s="458">
        <v>412</v>
      </c>
      <c r="E48" s="458">
        <f t="shared" si="1"/>
        <v>412</v>
      </c>
      <c r="F48" s="458">
        <f>SUM(F49:F58)</f>
        <v>0</v>
      </c>
      <c r="G48" s="458">
        <f>SUM(G49:G58)</f>
        <v>24</v>
      </c>
      <c r="H48" s="458">
        <v>0</v>
      </c>
      <c r="I48" s="464">
        <f t="shared" si="2"/>
        <v>-0.251</v>
      </c>
      <c r="J48" s="280" t="str">
        <f t="shared" si="3"/>
        <v>是</v>
      </c>
      <c r="K48" s="163" t="str">
        <f t="shared" si="4"/>
        <v>款</v>
      </c>
    </row>
    <row r="49" ht="36" customHeight="1" spans="1:11">
      <c r="A49" s="309">
        <v>2010501</v>
      </c>
      <c r="B49" s="308" t="s">
        <v>93</v>
      </c>
      <c r="C49" s="312">
        <v>364</v>
      </c>
      <c r="D49" s="312">
        <v>354</v>
      </c>
      <c r="E49" s="305">
        <f t="shared" si="1"/>
        <v>354</v>
      </c>
      <c r="F49" s="312">
        <v>0</v>
      </c>
      <c r="G49" s="305">
        <v>0</v>
      </c>
      <c r="H49" s="305">
        <v>0</v>
      </c>
      <c r="I49" s="313">
        <f t="shared" si="2"/>
        <v>-0.027</v>
      </c>
      <c r="J49" s="280" t="str">
        <f t="shared" si="3"/>
        <v>是</v>
      </c>
      <c r="K49" s="163" t="str">
        <f t="shared" si="4"/>
        <v>项</v>
      </c>
    </row>
    <row r="50" ht="36" customHeight="1" spans="1:11">
      <c r="A50" s="309">
        <v>2010502</v>
      </c>
      <c r="B50" s="308" t="s">
        <v>94</v>
      </c>
      <c r="C50" s="312">
        <v>0</v>
      </c>
      <c r="D50" s="312">
        <v>0</v>
      </c>
      <c r="E50" s="460">
        <f t="shared" si="1"/>
        <v>0</v>
      </c>
      <c r="F50" s="461">
        <v>0</v>
      </c>
      <c r="G50" s="460">
        <v>0</v>
      </c>
      <c r="H50" s="460">
        <v>0</v>
      </c>
      <c r="I50" s="313" t="str">
        <f t="shared" si="2"/>
        <v/>
      </c>
      <c r="J50" s="280" t="str">
        <f t="shared" si="3"/>
        <v>否</v>
      </c>
      <c r="K50" s="163" t="str">
        <f t="shared" si="4"/>
        <v>项</v>
      </c>
    </row>
    <row r="51" ht="36" customHeight="1" spans="1:11">
      <c r="A51" s="309">
        <v>2010503</v>
      </c>
      <c r="B51" s="308" t="s">
        <v>95</v>
      </c>
      <c r="C51" s="312">
        <v>0</v>
      </c>
      <c r="D51" s="312">
        <v>0</v>
      </c>
      <c r="E51" s="460">
        <f t="shared" si="1"/>
        <v>0</v>
      </c>
      <c r="F51" s="461">
        <v>0</v>
      </c>
      <c r="G51" s="460">
        <v>0</v>
      </c>
      <c r="H51" s="460">
        <v>0</v>
      </c>
      <c r="I51" s="313" t="str">
        <f t="shared" si="2"/>
        <v/>
      </c>
      <c r="J51" s="280" t="str">
        <f t="shared" si="3"/>
        <v>否</v>
      </c>
      <c r="K51" s="163" t="str">
        <f t="shared" si="4"/>
        <v>项</v>
      </c>
    </row>
    <row r="52" ht="36" customHeight="1" spans="1:11">
      <c r="A52" s="309">
        <v>2010504</v>
      </c>
      <c r="B52" s="308" t="s">
        <v>124</v>
      </c>
      <c r="C52" s="312">
        <v>0</v>
      </c>
      <c r="D52" s="312">
        <v>0</v>
      </c>
      <c r="E52" s="460">
        <f t="shared" si="1"/>
        <v>0</v>
      </c>
      <c r="F52" s="461">
        <v>0</v>
      </c>
      <c r="G52" s="460">
        <v>0</v>
      </c>
      <c r="H52" s="460">
        <v>0</v>
      </c>
      <c r="I52" s="313" t="str">
        <f t="shared" si="2"/>
        <v/>
      </c>
      <c r="J52" s="280" t="str">
        <f t="shared" si="3"/>
        <v>否</v>
      </c>
      <c r="K52" s="163" t="str">
        <f t="shared" si="4"/>
        <v>项</v>
      </c>
    </row>
    <row r="53" ht="36" customHeight="1" spans="1:11">
      <c r="A53" s="309">
        <v>2010505</v>
      </c>
      <c r="B53" s="308" t="s">
        <v>125</v>
      </c>
      <c r="C53" s="312">
        <v>0</v>
      </c>
      <c r="D53" s="312">
        <v>5</v>
      </c>
      <c r="E53" s="305">
        <f t="shared" si="1"/>
        <v>5</v>
      </c>
      <c r="F53" s="312">
        <v>0</v>
      </c>
      <c r="G53" s="305">
        <v>0</v>
      </c>
      <c r="H53" s="305">
        <v>0</v>
      </c>
      <c r="I53" s="313" t="str">
        <f t="shared" si="2"/>
        <v/>
      </c>
      <c r="J53" s="280" t="str">
        <f t="shared" si="3"/>
        <v>是</v>
      </c>
      <c r="K53" s="163" t="str">
        <f t="shared" si="4"/>
        <v>项</v>
      </c>
    </row>
    <row r="54" ht="36" customHeight="1" spans="1:11">
      <c r="A54" s="309">
        <v>2010506</v>
      </c>
      <c r="B54" s="308" t="s">
        <v>126</v>
      </c>
      <c r="C54" s="312">
        <v>0</v>
      </c>
      <c r="D54" s="312">
        <v>3</v>
      </c>
      <c r="E54" s="305">
        <f t="shared" si="1"/>
        <v>3</v>
      </c>
      <c r="F54" s="312">
        <v>0</v>
      </c>
      <c r="G54" s="305">
        <v>0</v>
      </c>
      <c r="H54" s="305">
        <v>0</v>
      </c>
      <c r="I54" s="313" t="str">
        <f t="shared" si="2"/>
        <v/>
      </c>
      <c r="J54" s="280" t="str">
        <f t="shared" si="3"/>
        <v>是</v>
      </c>
      <c r="K54" s="163" t="str">
        <f t="shared" si="4"/>
        <v>项</v>
      </c>
    </row>
    <row r="55" ht="36" customHeight="1" spans="1:11">
      <c r="A55" s="309">
        <v>2010507</v>
      </c>
      <c r="B55" s="308" t="s">
        <v>127</v>
      </c>
      <c r="C55" s="312">
        <v>181</v>
      </c>
      <c r="D55" s="312">
        <v>0</v>
      </c>
      <c r="E55" s="460">
        <f t="shared" si="1"/>
        <v>0</v>
      </c>
      <c r="F55" s="461">
        <v>0</v>
      </c>
      <c r="G55" s="460">
        <v>0</v>
      </c>
      <c r="H55" s="460">
        <v>0</v>
      </c>
      <c r="I55" s="313">
        <f t="shared" si="2"/>
        <v>-1</v>
      </c>
      <c r="J55" s="280" t="str">
        <f t="shared" si="3"/>
        <v>是</v>
      </c>
      <c r="K55" s="163" t="str">
        <f t="shared" si="4"/>
        <v>项</v>
      </c>
    </row>
    <row r="56" ht="36" customHeight="1" spans="1:11">
      <c r="A56" s="309">
        <v>2010508</v>
      </c>
      <c r="B56" s="308" t="s">
        <v>128</v>
      </c>
      <c r="C56" s="312">
        <v>0</v>
      </c>
      <c r="D56" s="312">
        <v>50</v>
      </c>
      <c r="E56" s="305">
        <f t="shared" si="1"/>
        <v>50</v>
      </c>
      <c r="F56" s="312"/>
      <c r="G56" s="305">
        <v>24</v>
      </c>
      <c r="H56" s="305">
        <v>0</v>
      </c>
      <c r="I56" s="313" t="str">
        <f t="shared" si="2"/>
        <v/>
      </c>
      <c r="J56" s="280" t="str">
        <f t="shared" si="3"/>
        <v>是</v>
      </c>
      <c r="K56" s="163" t="str">
        <f t="shared" si="4"/>
        <v>项</v>
      </c>
    </row>
    <row r="57" ht="36" customHeight="1" spans="1:11">
      <c r="A57" s="309">
        <v>2010550</v>
      </c>
      <c r="B57" s="308" t="s">
        <v>102</v>
      </c>
      <c r="C57" s="312">
        <v>0</v>
      </c>
      <c r="D57" s="312">
        <v>0</v>
      </c>
      <c r="E57" s="460">
        <f t="shared" si="1"/>
        <v>0</v>
      </c>
      <c r="F57" s="461">
        <v>0</v>
      </c>
      <c r="G57" s="460">
        <v>0</v>
      </c>
      <c r="H57" s="460">
        <v>0</v>
      </c>
      <c r="I57" s="313" t="str">
        <f t="shared" si="2"/>
        <v/>
      </c>
      <c r="J57" s="280" t="str">
        <f t="shared" si="3"/>
        <v>否</v>
      </c>
      <c r="K57" s="163" t="str">
        <f t="shared" si="4"/>
        <v>项</v>
      </c>
    </row>
    <row r="58" ht="36" customHeight="1" spans="1:11">
      <c r="A58" s="309">
        <v>2010599</v>
      </c>
      <c r="B58" s="308" t="s">
        <v>129</v>
      </c>
      <c r="C58" s="312">
        <v>5</v>
      </c>
      <c r="D58" s="312">
        <v>0</v>
      </c>
      <c r="E58" s="460">
        <f t="shared" si="1"/>
        <v>0</v>
      </c>
      <c r="F58" s="461">
        <v>0</v>
      </c>
      <c r="G58" s="460">
        <v>0</v>
      </c>
      <c r="H58" s="460">
        <v>0</v>
      </c>
      <c r="I58" s="313">
        <f t="shared" si="2"/>
        <v>-1</v>
      </c>
      <c r="J58" s="280" t="str">
        <f t="shared" si="3"/>
        <v>是</v>
      </c>
      <c r="K58" s="163" t="str">
        <f t="shared" si="4"/>
        <v>项</v>
      </c>
    </row>
    <row r="59" ht="36" customHeight="1" spans="1:11">
      <c r="A59" s="361">
        <v>20106</v>
      </c>
      <c r="B59" s="457" t="s">
        <v>130</v>
      </c>
      <c r="C59" s="458">
        <v>932</v>
      </c>
      <c r="D59" s="458">
        <v>1039</v>
      </c>
      <c r="E59" s="458">
        <f t="shared" si="1"/>
        <v>847</v>
      </c>
      <c r="F59" s="458">
        <f>SUM(F60:F69)</f>
        <v>0</v>
      </c>
      <c r="G59" s="458">
        <f>SUM(G60:G69)</f>
        <v>105</v>
      </c>
      <c r="H59" s="458">
        <v>192</v>
      </c>
      <c r="I59" s="464">
        <f t="shared" si="2"/>
        <v>-0.091</v>
      </c>
      <c r="J59" s="280" t="str">
        <f t="shared" si="3"/>
        <v>是</v>
      </c>
      <c r="K59" s="163" t="str">
        <f t="shared" si="4"/>
        <v>款</v>
      </c>
    </row>
    <row r="60" ht="36" customHeight="1" spans="1:11">
      <c r="A60" s="309">
        <v>2010601</v>
      </c>
      <c r="B60" s="308" t="s">
        <v>93</v>
      </c>
      <c r="C60" s="312">
        <v>921</v>
      </c>
      <c r="D60" s="312">
        <v>906</v>
      </c>
      <c r="E60" s="305">
        <f t="shared" si="1"/>
        <v>714</v>
      </c>
      <c r="F60" s="312">
        <v>0</v>
      </c>
      <c r="G60" s="305">
        <v>0</v>
      </c>
      <c r="H60" s="305">
        <v>192</v>
      </c>
      <c r="I60" s="313">
        <f t="shared" si="2"/>
        <v>-0.225</v>
      </c>
      <c r="J60" s="280" t="str">
        <f t="shared" si="3"/>
        <v>是</v>
      </c>
      <c r="K60" s="163" t="str">
        <f t="shared" si="4"/>
        <v>项</v>
      </c>
    </row>
    <row r="61" ht="36" customHeight="1" spans="1:11">
      <c r="A61" s="309">
        <v>2010602</v>
      </c>
      <c r="B61" s="308" t="s">
        <v>94</v>
      </c>
      <c r="C61" s="312">
        <v>0</v>
      </c>
      <c r="D61" s="312">
        <v>0</v>
      </c>
      <c r="E61" s="460">
        <f t="shared" si="1"/>
        <v>0</v>
      </c>
      <c r="F61" s="461">
        <v>0</v>
      </c>
      <c r="G61" s="460">
        <v>0</v>
      </c>
      <c r="H61" s="460">
        <v>0</v>
      </c>
      <c r="I61" s="313" t="str">
        <f t="shared" si="2"/>
        <v/>
      </c>
      <c r="J61" s="280" t="str">
        <f t="shared" si="3"/>
        <v>否</v>
      </c>
      <c r="K61" s="163" t="str">
        <f t="shared" si="4"/>
        <v>项</v>
      </c>
    </row>
    <row r="62" ht="36" customHeight="1" spans="1:11">
      <c r="A62" s="309">
        <v>2010603</v>
      </c>
      <c r="B62" s="308" t="s">
        <v>95</v>
      </c>
      <c r="C62" s="312">
        <v>0</v>
      </c>
      <c r="D62" s="312">
        <v>0</v>
      </c>
      <c r="E62" s="460">
        <f t="shared" si="1"/>
        <v>0</v>
      </c>
      <c r="F62" s="461">
        <v>0</v>
      </c>
      <c r="G62" s="460">
        <v>0</v>
      </c>
      <c r="H62" s="460">
        <v>0</v>
      </c>
      <c r="I62" s="313" t="str">
        <f t="shared" si="2"/>
        <v/>
      </c>
      <c r="J62" s="280" t="str">
        <f t="shared" si="3"/>
        <v>否</v>
      </c>
      <c r="K62" s="163" t="str">
        <f t="shared" si="4"/>
        <v>项</v>
      </c>
    </row>
    <row r="63" ht="36" customHeight="1" spans="1:11">
      <c r="A63" s="309">
        <v>2010604</v>
      </c>
      <c r="B63" s="308" t="s">
        <v>131</v>
      </c>
      <c r="C63" s="312">
        <v>0</v>
      </c>
      <c r="D63" s="312">
        <v>0</v>
      </c>
      <c r="E63" s="460">
        <f t="shared" si="1"/>
        <v>0</v>
      </c>
      <c r="F63" s="461">
        <v>0</v>
      </c>
      <c r="G63" s="460">
        <v>0</v>
      </c>
      <c r="H63" s="460">
        <v>0</v>
      </c>
      <c r="I63" s="313" t="str">
        <f t="shared" si="2"/>
        <v/>
      </c>
      <c r="J63" s="280" t="str">
        <f t="shared" si="3"/>
        <v>否</v>
      </c>
      <c r="K63" s="163" t="str">
        <f t="shared" si="4"/>
        <v>项</v>
      </c>
    </row>
    <row r="64" ht="36" customHeight="1" spans="1:11">
      <c r="A64" s="309">
        <v>2010605</v>
      </c>
      <c r="B64" s="308" t="s">
        <v>132</v>
      </c>
      <c r="C64" s="312">
        <v>11</v>
      </c>
      <c r="D64" s="312">
        <v>0</v>
      </c>
      <c r="E64" s="460">
        <f t="shared" si="1"/>
        <v>0</v>
      </c>
      <c r="F64" s="461">
        <v>0</v>
      </c>
      <c r="G64" s="460">
        <v>0</v>
      </c>
      <c r="H64" s="460">
        <v>0</v>
      </c>
      <c r="I64" s="313">
        <f t="shared" si="2"/>
        <v>-1</v>
      </c>
      <c r="J64" s="280" t="str">
        <f t="shared" si="3"/>
        <v>是</v>
      </c>
      <c r="K64" s="163" t="str">
        <f t="shared" si="4"/>
        <v>项</v>
      </c>
    </row>
    <row r="65" ht="36" customHeight="1" spans="1:11">
      <c r="A65" s="309">
        <v>2010606</v>
      </c>
      <c r="B65" s="308" t="s">
        <v>133</v>
      </c>
      <c r="C65" s="312">
        <v>0</v>
      </c>
      <c r="D65" s="312">
        <v>0</v>
      </c>
      <c r="E65" s="460">
        <f t="shared" si="1"/>
        <v>0</v>
      </c>
      <c r="F65" s="461">
        <v>0</v>
      </c>
      <c r="G65" s="460">
        <v>0</v>
      </c>
      <c r="H65" s="460">
        <v>0</v>
      </c>
      <c r="I65" s="313" t="str">
        <f t="shared" si="2"/>
        <v/>
      </c>
      <c r="J65" s="280" t="str">
        <f t="shared" si="3"/>
        <v>否</v>
      </c>
      <c r="K65" s="163" t="str">
        <f t="shared" si="4"/>
        <v>项</v>
      </c>
    </row>
    <row r="66" ht="36" customHeight="1" spans="1:11">
      <c r="A66" s="309">
        <v>2010607</v>
      </c>
      <c r="B66" s="308" t="s">
        <v>134</v>
      </c>
      <c r="C66" s="312">
        <v>0</v>
      </c>
      <c r="D66" s="312">
        <v>0</v>
      </c>
      <c r="E66" s="460">
        <f t="shared" si="1"/>
        <v>0</v>
      </c>
      <c r="F66" s="461">
        <v>0</v>
      </c>
      <c r="G66" s="460">
        <v>0</v>
      </c>
      <c r="H66" s="460">
        <v>0</v>
      </c>
      <c r="I66" s="313" t="str">
        <f t="shared" si="2"/>
        <v/>
      </c>
      <c r="J66" s="280" t="str">
        <f t="shared" si="3"/>
        <v>否</v>
      </c>
      <c r="K66" s="163" t="str">
        <f t="shared" si="4"/>
        <v>项</v>
      </c>
    </row>
    <row r="67" ht="36" customHeight="1" spans="1:11">
      <c r="A67" s="309">
        <v>2010608</v>
      </c>
      <c r="B67" s="308" t="s">
        <v>135</v>
      </c>
      <c r="C67" s="312">
        <v>0</v>
      </c>
      <c r="D67" s="312">
        <v>0</v>
      </c>
      <c r="E67" s="460">
        <f t="shared" si="1"/>
        <v>0</v>
      </c>
      <c r="F67" s="461">
        <v>0</v>
      </c>
      <c r="G67" s="460">
        <v>0</v>
      </c>
      <c r="H67" s="460">
        <v>0</v>
      </c>
      <c r="I67" s="313" t="str">
        <f t="shared" si="2"/>
        <v/>
      </c>
      <c r="J67" s="280" t="str">
        <f t="shared" si="3"/>
        <v>否</v>
      </c>
      <c r="K67" s="163" t="str">
        <f t="shared" si="4"/>
        <v>项</v>
      </c>
    </row>
    <row r="68" ht="36" customHeight="1" spans="1:11">
      <c r="A68" s="309">
        <v>2010650</v>
      </c>
      <c r="B68" s="308" t="s">
        <v>102</v>
      </c>
      <c r="C68" s="312">
        <v>0</v>
      </c>
      <c r="D68" s="312">
        <v>0</v>
      </c>
      <c r="E68" s="460">
        <f t="shared" ref="E68:E131" si="5">D68-H68</f>
        <v>0</v>
      </c>
      <c r="F68" s="461">
        <v>0</v>
      </c>
      <c r="G68" s="460">
        <v>0</v>
      </c>
      <c r="H68" s="460">
        <v>0</v>
      </c>
      <c r="I68" s="313" t="str">
        <f t="shared" ref="I68:I131" si="6">IF(C68&gt;0,E68/C68-1,IF(C68&lt;0,-(E68/C68-1),""))</f>
        <v/>
      </c>
      <c r="J68" s="280" t="str">
        <f t="shared" ref="J68:J131" si="7">IF(LEN(A68)=3,"是",IF(B68&lt;&gt;"",IF(SUM(C68:H68)&lt;&gt;0,"是","否"),"是"))</f>
        <v>否</v>
      </c>
      <c r="K68" s="163" t="str">
        <f t="shared" ref="K68:K131" si="8">IF(LEN(A68)=3,"类",IF(LEN(A68)=5,"款","项"))</f>
        <v>项</v>
      </c>
    </row>
    <row r="69" ht="36" customHeight="1" spans="1:11">
      <c r="A69" s="309">
        <v>2010699</v>
      </c>
      <c r="B69" s="308" t="s">
        <v>136</v>
      </c>
      <c r="C69" s="312">
        <v>0</v>
      </c>
      <c r="D69" s="312">
        <v>133</v>
      </c>
      <c r="E69" s="305">
        <f t="shared" si="5"/>
        <v>133</v>
      </c>
      <c r="F69" s="312"/>
      <c r="G69" s="305">
        <v>105</v>
      </c>
      <c r="H69" s="305">
        <v>0</v>
      </c>
      <c r="I69" s="313" t="str">
        <f t="shared" si="6"/>
        <v/>
      </c>
      <c r="J69" s="280" t="str">
        <f t="shared" si="7"/>
        <v>是</v>
      </c>
      <c r="K69" s="163" t="str">
        <f t="shared" si="8"/>
        <v>项</v>
      </c>
    </row>
    <row r="70" ht="36" customHeight="1" spans="1:11">
      <c r="A70" s="361">
        <v>20107</v>
      </c>
      <c r="B70" s="457" t="s">
        <v>137</v>
      </c>
      <c r="C70" s="458">
        <v>0</v>
      </c>
      <c r="D70" s="458">
        <v>554</v>
      </c>
      <c r="E70" s="458">
        <f t="shared" si="5"/>
        <v>554</v>
      </c>
      <c r="F70" s="458">
        <f>SUM(F71:F82)</f>
        <v>0</v>
      </c>
      <c r="G70" s="458">
        <f>SUM(G71:G82)</f>
        <v>0</v>
      </c>
      <c r="H70" s="458">
        <v>0</v>
      </c>
      <c r="I70" s="464" t="str">
        <f t="shared" si="6"/>
        <v/>
      </c>
      <c r="J70" s="280" t="str">
        <f t="shared" si="7"/>
        <v>是</v>
      </c>
      <c r="K70" s="163" t="str">
        <f t="shared" si="8"/>
        <v>款</v>
      </c>
    </row>
    <row r="71" ht="36" customHeight="1" spans="1:11">
      <c r="A71" s="309">
        <v>2010701</v>
      </c>
      <c r="B71" s="308" t="s">
        <v>93</v>
      </c>
      <c r="C71" s="312">
        <v>0</v>
      </c>
      <c r="D71" s="312">
        <v>0</v>
      </c>
      <c r="E71" s="460">
        <f t="shared" si="5"/>
        <v>0</v>
      </c>
      <c r="F71" s="461">
        <v>0</v>
      </c>
      <c r="G71" s="460">
        <v>0</v>
      </c>
      <c r="H71" s="460">
        <v>0</v>
      </c>
      <c r="I71" s="313" t="str">
        <f t="shared" si="6"/>
        <v/>
      </c>
      <c r="J71" s="280" t="str">
        <f t="shared" si="7"/>
        <v>否</v>
      </c>
      <c r="K71" s="163" t="str">
        <f t="shared" si="8"/>
        <v>项</v>
      </c>
    </row>
    <row r="72" ht="36" customHeight="1" spans="1:11">
      <c r="A72" s="309">
        <v>2010702</v>
      </c>
      <c r="B72" s="308" t="s">
        <v>94</v>
      </c>
      <c r="C72" s="312">
        <v>0</v>
      </c>
      <c r="D72" s="312">
        <v>0</v>
      </c>
      <c r="E72" s="460">
        <f t="shared" si="5"/>
        <v>0</v>
      </c>
      <c r="F72" s="461">
        <v>0</v>
      </c>
      <c r="G72" s="460">
        <v>0</v>
      </c>
      <c r="H72" s="460">
        <v>0</v>
      </c>
      <c r="I72" s="313" t="str">
        <f t="shared" si="6"/>
        <v/>
      </c>
      <c r="J72" s="280" t="str">
        <f t="shared" si="7"/>
        <v>否</v>
      </c>
      <c r="K72" s="163" t="str">
        <f t="shared" si="8"/>
        <v>项</v>
      </c>
    </row>
    <row r="73" ht="36" customHeight="1" spans="1:11">
      <c r="A73" s="309">
        <v>2010703</v>
      </c>
      <c r="B73" s="308" t="s">
        <v>95</v>
      </c>
      <c r="C73" s="312">
        <v>0</v>
      </c>
      <c r="D73" s="312">
        <v>0</v>
      </c>
      <c r="E73" s="460">
        <f t="shared" si="5"/>
        <v>0</v>
      </c>
      <c r="F73" s="461">
        <v>0</v>
      </c>
      <c r="G73" s="460">
        <v>0</v>
      </c>
      <c r="H73" s="460">
        <v>0</v>
      </c>
      <c r="I73" s="313" t="str">
        <f t="shared" si="6"/>
        <v/>
      </c>
      <c r="J73" s="280" t="str">
        <f t="shared" si="7"/>
        <v>否</v>
      </c>
      <c r="K73" s="163" t="str">
        <f t="shared" si="8"/>
        <v>项</v>
      </c>
    </row>
    <row r="74" ht="36" customHeight="1" spans="1:11">
      <c r="A74" s="309">
        <v>2010704</v>
      </c>
      <c r="B74" s="465" t="s">
        <v>138</v>
      </c>
      <c r="C74" s="312">
        <v>0</v>
      </c>
      <c r="D74" s="312">
        <v>0</v>
      </c>
      <c r="E74" s="460">
        <f t="shared" si="5"/>
        <v>0</v>
      </c>
      <c r="F74" s="461">
        <v>0</v>
      </c>
      <c r="G74" s="460">
        <v>0</v>
      </c>
      <c r="H74" s="460">
        <v>0</v>
      </c>
      <c r="I74" s="313" t="str">
        <f t="shared" si="6"/>
        <v/>
      </c>
      <c r="J74" s="280" t="str">
        <f t="shared" si="7"/>
        <v>否</v>
      </c>
      <c r="K74" s="163" t="str">
        <f t="shared" si="8"/>
        <v>项</v>
      </c>
    </row>
    <row r="75" ht="36" customHeight="1" spans="1:11">
      <c r="A75" s="309">
        <v>2010705</v>
      </c>
      <c r="B75" s="465" t="s">
        <v>139</v>
      </c>
      <c r="C75" s="312">
        <v>0</v>
      </c>
      <c r="D75" s="312">
        <v>0</v>
      </c>
      <c r="E75" s="460">
        <f t="shared" si="5"/>
        <v>0</v>
      </c>
      <c r="F75" s="461">
        <v>0</v>
      </c>
      <c r="G75" s="460">
        <v>0</v>
      </c>
      <c r="H75" s="460">
        <v>0</v>
      </c>
      <c r="I75" s="313" t="str">
        <f t="shared" si="6"/>
        <v/>
      </c>
      <c r="J75" s="280" t="str">
        <f t="shared" si="7"/>
        <v>否</v>
      </c>
      <c r="K75" s="163" t="str">
        <f t="shared" si="8"/>
        <v>项</v>
      </c>
    </row>
    <row r="76" ht="36" customHeight="1" spans="1:11">
      <c r="A76" s="309">
        <v>2010706</v>
      </c>
      <c r="B76" s="465" t="s">
        <v>140</v>
      </c>
      <c r="C76" s="312">
        <v>0</v>
      </c>
      <c r="D76" s="312">
        <v>0</v>
      </c>
      <c r="E76" s="460">
        <f t="shared" si="5"/>
        <v>0</v>
      </c>
      <c r="F76" s="461">
        <v>0</v>
      </c>
      <c r="G76" s="460">
        <v>0</v>
      </c>
      <c r="H76" s="460">
        <v>0</v>
      </c>
      <c r="I76" s="313" t="str">
        <f t="shared" si="6"/>
        <v/>
      </c>
      <c r="J76" s="280" t="str">
        <f t="shared" si="7"/>
        <v>否</v>
      </c>
      <c r="K76" s="163" t="str">
        <f t="shared" si="8"/>
        <v>项</v>
      </c>
    </row>
    <row r="77" ht="36" customHeight="1" spans="1:11">
      <c r="A77" s="309">
        <v>2010707</v>
      </c>
      <c r="B77" s="465" t="s">
        <v>141</v>
      </c>
      <c r="C77" s="312">
        <v>0</v>
      </c>
      <c r="D77" s="312">
        <v>0</v>
      </c>
      <c r="E77" s="460">
        <f t="shared" si="5"/>
        <v>0</v>
      </c>
      <c r="F77" s="461">
        <v>0</v>
      </c>
      <c r="G77" s="460">
        <v>0</v>
      </c>
      <c r="H77" s="460">
        <v>0</v>
      </c>
      <c r="I77" s="313" t="str">
        <f t="shared" si="6"/>
        <v/>
      </c>
      <c r="J77" s="280" t="str">
        <f t="shared" si="7"/>
        <v>否</v>
      </c>
      <c r="K77" s="163" t="str">
        <f t="shared" si="8"/>
        <v>项</v>
      </c>
    </row>
    <row r="78" ht="36" customHeight="1" spans="1:11">
      <c r="A78" s="309">
        <v>2010708</v>
      </c>
      <c r="B78" s="465" t="s">
        <v>142</v>
      </c>
      <c r="C78" s="312">
        <v>0</v>
      </c>
      <c r="D78" s="312">
        <v>0</v>
      </c>
      <c r="E78" s="460">
        <f t="shared" si="5"/>
        <v>0</v>
      </c>
      <c r="F78" s="461">
        <v>0</v>
      </c>
      <c r="G78" s="460">
        <v>0</v>
      </c>
      <c r="H78" s="460">
        <v>0</v>
      </c>
      <c r="I78" s="313" t="str">
        <f t="shared" si="6"/>
        <v/>
      </c>
      <c r="J78" s="280" t="str">
        <f t="shared" si="7"/>
        <v>否</v>
      </c>
      <c r="K78" s="163" t="str">
        <f t="shared" si="8"/>
        <v>项</v>
      </c>
    </row>
    <row r="79" ht="36" customHeight="1" spans="1:11">
      <c r="A79" s="309">
        <v>2010709</v>
      </c>
      <c r="B79" s="308" t="s">
        <v>134</v>
      </c>
      <c r="C79" s="312">
        <v>0</v>
      </c>
      <c r="D79" s="312">
        <v>0</v>
      </c>
      <c r="E79" s="460">
        <f t="shared" si="5"/>
        <v>0</v>
      </c>
      <c r="F79" s="461">
        <v>0</v>
      </c>
      <c r="G79" s="460">
        <v>0</v>
      </c>
      <c r="H79" s="460">
        <v>0</v>
      </c>
      <c r="I79" s="313" t="str">
        <f t="shared" si="6"/>
        <v/>
      </c>
      <c r="J79" s="280" t="str">
        <f t="shared" si="7"/>
        <v>否</v>
      </c>
      <c r="K79" s="163" t="str">
        <f t="shared" si="8"/>
        <v>项</v>
      </c>
    </row>
    <row r="80" ht="36" customHeight="1" spans="1:11">
      <c r="A80" s="466">
        <v>2010710</v>
      </c>
      <c r="B80" s="308" t="s">
        <v>143</v>
      </c>
      <c r="C80" s="312">
        <v>0</v>
      </c>
      <c r="D80" s="312">
        <v>0</v>
      </c>
      <c r="E80" s="460">
        <f t="shared" si="5"/>
        <v>0</v>
      </c>
      <c r="F80" s="461">
        <v>0</v>
      </c>
      <c r="G80" s="460">
        <v>0</v>
      </c>
      <c r="H80" s="460">
        <v>0</v>
      </c>
      <c r="I80" s="313" t="str">
        <f t="shared" si="6"/>
        <v/>
      </c>
      <c r="J80" s="280" t="str">
        <f t="shared" si="7"/>
        <v>否</v>
      </c>
      <c r="K80" s="163" t="str">
        <f t="shared" si="8"/>
        <v>项</v>
      </c>
    </row>
    <row r="81" ht="36" customHeight="1" spans="1:11">
      <c r="A81" s="309">
        <v>2010750</v>
      </c>
      <c r="B81" s="308" t="s">
        <v>102</v>
      </c>
      <c r="C81" s="312">
        <v>0</v>
      </c>
      <c r="D81" s="312">
        <v>0</v>
      </c>
      <c r="E81" s="460">
        <f t="shared" si="5"/>
        <v>0</v>
      </c>
      <c r="F81" s="461">
        <v>0</v>
      </c>
      <c r="G81" s="460">
        <v>0</v>
      </c>
      <c r="H81" s="460">
        <v>0</v>
      </c>
      <c r="I81" s="313" t="str">
        <f t="shared" si="6"/>
        <v/>
      </c>
      <c r="J81" s="280" t="str">
        <f t="shared" si="7"/>
        <v>否</v>
      </c>
      <c r="K81" s="163" t="str">
        <f t="shared" si="8"/>
        <v>项</v>
      </c>
    </row>
    <row r="82" ht="36" customHeight="1" spans="1:11">
      <c r="A82" s="309">
        <v>2010799</v>
      </c>
      <c r="B82" s="308" t="s">
        <v>144</v>
      </c>
      <c r="C82" s="312">
        <v>0</v>
      </c>
      <c r="D82" s="312">
        <v>554</v>
      </c>
      <c r="E82" s="305">
        <f t="shared" si="5"/>
        <v>554</v>
      </c>
      <c r="F82" s="312">
        <v>0</v>
      </c>
      <c r="G82" s="305">
        <v>0</v>
      </c>
      <c r="H82" s="305">
        <v>0</v>
      </c>
      <c r="I82" s="313" t="str">
        <f t="shared" si="6"/>
        <v/>
      </c>
      <c r="J82" s="280" t="str">
        <f t="shared" si="7"/>
        <v>是</v>
      </c>
      <c r="K82" s="163" t="str">
        <f t="shared" si="8"/>
        <v>项</v>
      </c>
    </row>
    <row r="83" ht="36" customHeight="1" spans="1:11">
      <c r="A83" s="309">
        <v>20108</v>
      </c>
      <c r="B83" s="457" t="s">
        <v>145</v>
      </c>
      <c r="C83" s="458">
        <v>47</v>
      </c>
      <c r="D83" s="458">
        <v>12</v>
      </c>
      <c r="E83" s="458">
        <f t="shared" si="5"/>
        <v>12</v>
      </c>
      <c r="F83" s="458">
        <f>SUM(F84:F91)</f>
        <v>0</v>
      </c>
      <c r="G83" s="458">
        <f>SUM(G84:G91)</f>
        <v>0</v>
      </c>
      <c r="H83" s="458">
        <v>0</v>
      </c>
      <c r="I83" s="464">
        <f t="shared" si="6"/>
        <v>-0.745</v>
      </c>
      <c r="J83" s="280" t="str">
        <f t="shared" si="7"/>
        <v>是</v>
      </c>
      <c r="K83" s="163" t="str">
        <f t="shared" si="8"/>
        <v>款</v>
      </c>
    </row>
    <row r="84" ht="36" customHeight="1" spans="1:11">
      <c r="A84" s="309">
        <v>2010801</v>
      </c>
      <c r="B84" s="308" t="s">
        <v>93</v>
      </c>
      <c r="C84" s="312">
        <v>0</v>
      </c>
      <c r="D84" s="312">
        <v>6</v>
      </c>
      <c r="E84" s="305">
        <f t="shared" si="5"/>
        <v>6</v>
      </c>
      <c r="F84" s="312">
        <v>0</v>
      </c>
      <c r="G84" s="305">
        <v>0</v>
      </c>
      <c r="H84" s="305">
        <v>0</v>
      </c>
      <c r="I84" s="313" t="str">
        <f t="shared" si="6"/>
        <v/>
      </c>
      <c r="J84" s="280" t="str">
        <f t="shared" si="7"/>
        <v>是</v>
      </c>
      <c r="K84" s="163" t="str">
        <f t="shared" si="8"/>
        <v>项</v>
      </c>
    </row>
    <row r="85" ht="36" customHeight="1" spans="1:11">
      <c r="A85" s="309">
        <v>2010802</v>
      </c>
      <c r="B85" s="308" t="s">
        <v>94</v>
      </c>
      <c r="C85" s="312">
        <v>0</v>
      </c>
      <c r="D85" s="312">
        <v>0</v>
      </c>
      <c r="E85" s="460">
        <f t="shared" si="5"/>
        <v>0</v>
      </c>
      <c r="F85" s="461">
        <v>0</v>
      </c>
      <c r="G85" s="460">
        <v>0</v>
      </c>
      <c r="H85" s="460">
        <v>0</v>
      </c>
      <c r="I85" s="313" t="str">
        <f t="shared" si="6"/>
        <v/>
      </c>
      <c r="J85" s="280" t="str">
        <f t="shared" si="7"/>
        <v>否</v>
      </c>
      <c r="K85" s="163" t="str">
        <f t="shared" si="8"/>
        <v>项</v>
      </c>
    </row>
    <row r="86" ht="36" customHeight="1" spans="1:11">
      <c r="A86" s="309">
        <v>2010803</v>
      </c>
      <c r="B86" s="308" t="s">
        <v>95</v>
      </c>
      <c r="C86" s="312">
        <v>0</v>
      </c>
      <c r="D86" s="312">
        <v>0</v>
      </c>
      <c r="E86" s="460">
        <f t="shared" si="5"/>
        <v>0</v>
      </c>
      <c r="F86" s="461">
        <v>0</v>
      </c>
      <c r="G86" s="460">
        <v>0</v>
      </c>
      <c r="H86" s="460">
        <v>0</v>
      </c>
      <c r="I86" s="313" t="str">
        <f t="shared" si="6"/>
        <v/>
      </c>
      <c r="J86" s="280" t="str">
        <f t="shared" si="7"/>
        <v>否</v>
      </c>
      <c r="K86" s="163" t="str">
        <f t="shared" si="8"/>
        <v>项</v>
      </c>
    </row>
    <row r="87" ht="36" customHeight="1" spans="1:11">
      <c r="A87" s="309">
        <v>2010804</v>
      </c>
      <c r="B87" s="308" t="s">
        <v>146</v>
      </c>
      <c r="C87" s="312">
        <v>47</v>
      </c>
      <c r="D87" s="312">
        <v>6</v>
      </c>
      <c r="E87" s="305">
        <f t="shared" si="5"/>
        <v>6</v>
      </c>
      <c r="F87" s="312">
        <v>0</v>
      </c>
      <c r="G87" s="305">
        <v>0</v>
      </c>
      <c r="H87" s="305">
        <v>0</v>
      </c>
      <c r="I87" s="313">
        <f t="shared" si="6"/>
        <v>-0.872</v>
      </c>
      <c r="J87" s="280" t="str">
        <f t="shared" si="7"/>
        <v>是</v>
      </c>
      <c r="K87" s="163" t="str">
        <f t="shared" si="8"/>
        <v>项</v>
      </c>
    </row>
    <row r="88" ht="36" customHeight="1" spans="1:11">
      <c r="A88" s="309">
        <v>2010805</v>
      </c>
      <c r="B88" s="308" t="s">
        <v>147</v>
      </c>
      <c r="C88" s="312">
        <v>0</v>
      </c>
      <c r="D88" s="312">
        <v>0</v>
      </c>
      <c r="E88" s="460">
        <f t="shared" si="5"/>
        <v>0</v>
      </c>
      <c r="F88" s="461">
        <v>0</v>
      </c>
      <c r="G88" s="460">
        <v>0</v>
      </c>
      <c r="H88" s="460">
        <v>0</v>
      </c>
      <c r="I88" s="313" t="str">
        <f t="shared" si="6"/>
        <v/>
      </c>
      <c r="J88" s="280" t="str">
        <f t="shared" si="7"/>
        <v>否</v>
      </c>
      <c r="K88" s="163" t="str">
        <f t="shared" si="8"/>
        <v>项</v>
      </c>
    </row>
    <row r="89" ht="36" customHeight="1" spans="1:11">
      <c r="A89" s="309">
        <v>2010806</v>
      </c>
      <c r="B89" s="308" t="s">
        <v>134</v>
      </c>
      <c r="C89" s="312">
        <v>0</v>
      </c>
      <c r="D89" s="312">
        <v>0</v>
      </c>
      <c r="E89" s="460">
        <f t="shared" si="5"/>
        <v>0</v>
      </c>
      <c r="F89" s="461">
        <v>0</v>
      </c>
      <c r="G89" s="460">
        <v>0</v>
      </c>
      <c r="H89" s="460">
        <v>0</v>
      </c>
      <c r="I89" s="313" t="str">
        <f t="shared" si="6"/>
        <v/>
      </c>
      <c r="J89" s="280" t="str">
        <f t="shared" si="7"/>
        <v>否</v>
      </c>
      <c r="K89" s="163" t="str">
        <f t="shared" si="8"/>
        <v>项</v>
      </c>
    </row>
    <row r="90" ht="36" customHeight="1" spans="1:11">
      <c r="A90" s="309">
        <v>2010850</v>
      </c>
      <c r="B90" s="308" t="s">
        <v>102</v>
      </c>
      <c r="C90" s="312">
        <v>0</v>
      </c>
      <c r="D90" s="312">
        <v>0</v>
      </c>
      <c r="E90" s="460">
        <f t="shared" si="5"/>
        <v>0</v>
      </c>
      <c r="F90" s="461">
        <v>0</v>
      </c>
      <c r="G90" s="460">
        <v>0</v>
      </c>
      <c r="H90" s="460">
        <v>0</v>
      </c>
      <c r="I90" s="313" t="str">
        <f t="shared" si="6"/>
        <v/>
      </c>
      <c r="J90" s="280" t="str">
        <f t="shared" si="7"/>
        <v>否</v>
      </c>
      <c r="K90" s="163" t="str">
        <f t="shared" si="8"/>
        <v>项</v>
      </c>
    </row>
    <row r="91" ht="36" customHeight="1" spans="1:11">
      <c r="A91" s="309">
        <v>2010899</v>
      </c>
      <c r="B91" s="308" t="s">
        <v>148</v>
      </c>
      <c r="C91" s="312">
        <v>0</v>
      </c>
      <c r="D91" s="312">
        <v>0</v>
      </c>
      <c r="E91" s="460">
        <f t="shared" si="5"/>
        <v>0</v>
      </c>
      <c r="F91" s="461">
        <v>0</v>
      </c>
      <c r="G91" s="460">
        <v>0</v>
      </c>
      <c r="H91" s="460">
        <v>0</v>
      </c>
      <c r="I91" s="313" t="str">
        <f t="shared" si="6"/>
        <v/>
      </c>
      <c r="J91" s="280" t="str">
        <f t="shared" si="7"/>
        <v>否</v>
      </c>
      <c r="K91" s="163" t="str">
        <f t="shared" si="8"/>
        <v>项</v>
      </c>
    </row>
    <row r="92" ht="36" customHeight="1" spans="1:11">
      <c r="A92" s="361">
        <v>20109</v>
      </c>
      <c r="B92" s="457" t="s">
        <v>149</v>
      </c>
      <c r="C92" s="458">
        <v>0</v>
      </c>
      <c r="D92" s="458">
        <v>0</v>
      </c>
      <c r="E92" s="458">
        <f t="shared" si="5"/>
        <v>0</v>
      </c>
      <c r="F92" s="458">
        <f>SUM(F93:F104)</f>
        <v>0</v>
      </c>
      <c r="G92" s="458">
        <f>SUM(G93:G104)</f>
        <v>0</v>
      </c>
      <c r="H92" s="458">
        <v>0</v>
      </c>
      <c r="I92" s="464" t="str">
        <f t="shared" si="6"/>
        <v/>
      </c>
      <c r="J92" s="280" t="str">
        <f t="shared" si="7"/>
        <v>否</v>
      </c>
      <c r="K92" s="163" t="str">
        <f t="shared" si="8"/>
        <v>款</v>
      </c>
    </row>
    <row r="93" ht="36" customHeight="1" spans="1:11">
      <c r="A93" s="309">
        <v>2010901</v>
      </c>
      <c r="B93" s="308" t="s">
        <v>93</v>
      </c>
      <c r="C93" s="312">
        <v>0</v>
      </c>
      <c r="D93" s="312">
        <v>0</v>
      </c>
      <c r="E93" s="460">
        <f t="shared" si="5"/>
        <v>0</v>
      </c>
      <c r="F93" s="461">
        <v>0</v>
      </c>
      <c r="G93" s="460">
        <v>0</v>
      </c>
      <c r="H93" s="460">
        <v>0</v>
      </c>
      <c r="I93" s="313" t="str">
        <f t="shared" si="6"/>
        <v/>
      </c>
      <c r="J93" s="280" t="str">
        <f t="shared" si="7"/>
        <v>否</v>
      </c>
      <c r="K93" s="163" t="str">
        <f t="shared" si="8"/>
        <v>项</v>
      </c>
    </row>
    <row r="94" ht="36" customHeight="1" spans="1:11">
      <c r="A94" s="309">
        <v>2010902</v>
      </c>
      <c r="B94" s="308" t="s">
        <v>94</v>
      </c>
      <c r="C94" s="312">
        <v>0</v>
      </c>
      <c r="D94" s="312">
        <v>0</v>
      </c>
      <c r="E94" s="460">
        <f t="shared" si="5"/>
        <v>0</v>
      </c>
      <c r="F94" s="461">
        <v>0</v>
      </c>
      <c r="G94" s="460">
        <v>0</v>
      </c>
      <c r="H94" s="460">
        <v>0</v>
      </c>
      <c r="I94" s="313" t="str">
        <f t="shared" si="6"/>
        <v/>
      </c>
      <c r="J94" s="280" t="str">
        <f t="shared" si="7"/>
        <v>否</v>
      </c>
      <c r="K94" s="163" t="str">
        <f t="shared" si="8"/>
        <v>项</v>
      </c>
    </row>
    <row r="95" ht="36" customHeight="1" spans="1:11">
      <c r="A95" s="309">
        <v>2010903</v>
      </c>
      <c r="B95" s="308" t="s">
        <v>95</v>
      </c>
      <c r="C95" s="312">
        <v>0</v>
      </c>
      <c r="D95" s="312">
        <v>0</v>
      </c>
      <c r="E95" s="460">
        <f t="shared" si="5"/>
        <v>0</v>
      </c>
      <c r="F95" s="461">
        <v>0</v>
      </c>
      <c r="G95" s="460">
        <v>0</v>
      </c>
      <c r="H95" s="460">
        <v>0</v>
      </c>
      <c r="I95" s="313" t="str">
        <f t="shared" si="6"/>
        <v/>
      </c>
      <c r="J95" s="280" t="str">
        <f t="shared" si="7"/>
        <v>否</v>
      </c>
      <c r="K95" s="163" t="str">
        <f t="shared" si="8"/>
        <v>项</v>
      </c>
    </row>
    <row r="96" ht="36" customHeight="1" spans="1:11">
      <c r="A96" s="309">
        <v>2010905</v>
      </c>
      <c r="B96" s="308" t="s">
        <v>150</v>
      </c>
      <c r="C96" s="312">
        <v>0</v>
      </c>
      <c r="D96" s="312">
        <v>0</v>
      </c>
      <c r="E96" s="460">
        <f t="shared" si="5"/>
        <v>0</v>
      </c>
      <c r="F96" s="461">
        <v>0</v>
      </c>
      <c r="G96" s="460">
        <v>0</v>
      </c>
      <c r="H96" s="460">
        <v>0</v>
      </c>
      <c r="I96" s="313" t="str">
        <f t="shared" si="6"/>
        <v/>
      </c>
      <c r="J96" s="280" t="str">
        <f t="shared" si="7"/>
        <v>否</v>
      </c>
      <c r="K96" s="163" t="str">
        <f t="shared" si="8"/>
        <v>项</v>
      </c>
    </row>
    <row r="97" ht="36" customHeight="1" spans="1:11">
      <c r="A97" s="309">
        <v>2010907</v>
      </c>
      <c r="B97" s="308" t="s">
        <v>151</v>
      </c>
      <c r="C97" s="312">
        <v>0</v>
      </c>
      <c r="D97" s="312">
        <v>0</v>
      </c>
      <c r="E97" s="460">
        <f t="shared" si="5"/>
        <v>0</v>
      </c>
      <c r="F97" s="461">
        <v>0</v>
      </c>
      <c r="G97" s="460">
        <v>0</v>
      </c>
      <c r="H97" s="460">
        <v>0</v>
      </c>
      <c r="I97" s="313" t="str">
        <f t="shared" si="6"/>
        <v/>
      </c>
      <c r="J97" s="280" t="str">
        <f t="shared" si="7"/>
        <v>否</v>
      </c>
      <c r="K97" s="163" t="str">
        <f t="shared" si="8"/>
        <v>项</v>
      </c>
    </row>
    <row r="98" ht="36" customHeight="1" spans="1:11">
      <c r="A98" s="309">
        <v>2010908</v>
      </c>
      <c r="B98" s="308" t="s">
        <v>134</v>
      </c>
      <c r="C98" s="312">
        <v>0</v>
      </c>
      <c r="D98" s="312">
        <v>0</v>
      </c>
      <c r="E98" s="460">
        <f t="shared" si="5"/>
        <v>0</v>
      </c>
      <c r="F98" s="461">
        <v>0</v>
      </c>
      <c r="G98" s="460">
        <v>0</v>
      </c>
      <c r="H98" s="460">
        <v>0</v>
      </c>
      <c r="I98" s="313" t="str">
        <f t="shared" si="6"/>
        <v/>
      </c>
      <c r="J98" s="280" t="str">
        <f t="shared" si="7"/>
        <v>否</v>
      </c>
      <c r="K98" s="163" t="str">
        <f t="shared" si="8"/>
        <v>项</v>
      </c>
    </row>
    <row r="99" ht="36" customHeight="1" spans="1:11">
      <c r="A99" s="309">
        <v>2010909</v>
      </c>
      <c r="B99" s="308" t="s">
        <v>152</v>
      </c>
      <c r="C99" s="312">
        <v>0</v>
      </c>
      <c r="D99" s="312">
        <v>0</v>
      </c>
      <c r="E99" s="460">
        <f t="shared" si="5"/>
        <v>0</v>
      </c>
      <c r="F99" s="461">
        <v>0</v>
      </c>
      <c r="G99" s="460">
        <v>0</v>
      </c>
      <c r="H99" s="460">
        <v>0</v>
      </c>
      <c r="I99" s="313" t="str">
        <f t="shared" si="6"/>
        <v/>
      </c>
      <c r="J99" s="280" t="str">
        <f t="shared" si="7"/>
        <v>否</v>
      </c>
      <c r="K99" s="163" t="str">
        <f t="shared" si="8"/>
        <v>项</v>
      </c>
    </row>
    <row r="100" ht="36" customHeight="1" spans="1:11">
      <c r="A100" s="309">
        <v>2010910</v>
      </c>
      <c r="B100" s="308" t="s">
        <v>153</v>
      </c>
      <c r="C100" s="312">
        <v>0</v>
      </c>
      <c r="D100" s="312">
        <v>0</v>
      </c>
      <c r="E100" s="460">
        <f t="shared" si="5"/>
        <v>0</v>
      </c>
      <c r="F100" s="461">
        <v>0</v>
      </c>
      <c r="G100" s="460">
        <v>0</v>
      </c>
      <c r="H100" s="460">
        <v>0</v>
      </c>
      <c r="I100" s="313" t="str">
        <f t="shared" si="6"/>
        <v/>
      </c>
      <c r="J100" s="280" t="str">
        <f t="shared" si="7"/>
        <v>否</v>
      </c>
      <c r="K100" s="163" t="str">
        <f t="shared" si="8"/>
        <v>项</v>
      </c>
    </row>
    <row r="101" ht="36" customHeight="1" spans="1:11">
      <c r="A101" s="309">
        <v>2010911</v>
      </c>
      <c r="B101" s="308" t="s">
        <v>154</v>
      </c>
      <c r="C101" s="312">
        <v>0</v>
      </c>
      <c r="D101" s="312">
        <v>0</v>
      </c>
      <c r="E101" s="460">
        <f t="shared" si="5"/>
        <v>0</v>
      </c>
      <c r="F101" s="461">
        <v>0</v>
      </c>
      <c r="G101" s="460">
        <v>0</v>
      </c>
      <c r="H101" s="460">
        <v>0</v>
      </c>
      <c r="I101" s="313" t="str">
        <f t="shared" si="6"/>
        <v/>
      </c>
      <c r="J101" s="280" t="str">
        <f t="shared" si="7"/>
        <v>否</v>
      </c>
      <c r="K101" s="163" t="str">
        <f t="shared" si="8"/>
        <v>项</v>
      </c>
    </row>
    <row r="102" ht="36" customHeight="1" spans="1:11">
      <c r="A102" s="309">
        <v>2010912</v>
      </c>
      <c r="B102" s="308" t="s">
        <v>155</v>
      </c>
      <c r="C102" s="312">
        <v>0</v>
      </c>
      <c r="D102" s="312">
        <v>0</v>
      </c>
      <c r="E102" s="460">
        <f t="shared" si="5"/>
        <v>0</v>
      </c>
      <c r="F102" s="461">
        <v>0</v>
      </c>
      <c r="G102" s="460">
        <v>0</v>
      </c>
      <c r="H102" s="460">
        <v>0</v>
      </c>
      <c r="I102" s="313" t="str">
        <f t="shared" si="6"/>
        <v/>
      </c>
      <c r="J102" s="280" t="str">
        <f t="shared" si="7"/>
        <v>否</v>
      </c>
      <c r="K102" s="163" t="str">
        <f t="shared" si="8"/>
        <v>项</v>
      </c>
    </row>
    <row r="103" ht="36" customHeight="1" spans="1:11">
      <c r="A103" s="309">
        <v>2010950</v>
      </c>
      <c r="B103" s="308" t="s">
        <v>102</v>
      </c>
      <c r="C103" s="312">
        <v>0</v>
      </c>
      <c r="D103" s="312">
        <v>0</v>
      </c>
      <c r="E103" s="460">
        <f t="shared" si="5"/>
        <v>0</v>
      </c>
      <c r="F103" s="461">
        <v>0</v>
      </c>
      <c r="G103" s="460">
        <v>0</v>
      </c>
      <c r="H103" s="460">
        <v>0</v>
      </c>
      <c r="I103" s="313" t="str">
        <f t="shared" si="6"/>
        <v/>
      </c>
      <c r="J103" s="280" t="str">
        <f t="shared" si="7"/>
        <v>否</v>
      </c>
      <c r="K103" s="163" t="str">
        <f t="shared" si="8"/>
        <v>项</v>
      </c>
    </row>
    <row r="104" ht="36" customHeight="1" spans="1:11">
      <c r="A104" s="309">
        <v>2010999</v>
      </c>
      <c r="B104" s="308" t="s">
        <v>156</v>
      </c>
      <c r="C104" s="312">
        <v>0</v>
      </c>
      <c r="D104" s="312">
        <v>0</v>
      </c>
      <c r="E104" s="460">
        <f t="shared" si="5"/>
        <v>0</v>
      </c>
      <c r="F104" s="461">
        <v>0</v>
      </c>
      <c r="G104" s="460">
        <v>0</v>
      </c>
      <c r="H104" s="460">
        <v>0</v>
      </c>
      <c r="I104" s="313" t="str">
        <f t="shared" si="6"/>
        <v/>
      </c>
      <c r="J104" s="280" t="str">
        <f t="shared" si="7"/>
        <v>否</v>
      </c>
      <c r="K104" s="163" t="str">
        <f t="shared" si="8"/>
        <v>项</v>
      </c>
    </row>
    <row r="105" ht="36" customHeight="1" spans="1:11">
      <c r="A105" s="467">
        <v>20110</v>
      </c>
      <c r="B105" s="468" t="s">
        <v>157</v>
      </c>
      <c r="C105" s="458">
        <v>0</v>
      </c>
      <c r="D105" s="458">
        <v>0</v>
      </c>
      <c r="E105" s="458">
        <f t="shared" si="5"/>
        <v>0</v>
      </c>
      <c r="F105" s="458">
        <f>SUM(F106:F114)</f>
        <v>0</v>
      </c>
      <c r="G105" s="458">
        <f>SUM(G106:G114)</f>
        <v>0</v>
      </c>
      <c r="H105" s="458">
        <v>0</v>
      </c>
      <c r="I105" s="464" t="str">
        <f t="shared" si="6"/>
        <v/>
      </c>
      <c r="J105" s="280" t="str">
        <f t="shared" si="7"/>
        <v>否</v>
      </c>
      <c r="K105" s="163" t="str">
        <f t="shared" si="8"/>
        <v>款</v>
      </c>
    </row>
    <row r="106" ht="36" customHeight="1" spans="1:11">
      <c r="A106" s="467">
        <v>2011001</v>
      </c>
      <c r="B106" s="469" t="s">
        <v>158</v>
      </c>
      <c r="C106" s="312">
        <v>0</v>
      </c>
      <c r="D106" s="312">
        <v>0</v>
      </c>
      <c r="E106" s="460">
        <f t="shared" si="5"/>
        <v>0</v>
      </c>
      <c r="F106" s="461">
        <v>0</v>
      </c>
      <c r="G106" s="460">
        <v>0</v>
      </c>
      <c r="H106" s="460">
        <v>0</v>
      </c>
      <c r="I106" s="313" t="str">
        <f t="shared" si="6"/>
        <v/>
      </c>
      <c r="J106" s="280" t="str">
        <f t="shared" si="7"/>
        <v>否</v>
      </c>
      <c r="K106" s="163" t="str">
        <f t="shared" si="8"/>
        <v>项</v>
      </c>
    </row>
    <row r="107" ht="36" customHeight="1" spans="1:11">
      <c r="A107" s="467">
        <v>2011002</v>
      </c>
      <c r="B107" s="470" t="s">
        <v>159</v>
      </c>
      <c r="C107" s="312">
        <v>0</v>
      </c>
      <c r="D107" s="312">
        <v>0</v>
      </c>
      <c r="E107" s="460">
        <f t="shared" si="5"/>
        <v>0</v>
      </c>
      <c r="F107" s="461">
        <v>0</v>
      </c>
      <c r="G107" s="460">
        <v>0</v>
      </c>
      <c r="H107" s="460">
        <v>0</v>
      </c>
      <c r="I107" s="313" t="str">
        <f t="shared" si="6"/>
        <v/>
      </c>
      <c r="J107" s="280" t="str">
        <f t="shared" si="7"/>
        <v>否</v>
      </c>
      <c r="K107" s="163" t="str">
        <f t="shared" si="8"/>
        <v>项</v>
      </c>
    </row>
    <row r="108" ht="36" customHeight="1" spans="1:11">
      <c r="A108" s="467">
        <v>2011003</v>
      </c>
      <c r="B108" s="469" t="s">
        <v>160</v>
      </c>
      <c r="C108" s="312">
        <v>0</v>
      </c>
      <c r="D108" s="312">
        <v>0</v>
      </c>
      <c r="E108" s="460">
        <f t="shared" si="5"/>
        <v>0</v>
      </c>
      <c r="F108" s="461">
        <v>0</v>
      </c>
      <c r="G108" s="460">
        <v>0</v>
      </c>
      <c r="H108" s="460">
        <v>0</v>
      </c>
      <c r="I108" s="313" t="str">
        <f t="shared" si="6"/>
        <v/>
      </c>
      <c r="J108" s="280" t="str">
        <f t="shared" si="7"/>
        <v>否</v>
      </c>
      <c r="K108" s="163" t="str">
        <f t="shared" si="8"/>
        <v>项</v>
      </c>
    </row>
    <row r="109" ht="36" customHeight="1" spans="1:11">
      <c r="A109" s="467">
        <v>2011004</v>
      </c>
      <c r="B109" s="469" t="s">
        <v>161</v>
      </c>
      <c r="C109" s="312">
        <v>0</v>
      </c>
      <c r="D109" s="312">
        <v>0</v>
      </c>
      <c r="E109" s="460">
        <f t="shared" si="5"/>
        <v>0</v>
      </c>
      <c r="F109" s="461">
        <v>0</v>
      </c>
      <c r="G109" s="460">
        <v>0</v>
      </c>
      <c r="H109" s="460">
        <v>0</v>
      </c>
      <c r="I109" s="313" t="str">
        <f t="shared" si="6"/>
        <v/>
      </c>
      <c r="J109" s="280" t="str">
        <f t="shared" si="7"/>
        <v>否</v>
      </c>
      <c r="K109" s="163" t="str">
        <f t="shared" si="8"/>
        <v>项</v>
      </c>
    </row>
    <row r="110" ht="36" customHeight="1" spans="1:11">
      <c r="A110" s="467">
        <v>2011005</v>
      </c>
      <c r="B110" s="469" t="s">
        <v>162</v>
      </c>
      <c r="C110" s="312">
        <v>0</v>
      </c>
      <c r="D110" s="312">
        <v>0</v>
      </c>
      <c r="E110" s="460">
        <f t="shared" si="5"/>
        <v>0</v>
      </c>
      <c r="F110" s="461">
        <v>0</v>
      </c>
      <c r="G110" s="460">
        <v>0</v>
      </c>
      <c r="H110" s="460">
        <v>0</v>
      </c>
      <c r="I110" s="313" t="str">
        <f t="shared" si="6"/>
        <v/>
      </c>
      <c r="J110" s="280" t="str">
        <f t="shared" si="7"/>
        <v>否</v>
      </c>
      <c r="K110" s="163" t="str">
        <f t="shared" si="8"/>
        <v>项</v>
      </c>
    </row>
    <row r="111" ht="36" customHeight="1" spans="1:11">
      <c r="A111" s="467">
        <v>2011007</v>
      </c>
      <c r="B111" s="469" t="s">
        <v>163</v>
      </c>
      <c r="C111" s="312">
        <v>0</v>
      </c>
      <c r="D111" s="312">
        <v>0</v>
      </c>
      <c r="E111" s="460">
        <f t="shared" si="5"/>
        <v>0</v>
      </c>
      <c r="F111" s="461">
        <v>0</v>
      </c>
      <c r="G111" s="460">
        <v>0</v>
      </c>
      <c r="H111" s="460">
        <v>0</v>
      </c>
      <c r="I111" s="313" t="str">
        <f t="shared" si="6"/>
        <v/>
      </c>
      <c r="J111" s="280" t="str">
        <f t="shared" si="7"/>
        <v>否</v>
      </c>
      <c r="K111" s="163" t="str">
        <f t="shared" si="8"/>
        <v>项</v>
      </c>
    </row>
    <row r="112" ht="36" customHeight="1" spans="1:11">
      <c r="A112" s="467">
        <v>2011008</v>
      </c>
      <c r="B112" s="469" t="s">
        <v>164</v>
      </c>
      <c r="C112" s="312">
        <v>0</v>
      </c>
      <c r="D112" s="312">
        <v>0</v>
      </c>
      <c r="E112" s="460">
        <f t="shared" si="5"/>
        <v>0</v>
      </c>
      <c r="F112" s="461">
        <v>0</v>
      </c>
      <c r="G112" s="460">
        <v>0</v>
      </c>
      <c r="H112" s="460">
        <v>0</v>
      </c>
      <c r="I112" s="313" t="str">
        <f t="shared" si="6"/>
        <v/>
      </c>
      <c r="J112" s="280" t="str">
        <f t="shared" si="7"/>
        <v>否</v>
      </c>
      <c r="K112" s="163" t="str">
        <f t="shared" si="8"/>
        <v>项</v>
      </c>
    </row>
    <row r="113" ht="36" customHeight="1" spans="1:11">
      <c r="A113" s="467">
        <v>2011050</v>
      </c>
      <c r="B113" s="469" t="s">
        <v>165</v>
      </c>
      <c r="C113" s="312">
        <v>0</v>
      </c>
      <c r="D113" s="312">
        <v>0</v>
      </c>
      <c r="E113" s="460">
        <f t="shared" si="5"/>
        <v>0</v>
      </c>
      <c r="F113" s="461">
        <v>0</v>
      </c>
      <c r="G113" s="460">
        <v>0</v>
      </c>
      <c r="H113" s="460">
        <v>0</v>
      </c>
      <c r="I113" s="313" t="str">
        <f t="shared" si="6"/>
        <v/>
      </c>
      <c r="J113" s="280" t="str">
        <f t="shared" si="7"/>
        <v>否</v>
      </c>
      <c r="K113" s="163" t="str">
        <f t="shared" si="8"/>
        <v>项</v>
      </c>
    </row>
    <row r="114" ht="36" customHeight="1" spans="1:11">
      <c r="A114" s="467">
        <v>2011099</v>
      </c>
      <c r="B114" s="469" t="s">
        <v>166</v>
      </c>
      <c r="C114" s="312">
        <v>0</v>
      </c>
      <c r="D114" s="312">
        <v>0</v>
      </c>
      <c r="E114" s="460">
        <f t="shared" si="5"/>
        <v>0</v>
      </c>
      <c r="F114" s="461">
        <v>0</v>
      </c>
      <c r="G114" s="460">
        <v>0</v>
      </c>
      <c r="H114" s="460">
        <v>0</v>
      </c>
      <c r="I114" s="313" t="str">
        <f t="shared" si="6"/>
        <v/>
      </c>
      <c r="J114" s="280" t="str">
        <f t="shared" si="7"/>
        <v>否</v>
      </c>
      <c r="K114" s="163" t="str">
        <f t="shared" si="8"/>
        <v>项</v>
      </c>
    </row>
    <row r="115" ht="36" customHeight="1" spans="1:11">
      <c r="A115" s="361">
        <v>20111</v>
      </c>
      <c r="B115" s="457" t="s">
        <v>167</v>
      </c>
      <c r="C115" s="458">
        <v>1305</v>
      </c>
      <c r="D115" s="458">
        <v>1357</v>
      </c>
      <c r="E115" s="458">
        <f t="shared" si="5"/>
        <v>1357</v>
      </c>
      <c r="F115" s="458">
        <f>SUM(F116:F123)</f>
        <v>0</v>
      </c>
      <c r="G115" s="458">
        <f>SUM(G116:G123)</f>
        <v>0</v>
      </c>
      <c r="H115" s="458">
        <v>0</v>
      </c>
      <c r="I115" s="464">
        <f t="shared" si="6"/>
        <v>0.04</v>
      </c>
      <c r="J115" s="280" t="str">
        <f t="shared" si="7"/>
        <v>是</v>
      </c>
      <c r="K115" s="163" t="str">
        <f t="shared" si="8"/>
        <v>款</v>
      </c>
    </row>
    <row r="116" ht="36" customHeight="1" spans="1:11">
      <c r="A116" s="309">
        <v>2011101</v>
      </c>
      <c r="B116" s="308" t="s">
        <v>93</v>
      </c>
      <c r="C116" s="312">
        <v>1250</v>
      </c>
      <c r="D116" s="312">
        <v>1337</v>
      </c>
      <c r="E116" s="305">
        <f t="shared" si="5"/>
        <v>1337</v>
      </c>
      <c r="F116" s="312">
        <v>0</v>
      </c>
      <c r="G116" s="305">
        <v>0</v>
      </c>
      <c r="H116" s="305">
        <v>0</v>
      </c>
      <c r="I116" s="313">
        <f t="shared" si="6"/>
        <v>0.07</v>
      </c>
      <c r="J116" s="280" t="str">
        <f t="shared" si="7"/>
        <v>是</v>
      </c>
      <c r="K116" s="163" t="str">
        <f t="shared" si="8"/>
        <v>项</v>
      </c>
    </row>
    <row r="117" ht="36" customHeight="1" spans="1:11">
      <c r="A117" s="309">
        <v>2011102</v>
      </c>
      <c r="B117" s="308" t="s">
        <v>94</v>
      </c>
      <c r="C117" s="312">
        <v>0</v>
      </c>
      <c r="D117" s="312">
        <v>0</v>
      </c>
      <c r="E117" s="460">
        <f t="shared" si="5"/>
        <v>0</v>
      </c>
      <c r="F117" s="461">
        <v>0</v>
      </c>
      <c r="G117" s="460">
        <v>0</v>
      </c>
      <c r="H117" s="460">
        <v>0</v>
      </c>
      <c r="I117" s="313" t="str">
        <f t="shared" si="6"/>
        <v/>
      </c>
      <c r="J117" s="280" t="str">
        <f t="shared" si="7"/>
        <v>否</v>
      </c>
      <c r="K117" s="163" t="str">
        <f t="shared" si="8"/>
        <v>项</v>
      </c>
    </row>
    <row r="118" ht="36" customHeight="1" spans="1:11">
      <c r="A118" s="309">
        <v>2011103</v>
      </c>
      <c r="B118" s="308" t="s">
        <v>95</v>
      </c>
      <c r="C118" s="312">
        <v>0</v>
      </c>
      <c r="D118" s="312">
        <v>0</v>
      </c>
      <c r="E118" s="460">
        <f t="shared" si="5"/>
        <v>0</v>
      </c>
      <c r="F118" s="461">
        <v>0</v>
      </c>
      <c r="G118" s="460">
        <v>0</v>
      </c>
      <c r="H118" s="460">
        <v>0</v>
      </c>
      <c r="I118" s="313" t="str">
        <f t="shared" si="6"/>
        <v/>
      </c>
      <c r="J118" s="280" t="str">
        <f t="shared" si="7"/>
        <v>否</v>
      </c>
      <c r="K118" s="163" t="str">
        <f t="shared" si="8"/>
        <v>项</v>
      </c>
    </row>
    <row r="119" ht="36" customHeight="1" spans="1:11">
      <c r="A119" s="309">
        <v>2011104</v>
      </c>
      <c r="B119" s="308" t="s">
        <v>168</v>
      </c>
      <c r="C119" s="312">
        <v>0</v>
      </c>
      <c r="D119" s="312">
        <v>0</v>
      </c>
      <c r="E119" s="460">
        <f t="shared" si="5"/>
        <v>0</v>
      </c>
      <c r="F119" s="461">
        <v>0</v>
      </c>
      <c r="G119" s="460">
        <v>0</v>
      </c>
      <c r="H119" s="460">
        <v>0</v>
      </c>
      <c r="I119" s="313" t="str">
        <f t="shared" si="6"/>
        <v/>
      </c>
      <c r="J119" s="280" t="str">
        <f t="shared" si="7"/>
        <v>否</v>
      </c>
      <c r="K119" s="163" t="str">
        <f t="shared" si="8"/>
        <v>项</v>
      </c>
    </row>
    <row r="120" ht="36" customHeight="1" spans="1:11">
      <c r="A120" s="309">
        <v>2011105</v>
      </c>
      <c r="B120" s="308" t="s">
        <v>169</v>
      </c>
      <c r="C120" s="312">
        <v>0</v>
      </c>
      <c r="D120" s="312">
        <v>0</v>
      </c>
      <c r="E120" s="460">
        <f t="shared" si="5"/>
        <v>0</v>
      </c>
      <c r="F120" s="461">
        <v>0</v>
      </c>
      <c r="G120" s="460">
        <v>0</v>
      </c>
      <c r="H120" s="460">
        <v>0</v>
      </c>
      <c r="I120" s="313" t="str">
        <f t="shared" si="6"/>
        <v/>
      </c>
      <c r="J120" s="280" t="str">
        <f t="shared" si="7"/>
        <v>否</v>
      </c>
      <c r="K120" s="163" t="str">
        <f t="shared" si="8"/>
        <v>项</v>
      </c>
    </row>
    <row r="121" ht="36" customHeight="1" spans="1:11">
      <c r="A121" s="309">
        <v>2011106</v>
      </c>
      <c r="B121" s="308" t="s">
        <v>170</v>
      </c>
      <c r="C121" s="312">
        <v>0</v>
      </c>
      <c r="D121" s="312">
        <v>0</v>
      </c>
      <c r="E121" s="460">
        <f t="shared" si="5"/>
        <v>0</v>
      </c>
      <c r="F121" s="461">
        <v>0</v>
      </c>
      <c r="G121" s="460">
        <v>0</v>
      </c>
      <c r="H121" s="460">
        <v>0</v>
      </c>
      <c r="I121" s="313" t="str">
        <f t="shared" si="6"/>
        <v/>
      </c>
      <c r="J121" s="280" t="str">
        <f t="shared" si="7"/>
        <v>否</v>
      </c>
      <c r="K121" s="163" t="str">
        <f t="shared" si="8"/>
        <v>项</v>
      </c>
    </row>
    <row r="122" ht="36" customHeight="1" spans="1:11">
      <c r="A122" s="309">
        <v>2011150</v>
      </c>
      <c r="B122" s="308" t="s">
        <v>102</v>
      </c>
      <c r="C122" s="312">
        <v>0</v>
      </c>
      <c r="D122" s="312">
        <v>0</v>
      </c>
      <c r="E122" s="460">
        <f t="shared" si="5"/>
        <v>0</v>
      </c>
      <c r="F122" s="461">
        <v>0</v>
      </c>
      <c r="G122" s="460">
        <v>0</v>
      </c>
      <c r="H122" s="460">
        <v>0</v>
      </c>
      <c r="I122" s="313" t="str">
        <f t="shared" si="6"/>
        <v/>
      </c>
      <c r="J122" s="280" t="str">
        <f t="shared" si="7"/>
        <v>否</v>
      </c>
      <c r="K122" s="163" t="str">
        <f t="shared" si="8"/>
        <v>项</v>
      </c>
    </row>
    <row r="123" ht="36" customHeight="1" spans="1:11">
      <c r="A123" s="309">
        <v>2011199</v>
      </c>
      <c r="B123" s="308" t="s">
        <v>171</v>
      </c>
      <c r="C123" s="312">
        <v>55</v>
      </c>
      <c r="D123" s="312">
        <v>20</v>
      </c>
      <c r="E123" s="305">
        <f t="shared" si="5"/>
        <v>20</v>
      </c>
      <c r="F123" s="312">
        <v>0</v>
      </c>
      <c r="G123" s="305">
        <v>0</v>
      </c>
      <c r="H123" s="305">
        <v>0</v>
      </c>
      <c r="I123" s="313">
        <f t="shared" si="6"/>
        <v>-0.636</v>
      </c>
      <c r="J123" s="280" t="str">
        <f t="shared" si="7"/>
        <v>是</v>
      </c>
      <c r="K123" s="163" t="str">
        <f t="shared" si="8"/>
        <v>项</v>
      </c>
    </row>
    <row r="124" ht="36" customHeight="1" spans="1:11">
      <c r="A124" s="361">
        <v>20113</v>
      </c>
      <c r="B124" s="457" t="s">
        <v>172</v>
      </c>
      <c r="C124" s="458">
        <v>195</v>
      </c>
      <c r="D124" s="458">
        <v>233</v>
      </c>
      <c r="E124" s="458">
        <f t="shared" si="5"/>
        <v>233</v>
      </c>
      <c r="F124" s="458">
        <f>SUM(F125:F134)</f>
        <v>0</v>
      </c>
      <c r="G124" s="458">
        <f>SUM(G125:G134)</f>
        <v>0</v>
      </c>
      <c r="H124" s="458">
        <v>0</v>
      </c>
      <c r="I124" s="464">
        <f t="shared" si="6"/>
        <v>0.195</v>
      </c>
      <c r="J124" s="280" t="str">
        <f t="shared" si="7"/>
        <v>是</v>
      </c>
      <c r="K124" s="163" t="str">
        <f t="shared" si="8"/>
        <v>款</v>
      </c>
    </row>
    <row r="125" ht="36" customHeight="1" spans="1:11">
      <c r="A125" s="309">
        <v>2011301</v>
      </c>
      <c r="B125" s="308" t="s">
        <v>93</v>
      </c>
      <c r="C125" s="312">
        <v>181</v>
      </c>
      <c r="D125" s="312">
        <v>193</v>
      </c>
      <c r="E125" s="305">
        <f t="shared" si="5"/>
        <v>193</v>
      </c>
      <c r="F125" s="312">
        <v>0</v>
      </c>
      <c r="G125" s="305">
        <v>0</v>
      </c>
      <c r="H125" s="305">
        <v>0</v>
      </c>
      <c r="I125" s="313">
        <f t="shared" si="6"/>
        <v>0.066</v>
      </c>
      <c r="J125" s="280" t="str">
        <f t="shared" si="7"/>
        <v>是</v>
      </c>
      <c r="K125" s="163" t="str">
        <f t="shared" si="8"/>
        <v>项</v>
      </c>
    </row>
    <row r="126" ht="36" customHeight="1" spans="1:11">
      <c r="A126" s="309">
        <v>2011302</v>
      </c>
      <c r="B126" s="308" t="s">
        <v>94</v>
      </c>
      <c r="C126" s="312">
        <v>0</v>
      </c>
      <c r="D126" s="312">
        <v>0</v>
      </c>
      <c r="E126" s="460">
        <f t="shared" si="5"/>
        <v>0</v>
      </c>
      <c r="F126" s="461">
        <v>0</v>
      </c>
      <c r="G126" s="460">
        <v>0</v>
      </c>
      <c r="H126" s="460">
        <v>0</v>
      </c>
      <c r="I126" s="313" t="str">
        <f t="shared" si="6"/>
        <v/>
      </c>
      <c r="J126" s="280" t="str">
        <f t="shared" si="7"/>
        <v>否</v>
      </c>
      <c r="K126" s="163" t="str">
        <f t="shared" si="8"/>
        <v>项</v>
      </c>
    </row>
    <row r="127" ht="36" customHeight="1" spans="1:11">
      <c r="A127" s="309">
        <v>2011303</v>
      </c>
      <c r="B127" s="308" t="s">
        <v>95</v>
      </c>
      <c r="C127" s="312">
        <v>0</v>
      </c>
      <c r="D127" s="312">
        <v>0</v>
      </c>
      <c r="E127" s="460">
        <f t="shared" si="5"/>
        <v>0</v>
      </c>
      <c r="F127" s="461">
        <v>0</v>
      </c>
      <c r="G127" s="460">
        <v>0</v>
      </c>
      <c r="H127" s="460">
        <v>0</v>
      </c>
      <c r="I127" s="313" t="str">
        <f t="shared" si="6"/>
        <v/>
      </c>
      <c r="J127" s="280" t="str">
        <f t="shared" si="7"/>
        <v>否</v>
      </c>
      <c r="K127" s="163" t="str">
        <f t="shared" si="8"/>
        <v>项</v>
      </c>
    </row>
    <row r="128" ht="36" customHeight="1" spans="1:11">
      <c r="A128" s="309">
        <v>2011304</v>
      </c>
      <c r="B128" s="308" t="s">
        <v>173</v>
      </c>
      <c r="C128" s="312">
        <v>0</v>
      </c>
      <c r="D128" s="312">
        <v>0</v>
      </c>
      <c r="E128" s="460">
        <f t="shared" si="5"/>
        <v>0</v>
      </c>
      <c r="F128" s="461">
        <v>0</v>
      </c>
      <c r="G128" s="460">
        <v>0</v>
      </c>
      <c r="H128" s="460">
        <v>0</v>
      </c>
      <c r="I128" s="313" t="str">
        <f t="shared" si="6"/>
        <v/>
      </c>
      <c r="J128" s="280" t="str">
        <f t="shared" si="7"/>
        <v>否</v>
      </c>
      <c r="K128" s="163" t="str">
        <f t="shared" si="8"/>
        <v>项</v>
      </c>
    </row>
    <row r="129" ht="36" customHeight="1" spans="1:11">
      <c r="A129" s="309">
        <v>2011305</v>
      </c>
      <c r="B129" s="308" t="s">
        <v>174</v>
      </c>
      <c r="C129" s="312">
        <v>0</v>
      </c>
      <c r="D129" s="312">
        <v>0</v>
      </c>
      <c r="E129" s="460">
        <f t="shared" si="5"/>
        <v>0</v>
      </c>
      <c r="F129" s="461">
        <v>0</v>
      </c>
      <c r="G129" s="460">
        <v>0</v>
      </c>
      <c r="H129" s="460">
        <v>0</v>
      </c>
      <c r="I129" s="313" t="str">
        <f t="shared" si="6"/>
        <v/>
      </c>
      <c r="J129" s="280" t="str">
        <f t="shared" si="7"/>
        <v>否</v>
      </c>
      <c r="K129" s="163" t="str">
        <f t="shared" si="8"/>
        <v>项</v>
      </c>
    </row>
    <row r="130" ht="36" customHeight="1" spans="1:11">
      <c r="A130" s="309">
        <v>2011306</v>
      </c>
      <c r="B130" s="308" t="s">
        <v>175</v>
      </c>
      <c r="C130" s="312">
        <v>0</v>
      </c>
      <c r="D130" s="312">
        <v>0</v>
      </c>
      <c r="E130" s="460">
        <f t="shared" si="5"/>
        <v>0</v>
      </c>
      <c r="F130" s="461">
        <v>0</v>
      </c>
      <c r="G130" s="460">
        <v>0</v>
      </c>
      <c r="H130" s="460">
        <v>0</v>
      </c>
      <c r="I130" s="313" t="str">
        <f t="shared" si="6"/>
        <v/>
      </c>
      <c r="J130" s="280" t="str">
        <f t="shared" si="7"/>
        <v>否</v>
      </c>
      <c r="K130" s="163" t="str">
        <f t="shared" si="8"/>
        <v>项</v>
      </c>
    </row>
    <row r="131" ht="36" customHeight="1" spans="1:11">
      <c r="A131" s="309">
        <v>2011307</v>
      </c>
      <c r="B131" s="308" t="s">
        <v>176</v>
      </c>
      <c r="C131" s="312">
        <v>0</v>
      </c>
      <c r="D131" s="312">
        <v>0</v>
      </c>
      <c r="E131" s="460">
        <f t="shared" si="5"/>
        <v>0</v>
      </c>
      <c r="F131" s="461">
        <v>0</v>
      </c>
      <c r="G131" s="460">
        <v>0</v>
      </c>
      <c r="H131" s="460">
        <v>0</v>
      </c>
      <c r="I131" s="313" t="str">
        <f t="shared" si="6"/>
        <v/>
      </c>
      <c r="J131" s="280" t="str">
        <f t="shared" si="7"/>
        <v>否</v>
      </c>
      <c r="K131" s="163" t="str">
        <f t="shared" si="8"/>
        <v>项</v>
      </c>
    </row>
    <row r="132" ht="36" customHeight="1" spans="1:11">
      <c r="A132" s="309">
        <v>2011308</v>
      </c>
      <c r="B132" s="308" t="s">
        <v>177</v>
      </c>
      <c r="C132" s="312">
        <v>14</v>
      </c>
      <c r="D132" s="312">
        <v>40</v>
      </c>
      <c r="E132" s="305">
        <f t="shared" ref="E132:E195" si="9">D132-H132</f>
        <v>40</v>
      </c>
      <c r="F132" s="312">
        <v>0</v>
      </c>
      <c r="G132" s="305">
        <v>0</v>
      </c>
      <c r="H132" s="305">
        <v>0</v>
      </c>
      <c r="I132" s="313">
        <f t="shared" ref="I132:I195" si="10">IF(C132&gt;0,E132/C132-1,IF(C132&lt;0,-(E132/C132-1),""))</f>
        <v>1.857</v>
      </c>
      <c r="J132" s="280" t="str">
        <f t="shared" ref="J132:J195" si="11">IF(LEN(A132)=3,"是",IF(B132&lt;&gt;"",IF(SUM(C132:H132)&lt;&gt;0,"是","否"),"是"))</f>
        <v>是</v>
      </c>
      <c r="K132" s="163" t="str">
        <f t="shared" ref="K132:K195" si="12">IF(LEN(A132)=3,"类",IF(LEN(A132)=5,"款","项"))</f>
        <v>项</v>
      </c>
    </row>
    <row r="133" ht="36" customHeight="1" spans="1:11">
      <c r="A133" s="309">
        <v>2011350</v>
      </c>
      <c r="B133" s="308" t="s">
        <v>102</v>
      </c>
      <c r="C133" s="312">
        <v>0</v>
      </c>
      <c r="D133" s="312">
        <v>0</v>
      </c>
      <c r="E133" s="460">
        <f t="shared" si="9"/>
        <v>0</v>
      </c>
      <c r="F133" s="461">
        <v>0</v>
      </c>
      <c r="G133" s="460">
        <v>0</v>
      </c>
      <c r="H133" s="460">
        <v>0</v>
      </c>
      <c r="I133" s="313" t="str">
        <f t="shared" si="10"/>
        <v/>
      </c>
      <c r="J133" s="280" t="str">
        <f t="shared" si="11"/>
        <v>否</v>
      </c>
      <c r="K133" s="163" t="str">
        <f t="shared" si="12"/>
        <v>项</v>
      </c>
    </row>
    <row r="134" ht="36" customHeight="1" spans="1:11">
      <c r="A134" s="309">
        <v>2011399</v>
      </c>
      <c r="B134" s="308" t="s">
        <v>178</v>
      </c>
      <c r="C134" s="312">
        <v>0</v>
      </c>
      <c r="D134" s="312">
        <v>0</v>
      </c>
      <c r="E134" s="460">
        <f t="shared" si="9"/>
        <v>0</v>
      </c>
      <c r="F134" s="461">
        <v>0</v>
      </c>
      <c r="G134" s="460">
        <v>0</v>
      </c>
      <c r="H134" s="460">
        <v>0</v>
      </c>
      <c r="I134" s="313" t="str">
        <f t="shared" si="10"/>
        <v/>
      </c>
      <c r="J134" s="280" t="str">
        <f t="shared" si="11"/>
        <v>否</v>
      </c>
      <c r="K134" s="163" t="str">
        <f t="shared" si="12"/>
        <v>项</v>
      </c>
    </row>
    <row r="135" ht="36" customHeight="1" spans="1:11">
      <c r="A135" s="361">
        <v>20114</v>
      </c>
      <c r="B135" s="457" t="s">
        <v>179</v>
      </c>
      <c r="C135" s="458">
        <v>0</v>
      </c>
      <c r="D135" s="458">
        <v>0</v>
      </c>
      <c r="E135" s="458">
        <f t="shared" si="9"/>
        <v>0</v>
      </c>
      <c r="F135" s="458">
        <f>SUM(F136:F147)</f>
        <v>0</v>
      </c>
      <c r="G135" s="458">
        <f>SUM(G136:G147)</f>
        <v>0</v>
      </c>
      <c r="H135" s="458">
        <v>0</v>
      </c>
      <c r="I135" s="464" t="str">
        <f t="shared" si="10"/>
        <v/>
      </c>
      <c r="J135" s="280" t="str">
        <f t="shared" si="11"/>
        <v>否</v>
      </c>
      <c r="K135" s="163" t="str">
        <f t="shared" si="12"/>
        <v>款</v>
      </c>
    </row>
    <row r="136" ht="36" customHeight="1" spans="1:11">
      <c r="A136" s="309">
        <v>2011401</v>
      </c>
      <c r="B136" s="308" t="s">
        <v>93</v>
      </c>
      <c r="C136" s="312">
        <v>0</v>
      </c>
      <c r="D136" s="312">
        <v>0</v>
      </c>
      <c r="E136" s="460">
        <f t="shared" si="9"/>
        <v>0</v>
      </c>
      <c r="F136" s="461">
        <v>0</v>
      </c>
      <c r="G136" s="460">
        <v>0</v>
      </c>
      <c r="H136" s="460">
        <v>0</v>
      </c>
      <c r="I136" s="313" t="str">
        <f t="shared" si="10"/>
        <v/>
      </c>
      <c r="J136" s="280" t="str">
        <f t="shared" si="11"/>
        <v>否</v>
      </c>
      <c r="K136" s="163" t="str">
        <f t="shared" si="12"/>
        <v>项</v>
      </c>
    </row>
    <row r="137" ht="36" customHeight="1" spans="1:11">
      <c r="A137" s="309">
        <v>2011402</v>
      </c>
      <c r="B137" s="308" t="s">
        <v>94</v>
      </c>
      <c r="C137" s="312">
        <v>0</v>
      </c>
      <c r="D137" s="312">
        <v>0</v>
      </c>
      <c r="E137" s="460">
        <f t="shared" si="9"/>
        <v>0</v>
      </c>
      <c r="F137" s="461">
        <v>0</v>
      </c>
      <c r="G137" s="460">
        <v>0</v>
      </c>
      <c r="H137" s="460">
        <v>0</v>
      </c>
      <c r="I137" s="313" t="str">
        <f t="shared" si="10"/>
        <v/>
      </c>
      <c r="J137" s="280" t="str">
        <f t="shared" si="11"/>
        <v>否</v>
      </c>
      <c r="K137" s="163" t="str">
        <f t="shared" si="12"/>
        <v>项</v>
      </c>
    </row>
    <row r="138" ht="36" customHeight="1" spans="1:11">
      <c r="A138" s="309">
        <v>2011403</v>
      </c>
      <c r="B138" s="308" t="s">
        <v>95</v>
      </c>
      <c r="C138" s="312">
        <v>0</v>
      </c>
      <c r="D138" s="312">
        <v>0</v>
      </c>
      <c r="E138" s="460">
        <f t="shared" si="9"/>
        <v>0</v>
      </c>
      <c r="F138" s="461">
        <v>0</v>
      </c>
      <c r="G138" s="460">
        <v>0</v>
      </c>
      <c r="H138" s="460">
        <v>0</v>
      </c>
      <c r="I138" s="313" t="str">
        <f t="shared" si="10"/>
        <v/>
      </c>
      <c r="J138" s="280" t="str">
        <f t="shared" si="11"/>
        <v>否</v>
      </c>
      <c r="K138" s="163" t="str">
        <f t="shared" si="12"/>
        <v>项</v>
      </c>
    </row>
    <row r="139" ht="36" customHeight="1" spans="1:11">
      <c r="A139" s="309">
        <v>2011404</v>
      </c>
      <c r="B139" s="308" t="s">
        <v>180</v>
      </c>
      <c r="C139" s="312">
        <v>0</v>
      </c>
      <c r="D139" s="312">
        <v>0</v>
      </c>
      <c r="E139" s="460">
        <f t="shared" si="9"/>
        <v>0</v>
      </c>
      <c r="F139" s="461">
        <v>0</v>
      </c>
      <c r="G139" s="460">
        <v>0</v>
      </c>
      <c r="H139" s="460">
        <v>0</v>
      </c>
      <c r="I139" s="313" t="str">
        <f t="shared" si="10"/>
        <v/>
      </c>
      <c r="J139" s="280" t="str">
        <f t="shared" si="11"/>
        <v>否</v>
      </c>
      <c r="K139" s="163" t="str">
        <f t="shared" si="12"/>
        <v>项</v>
      </c>
    </row>
    <row r="140" ht="36" customHeight="1" spans="1:11">
      <c r="A140" s="309">
        <v>2011405</v>
      </c>
      <c r="B140" s="308" t="s">
        <v>181</v>
      </c>
      <c r="C140" s="312">
        <v>0</v>
      </c>
      <c r="D140" s="312">
        <v>0</v>
      </c>
      <c r="E140" s="460">
        <f t="shared" si="9"/>
        <v>0</v>
      </c>
      <c r="F140" s="461">
        <v>0</v>
      </c>
      <c r="G140" s="460">
        <v>0</v>
      </c>
      <c r="H140" s="460">
        <v>0</v>
      </c>
      <c r="I140" s="313" t="str">
        <f t="shared" si="10"/>
        <v/>
      </c>
      <c r="J140" s="280" t="str">
        <f t="shared" si="11"/>
        <v>否</v>
      </c>
      <c r="K140" s="163" t="str">
        <f t="shared" si="12"/>
        <v>项</v>
      </c>
    </row>
    <row r="141" ht="36" customHeight="1" spans="1:11">
      <c r="A141" s="309">
        <v>2011406</v>
      </c>
      <c r="B141" s="189" t="s">
        <v>182</v>
      </c>
      <c r="C141" s="312">
        <v>0</v>
      </c>
      <c r="D141" s="312">
        <v>0</v>
      </c>
      <c r="E141" s="460">
        <f t="shared" si="9"/>
        <v>0</v>
      </c>
      <c r="F141" s="461">
        <v>0</v>
      </c>
      <c r="G141" s="460">
        <v>0</v>
      </c>
      <c r="H141" s="460">
        <v>0</v>
      </c>
      <c r="I141" s="313" t="str">
        <f t="shared" si="10"/>
        <v/>
      </c>
      <c r="J141" s="280" t="str">
        <f t="shared" si="11"/>
        <v>否</v>
      </c>
      <c r="K141" s="163" t="str">
        <f t="shared" si="12"/>
        <v>项</v>
      </c>
    </row>
    <row r="142" ht="36" customHeight="1" spans="1:11">
      <c r="A142" s="309">
        <v>2011408</v>
      </c>
      <c r="B142" s="308" t="s">
        <v>183</v>
      </c>
      <c r="C142" s="312">
        <v>0</v>
      </c>
      <c r="D142" s="312">
        <v>0</v>
      </c>
      <c r="E142" s="460">
        <f t="shared" si="9"/>
        <v>0</v>
      </c>
      <c r="F142" s="461">
        <v>0</v>
      </c>
      <c r="G142" s="460">
        <v>0</v>
      </c>
      <c r="H142" s="460">
        <v>0</v>
      </c>
      <c r="I142" s="313" t="str">
        <f t="shared" si="10"/>
        <v/>
      </c>
      <c r="J142" s="280" t="str">
        <f t="shared" si="11"/>
        <v>否</v>
      </c>
      <c r="K142" s="163" t="str">
        <f t="shared" si="12"/>
        <v>项</v>
      </c>
    </row>
    <row r="143" ht="36" customHeight="1" spans="1:11">
      <c r="A143" s="309">
        <v>2011409</v>
      </c>
      <c r="B143" s="308" t="s">
        <v>184</v>
      </c>
      <c r="C143" s="312">
        <v>0</v>
      </c>
      <c r="D143" s="312">
        <v>0</v>
      </c>
      <c r="E143" s="460">
        <f t="shared" si="9"/>
        <v>0</v>
      </c>
      <c r="F143" s="461">
        <v>0</v>
      </c>
      <c r="G143" s="460">
        <v>0</v>
      </c>
      <c r="H143" s="460">
        <v>0</v>
      </c>
      <c r="I143" s="313" t="str">
        <f t="shared" si="10"/>
        <v/>
      </c>
      <c r="J143" s="280" t="str">
        <f t="shared" si="11"/>
        <v>否</v>
      </c>
      <c r="K143" s="163" t="str">
        <f t="shared" si="12"/>
        <v>项</v>
      </c>
    </row>
    <row r="144" ht="36" customHeight="1" spans="1:11">
      <c r="A144" s="309">
        <v>2011410</v>
      </c>
      <c r="B144" s="308" t="s">
        <v>185</v>
      </c>
      <c r="C144" s="312">
        <v>0</v>
      </c>
      <c r="D144" s="312">
        <v>0</v>
      </c>
      <c r="E144" s="460">
        <f t="shared" si="9"/>
        <v>0</v>
      </c>
      <c r="F144" s="461">
        <v>0</v>
      </c>
      <c r="G144" s="460">
        <v>0</v>
      </c>
      <c r="H144" s="460">
        <v>0</v>
      </c>
      <c r="I144" s="313" t="str">
        <f t="shared" si="10"/>
        <v/>
      </c>
      <c r="J144" s="280" t="str">
        <f t="shared" si="11"/>
        <v>否</v>
      </c>
      <c r="K144" s="163" t="str">
        <f t="shared" si="12"/>
        <v>项</v>
      </c>
    </row>
    <row r="145" ht="36" customHeight="1" spans="1:11">
      <c r="A145" s="309">
        <v>2011411</v>
      </c>
      <c r="B145" s="308" t="s">
        <v>186</v>
      </c>
      <c r="C145" s="312">
        <v>0</v>
      </c>
      <c r="D145" s="312">
        <v>0</v>
      </c>
      <c r="E145" s="460">
        <f t="shared" si="9"/>
        <v>0</v>
      </c>
      <c r="F145" s="461">
        <v>0</v>
      </c>
      <c r="G145" s="460">
        <v>0</v>
      </c>
      <c r="H145" s="460">
        <v>0</v>
      </c>
      <c r="I145" s="313" t="str">
        <f t="shared" si="10"/>
        <v/>
      </c>
      <c r="J145" s="280" t="str">
        <f t="shared" si="11"/>
        <v>否</v>
      </c>
      <c r="K145" s="163" t="str">
        <f t="shared" si="12"/>
        <v>项</v>
      </c>
    </row>
    <row r="146" ht="36" customHeight="1" spans="1:11">
      <c r="A146" s="309">
        <v>2011450</v>
      </c>
      <c r="B146" s="308" t="s">
        <v>102</v>
      </c>
      <c r="C146" s="312">
        <v>0</v>
      </c>
      <c r="D146" s="312">
        <v>0</v>
      </c>
      <c r="E146" s="460">
        <f t="shared" si="9"/>
        <v>0</v>
      </c>
      <c r="F146" s="461">
        <v>0</v>
      </c>
      <c r="G146" s="460">
        <v>0</v>
      </c>
      <c r="H146" s="460">
        <v>0</v>
      </c>
      <c r="I146" s="313" t="str">
        <f t="shared" si="10"/>
        <v/>
      </c>
      <c r="J146" s="280" t="str">
        <f t="shared" si="11"/>
        <v>否</v>
      </c>
      <c r="K146" s="163" t="str">
        <f t="shared" si="12"/>
        <v>项</v>
      </c>
    </row>
    <row r="147" ht="36" customHeight="1" spans="1:11">
      <c r="A147" s="309">
        <v>2011499</v>
      </c>
      <c r="B147" s="308" t="s">
        <v>187</v>
      </c>
      <c r="C147" s="312">
        <v>0</v>
      </c>
      <c r="D147" s="312">
        <v>0</v>
      </c>
      <c r="E147" s="460">
        <f t="shared" si="9"/>
        <v>0</v>
      </c>
      <c r="F147" s="461">
        <v>0</v>
      </c>
      <c r="G147" s="460">
        <v>0</v>
      </c>
      <c r="H147" s="460">
        <v>0</v>
      </c>
      <c r="I147" s="313" t="str">
        <f t="shared" si="10"/>
        <v/>
      </c>
      <c r="J147" s="280" t="str">
        <f t="shared" si="11"/>
        <v>否</v>
      </c>
      <c r="K147" s="163" t="str">
        <f t="shared" si="12"/>
        <v>项</v>
      </c>
    </row>
    <row r="148" ht="36" customHeight="1" spans="1:11">
      <c r="A148" s="309">
        <v>20123</v>
      </c>
      <c r="B148" s="457" t="s">
        <v>188</v>
      </c>
      <c r="C148" s="458">
        <v>5</v>
      </c>
      <c r="D148" s="458">
        <v>107</v>
      </c>
      <c r="E148" s="458">
        <f t="shared" si="9"/>
        <v>107</v>
      </c>
      <c r="F148" s="458">
        <f>SUM(F149:F154)</f>
        <v>0</v>
      </c>
      <c r="G148" s="458">
        <f>SUM(G149:G154)</f>
        <v>45</v>
      </c>
      <c r="H148" s="458">
        <v>0</v>
      </c>
      <c r="I148" s="464">
        <f t="shared" si="10"/>
        <v>20.4</v>
      </c>
      <c r="J148" s="280" t="str">
        <f t="shared" si="11"/>
        <v>是</v>
      </c>
      <c r="K148" s="163" t="str">
        <f t="shared" si="12"/>
        <v>款</v>
      </c>
    </row>
    <row r="149" ht="36" customHeight="1" spans="1:11">
      <c r="A149" s="309">
        <v>2012301</v>
      </c>
      <c r="B149" s="308" t="s">
        <v>93</v>
      </c>
      <c r="C149" s="312">
        <v>0</v>
      </c>
      <c r="D149" s="312">
        <v>6</v>
      </c>
      <c r="E149" s="305">
        <f t="shared" si="9"/>
        <v>6</v>
      </c>
      <c r="F149" s="312">
        <v>0</v>
      </c>
      <c r="G149" s="305">
        <v>0</v>
      </c>
      <c r="H149" s="305">
        <v>0</v>
      </c>
      <c r="I149" s="313" t="str">
        <f t="shared" si="10"/>
        <v/>
      </c>
      <c r="J149" s="280" t="str">
        <f t="shared" si="11"/>
        <v>是</v>
      </c>
      <c r="K149" s="163" t="str">
        <f t="shared" si="12"/>
        <v>项</v>
      </c>
    </row>
    <row r="150" ht="36" customHeight="1" spans="1:11">
      <c r="A150" s="309">
        <v>2012302</v>
      </c>
      <c r="B150" s="308" t="s">
        <v>94</v>
      </c>
      <c r="C150" s="312">
        <v>0</v>
      </c>
      <c r="D150" s="312">
        <v>0</v>
      </c>
      <c r="E150" s="460">
        <f t="shared" si="9"/>
        <v>0</v>
      </c>
      <c r="F150" s="461">
        <v>0</v>
      </c>
      <c r="G150" s="460">
        <v>0</v>
      </c>
      <c r="H150" s="460">
        <v>0</v>
      </c>
      <c r="I150" s="313" t="str">
        <f t="shared" si="10"/>
        <v/>
      </c>
      <c r="J150" s="280" t="str">
        <f t="shared" si="11"/>
        <v>否</v>
      </c>
      <c r="K150" s="163" t="str">
        <f t="shared" si="12"/>
        <v>项</v>
      </c>
    </row>
    <row r="151" ht="36" customHeight="1" spans="1:11">
      <c r="A151" s="309">
        <v>2012303</v>
      </c>
      <c r="B151" s="308" t="s">
        <v>95</v>
      </c>
      <c r="C151" s="312">
        <v>0</v>
      </c>
      <c r="D151" s="312">
        <v>0</v>
      </c>
      <c r="E151" s="460">
        <f t="shared" si="9"/>
        <v>0</v>
      </c>
      <c r="F151" s="461">
        <v>0</v>
      </c>
      <c r="G151" s="460">
        <v>0</v>
      </c>
      <c r="H151" s="460">
        <v>0</v>
      </c>
      <c r="I151" s="313" t="str">
        <f t="shared" si="10"/>
        <v/>
      </c>
      <c r="J151" s="280" t="str">
        <f t="shared" si="11"/>
        <v>否</v>
      </c>
      <c r="K151" s="163" t="str">
        <f t="shared" si="12"/>
        <v>项</v>
      </c>
    </row>
    <row r="152" ht="36" customHeight="1" spans="1:11">
      <c r="A152" s="309">
        <v>2012304</v>
      </c>
      <c r="B152" s="308" t="s">
        <v>189</v>
      </c>
      <c r="C152" s="312">
        <v>5</v>
      </c>
      <c r="D152" s="312">
        <v>101</v>
      </c>
      <c r="E152" s="305">
        <f t="shared" si="9"/>
        <v>101</v>
      </c>
      <c r="F152" s="312"/>
      <c r="G152" s="305">
        <v>45</v>
      </c>
      <c r="H152" s="305">
        <v>0</v>
      </c>
      <c r="I152" s="313">
        <f t="shared" si="10"/>
        <v>19.2</v>
      </c>
      <c r="J152" s="280" t="str">
        <f t="shared" si="11"/>
        <v>是</v>
      </c>
      <c r="K152" s="163" t="str">
        <f t="shared" si="12"/>
        <v>项</v>
      </c>
    </row>
    <row r="153" ht="36" customHeight="1" spans="1:11">
      <c r="A153" s="309">
        <v>2012350</v>
      </c>
      <c r="B153" s="308" t="s">
        <v>102</v>
      </c>
      <c r="C153" s="312">
        <v>0</v>
      </c>
      <c r="D153" s="312">
        <v>0</v>
      </c>
      <c r="E153" s="460">
        <f t="shared" si="9"/>
        <v>0</v>
      </c>
      <c r="F153" s="461">
        <v>0</v>
      </c>
      <c r="G153" s="460">
        <v>0</v>
      </c>
      <c r="H153" s="460">
        <v>0</v>
      </c>
      <c r="I153" s="313" t="str">
        <f t="shared" si="10"/>
        <v/>
      </c>
      <c r="J153" s="280" t="str">
        <f t="shared" si="11"/>
        <v>否</v>
      </c>
      <c r="K153" s="163" t="str">
        <f t="shared" si="12"/>
        <v>项</v>
      </c>
    </row>
    <row r="154" ht="36" customHeight="1" spans="1:11">
      <c r="A154" s="309">
        <v>2012399</v>
      </c>
      <c r="B154" s="308" t="s">
        <v>190</v>
      </c>
      <c r="C154" s="312">
        <v>0</v>
      </c>
      <c r="D154" s="312">
        <v>0</v>
      </c>
      <c r="E154" s="460">
        <f t="shared" si="9"/>
        <v>0</v>
      </c>
      <c r="F154" s="461">
        <v>0</v>
      </c>
      <c r="G154" s="460">
        <v>0</v>
      </c>
      <c r="H154" s="460">
        <v>0</v>
      </c>
      <c r="I154" s="313" t="str">
        <f t="shared" si="10"/>
        <v/>
      </c>
      <c r="J154" s="280" t="str">
        <f t="shared" si="11"/>
        <v>否</v>
      </c>
      <c r="K154" s="163" t="str">
        <f t="shared" si="12"/>
        <v>项</v>
      </c>
    </row>
    <row r="155" ht="36" customHeight="1" spans="1:11">
      <c r="A155" s="361">
        <v>20125</v>
      </c>
      <c r="B155" s="457" t="s">
        <v>191</v>
      </c>
      <c r="C155" s="458">
        <v>0</v>
      </c>
      <c r="D155" s="458">
        <v>0</v>
      </c>
      <c r="E155" s="458">
        <f t="shared" si="9"/>
        <v>0</v>
      </c>
      <c r="F155" s="458">
        <f>SUM(F156:F162)</f>
        <v>0</v>
      </c>
      <c r="G155" s="458">
        <f>SUM(G156:G162)</f>
        <v>0</v>
      </c>
      <c r="H155" s="458">
        <v>0</v>
      </c>
      <c r="I155" s="464" t="str">
        <f t="shared" si="10"/>
        <v/>
      </c>
      <c r="J155" s="280" t="str">
        <f t="shared" si="11"/>
        <v>否</v>
      </c>
      <c r="K155" s="163" t="str">
        <f t="shared" si="12"/>
        <v>款</v>
      </c>
    </row>
    <row r="156" ht="36" customHeight="1" spans="1:11">
      <c r="A156" s="309">
        <v>2012501</v>
      </c>
      <c r="B156" s="308" t="s">
        <v>93</v>
      </c>
      <c r="C156" s="312">
        <v>0</v>
      </c>
      <c r="D156" s="312">
        <v>0</v>
      </c>
      <c r="E156" s="460">
        <f t="shared" si="9"/>
        <v>0</v>
      </c>
      <c r="F156" s="461">
        <v>0</v>
      </c>
      <c r="G156" s="460">
        <v>0</v>
      </c>
      <c r="H156" s="460">
        <v>0</v>
      </c>
      <c r="I156" s="313" t="str">
        <f t="shared" si="10"/>
        <v/>
      </c>
      <c r="J156" s="280" t="str">
        <f t="shared" si="11"/>
        <v>否</v>
      </c>
      <c r="K156" s="163" t="str">
        <f t="shared" si="12"/>
        <v>项</v>
      </c>
    </row>
    <row r="157" ht="36" customHeight="1" spans="1:11">
      <c r="A157" s="309">
        <v>2012502</v>
      </c>
      <c r="B157" s="308" t="s">
        <v>94</v>
      </c>
      <c r="C157" s="312">
        <v>0</v>
      </c>
      <c r="D157" s="312">
        <v>0</v>
      </c>
      <c r="E157" s="460">
        <f t="shared" si="9"/>
        <v>0</v>
      </c>
      <c r="F157" s="461">
        <v>0</v>
      </c>
      <c r="G157" s="460">
        <v>0</v>
      </c>
      <c r="H157" s="460">
        <v>0</v>
      </c>
      <c r="I157" s="313" t="str">
        <f t="shared" si="10"/>
        <v/>
      </c>
      <c r="J157" s="280" t="str">
        <f t="shared" si="11"/>
        <v>否</v>
      </c>
      <c r="K157" s="163" t="str">
        <f t="shared" si="12"/>
        <v>项</v>
      </c>
    </row>
    <row r="158" ht="36" customHeight="1" spans="1:11">
      <c r="A158" s="309">
        <v>2012503</v>
      </c>
      <c r="B158" s="308" t="s">
        <v>95</v>
      </c>
      <c r="C158" s="312">
        <v>0</v>
      </c>
      <c r="D158" s="312">
        <v>0</v>
      </c>
      <c r="E158" s="460">
        <f t="shared" si="9"/>
        <v>0</v>
      </c>
      <c r="F158" s="461">
        <v>0</v>
      </c>
      <c r="G158" s="460">
        <v>0</v>
      </c>
      <c r="H158" s="460">
        <v>0</v>
      </c>
      <c r="I158" s="313" t="str">
        <f t="shared" si="10"/>
        <v/>
      </c>
      <c r="J158" s="280" t="str">
        <f t="shared" si="11"/>
        <v>否</v>
      </c>
      <c r="K158" s="163" t="str">
        <f t="shared" si="12"/>
        <v>项</v>
      </c>
    </row>
    <row r="159" ht="36" customHeight="1" spans="1:11">
      <c r="A159" s="309">
        <v>2012504</v>
      </c>
      <c r="B159" s="308" t="s">
        <v>192</v>
      </c>
      <c r="C159" s="312">
        <v>0</v>
      </c>
      <c r="D159" s="312">
        <v>0</v>
      </c>
      <c r="E159" s="460">
        <f t="shared" si="9"/>
        <v>0</v>
      </c>
      <c r="F159" s="461">
        <v>0</v>
      </c>
      <c r="G159" s="460">
        <v>0</v>
      </c>
      <c r="H159" s="460">
        <v>0</v>
      </c>
      <c r="I159" s="313" t="str">
        <f t="shared" si="10"/>
        <v/>
      </c>
      <c r="J159" s="280" t="str">
        <f t="shared" si="11"/>
        <v>否</v>
      </c>
      <c r="K159" s="163" t="str">
        <f t="shared" si="12"/>
        <v>项</v>
      </c>
    </row>
    <row r="160" ht="36" customHeight="1" spans="1:11">
      <c r="A160" s="309">
        <v>2012505</v>
      </c>
      <c r="B160" s="308" t="s">
        <v>193</v>
      </c>
      <c r="C160" s="312">
        <v>0</v>
      </c>
      <c r="D160" s="312">
        <v>0</v>
      </c>
      <c r="E160" s="460">
        <f t="shared" si="9"/>
        <v>0</v>
      </c>
      <c r="F160" s="461">
        <v>0</v>
      </c>
      <c r="G160" s="460">
        <v>0</v>
      </c>
      <c r="H160" s="460">
        <v>0</v>
      </c>
      <c r="I160" s="313" t="str">
        <f t="shared" si="10"/>
        <v/>
      </c>
      <c r="J160" s="280" t="str">
        <f t="shared" si="11"/>
        <v>否</v>
      </c>
      <c r="K160" s="163" t="str">
        <f t="shared" si="12"/>
        <v>项</v>
      </c>
    </row>
    <row r="161" ht="36" customHeight="1" spans="1:11">
      <c r="A161" s="309">
        <v>2012550</v>
      </c>
      <c r="B161" s="308" t="s">
        <v>102</v>
      </c>
      <c r="C161" s="312">
        <v>0</v>
      </c>
      <c r="D161" s="312">
        <v>0</v>
      </c>
      <c r="E161" s="460">
        <f t="shared" si="9"/>
        <v>0</v>
      </c>
      <c r="F161" s="461">
        <v>0</v>
      </c>
      <c r="G161" s="460">
        <v>0</v>
      </c>
      <c r="H161" s="460">
        <v>0</v>
      </c>
      <c r="I161" s="313" t="str">
        <f t="shared" si="10"/>
        <v/>
      </c>
      <c r="J161" s="280" t="str">
        <f t="shared" si="11"/>
        <v>否</v>
      </c>
      <c r="K161" s="163" t="str">
        <f t="shared" si="12"/>
        <v>项</v>
      </c>
    </row>
    <row r="162" ht="36" customHeight="1" spans="1:11">
      <c r="A162" s="309">
        <v>2012599</v>
      </c>
      <c r="B162" s="308" t="s">
        <v>194</v>
      </c>
      <c r="C162" s="312">
        <v>0</v>
      </c>
      <c r="D162" s="312">
        <v>0</v>
      </c>
      <c r="E162" s="460">
        <f t="shared" si="9"/>
        <v>0</v>
      </c>
      <c r="F162" s="461">
        <v>0</v>
      </c>
      <c r="G162" s="460">
        <v>0</v>
      </c>
      <c r="H162" s="460">
        <v>0</v>
      </c>
      <c r="I162" s="313" t="str">
        <f t="shared" si="10"/>
        <v/>
      </c>
      <c r="J162" s="280" t="str">
        <f t="shared" si="11"/>
        <v>否</v>
      </c>
      <c r="K162" s="163" t="str">
        <f t="shared" si="12"/>
        <v>项</v>
      </c>
    </row>
    <row r="163" ht="36" customHeight="1" spans="1:11">
      <c r="A163" s="361">
        <v>20126</v>
      </c>
      <c r="B163" s="457" t="s">
        <v>195</v>
      </c>
      <c r="C163" s="458">
        <v>21</v>
      </c>
      <c r="D163" s="458">
        <v>11</v>
      </c>
      <c r="E163" s="458">
        <f t="shared" si="9"/>
        <v>11</v>
      </c>
      <c r="F163" s="458">
        <f>SUM(F164:F168)</f>
        <v>0</v>
      </c>
      <c r="G163" s="458">
        <f>SUM(G164:G168)</f>
        <v>0</v>
      </c>
      <c r="H163" s="458">
        <v>0</v>
      </c>
      <c r="I163" s="464">
        <f t="shared" si="10"/>
        <v>-0.476</v>
      </c>
      <c r="J163" s="280" t="str">
        <f t="shared" si="11"/>
        <v>是</v>
      </c>
      <c r="K163" s="163" t="str">
        <f t="shared" si="12"/>
        <v>款</v>
      </c>
    </row>
    <row r="164" ht="36" customHeight="1" spans="1:11">
      <c r="A164" s="309">
        <v>2012601</v>
      </c>
      <c r="B164" s="308" t="s">
        <v>93</v>
      </c>
      <c r="C164" s="312">
        <v>9</v>
      </c>
      <c r="D164" s="312">
        <v>0</v>
      </c>
      <c r="E164" s="460">
        <f t="shared" si="9"/>
        <v>0</v>
      </c>
      <c r="F164" s="461">
        <v>0</v>
      </c>
      <c r="G164" s="460">
        <v>0</v>
      </c>
      <c r="H164" s="460">
        <v>0</v>
      </c>
      <c r="I164" s="313">
        <f t="shared" si="10"/>
        <v>-1</v>
      </c>
      <c r="J164" s="280" t="str">
        <f t="shared" si="11"/>
        <v>是</v>
      </c>
      <c r="K164" s="163" t="str">
        <f t="shared" si="12"/>
        <v>项</v>
      </c>
    </row>
    <row r="165" ht="36" customHeight="1" spans="1:11">
      <c r="A165" s="309">
        <v>2012602</v>
      </c>
      <c r="B165" s="308" t="s">
        <v>94</v>
      </c>
      <c r="C165" s="312">
        <v>0</v>
      </c>
      <c r="D165" s="312">
        <v>0</v>
      </c>
      <c r="E165" s="460">
        <f t="shared" si="9"/>
        <v>0</v>
      </c>
      <c r="F165" s="461">
        <v>0</v>
      </c>
      <c r="G165" s="460">
        <v>0</v>
      </c>
      <c r="H165" s="460">
        <v>0</v>
      </c>
      <c r="I165" s="313" t="str">
        <f t="shared" si="10"/>
        <v/>
      </c>
      <c r="J165" s="280" t="str">
        <f t="shared" si="11"/>
        <v>否</v>
      </c>
      <c r="K165" s="163" t="str">
        <f t="shared" si="12"/>
        <v>项</v>
      </c>
    </row>
    <row r="166" ht="36" customHeight="1" spans="1:11">
      <c r="A166" s="309">
        <v>2012603</v>
      </c>
      <c r="B166" s="308" t="s">
        <v>95</v>
      </c>
      <c r="C166" s="312">
        <v>0</v>
      </c>
      <c r="D166" s="312">
        <v>0</v>
      </c>
      <c r="E166" s="460">
        <f t="shared" si="9"/>
        <v>0</v>
      </c>
      <c r="F166" s="461">
        <v>0</v>
      </c>
      <c r="G166" s="460">
        <v>0</v>
      </c>
      <c r="H166" s="460">
        <v>0</v>
      </c>
      <c r="I166" s="313" t="str">
        <f t="shared" si="10"/>
        <v/>
      </c>
      <c r="J166" s="280" t="str">
        <f t="shared" si="11"/>
        <v>否</v>
      </c>
      <c r="K166" s="163" t="str">
        <f t="shared" si="12"/>
        <v>项</v>
      </c>
    </row>
    <row r="167" ht="36" customHeight="1" spans="1:11">
      <c r="A167" s="309">
        <v>2012604</v>
      </c>
      <c r="B167" s="308" t="s">
        <v>196</v>
      </c>
      <c r="C167" s="312">
        <v>12</v>
      </c>
      <c r="D167" s="312">
        <v>11</v>
      </c>
      <c r="E167" s="305">
        <f t="shared" si="9"/>
        <v>11</v>
      </c>
      <c r="F167" s="312">
        <v>0</v>
      </c>
      <c r="G167" s="305">
        <v>0</v>
      </c>
      <c r="H167" s="305">
        <v>0</v>
      </c>
      <c r="I167" s="313">
        <f t="shared" si="10"/>
        <v>-0.083</v>
      </c>
      <c r="J167" s="280" t="str">
        <f t="shared" si="11"/>
        <v>是</v>
      </c>
      <c r="K167" s="163" t="str">
        <f t="shared" si="12"/>
        <v>项</v>
      </c>
    </row>
    <row r="168" ht="36" customHeight="1" spans="1:11">
      <c r="A168" s="309">
        <v>2012699</v>
      </c>
      <c r="B168" s="308" t="s">
        <v>197</v>
      </c>
      <c r="C168" s="312">
        <v>0</v>
      </c>
      <c r="D168" s="312">
        <v>0</v>
      </c>
      <c r="E168" s="460">
        <f t="shared" si="9"/>
        <v>0</v>
      </c>
      <c r="F168" s="461">
        <v>0</v>
      </c>
      <c r="G168" s="460">
        <v>0</v>
      </c>
      <c r="H168" s="460">
        <v>0</v>
      </c>
      <c r="I168" s="313" t="str">
        <f t="shared" si="10"/>
        <v/>
      </c>
      <c r="J168" s="280" t="str">
        <f t="shared" si="11"/>
        <v>否</v>
      </c>
      <c r="K168" s="163" t="str">
        <f t="shared" si="12"/>
        <v>项</v>
      </c>
    </row>
    <row r="169" ht="36" customHeight="1" spans="1:11">
      <c r="A169" s="361">
        <v>20128</v>
      </c>
      <c r="B169" s="457" t="s">
        <v>198</v>
      </c>
      <c r="C169" s="458">
        <v>62</v>
      </c>
      <c r="D169" s="458">
        <v>51</v>
      </c>
      <c r="E169" s="458">
        <f t="shared" si="9"/>
        <v>51</v>
      </c>
      <c r="F169" s="458">
        <f>SUM(F170:F175)</f>
        <v>0</v>
      </c>
      <c r="G169" s="458">
        <f>SUM(G170:G175)</f>
        <v>0</v>
      </c>
      <c r="H169" s="458">
        <v>0</v>
      </c>
      <c r="I169" s="464">
        <f t="shared" si="10"/>
        <v>-0.177</v>
      </c>
      <c r="J169" s="280" t="str">
        <f t="shared" si="11"/>
        <v>是</v>
      </c>
      <c r="K169" s="163" t="str">
        <f t="shared" si="12"/>
        <v>款</v>
      </c>
    </row>
    <row r="170" ht="36" customHeight="1" spans="1:11">
      <c r="A170" s="309">
        <v>2012801</v>
      </c>
      <c r="B170" s="308" t="s">
        <v>93</v>
      </c>
      <c r="C170" s="312">
        <v>62</v>
      </c>
      <c r="D170" s="312">
        <v>51</v>
      </c>
      <c r="E170" s="305">
        <f t="shared" si="9"/>
        <v>51</v>
      </c>
      <c r="F170" s="312">
        <v>0</v>
      </c>
      <c r="G170" s="305">
        <v>0</v>
      </c>
      <c r="H170" s="305">
        <v>0</v>
      </c>
      <c r="I170" s="313">
        <f t="shared" si="10"/>
        <v>-0.177</v>
      </c>
      <c r="J170" s="280" t="str">
        <f t="shared" si="11"/>
        <v>是</v>
      </c>
      <c r="K170" s="163" t="str">
        <f t="shared" si="12"/>
        <v>项</v>
      </c>
    </row>
    <row r="171" ht="36" customHeight="1" spans="1:11">
      <c r="A171" s="309">
        <v>2012802</v>
      </c>
      <c r="B171" s="308" t="s">
        <v>94</v>
      </c>
      <c r="C171" s="312">
        <v>0</v>
      </c>
      <c r="D171" s="312">
        <v>0</v>
      </c>
      <c r="E171" s="460">
        <f t="shared" si="9"/>
        <v>0</v>
      </c>
      <c r="F171" s="461">
        <v>0</v>
      </c>
      <c r="G171" s="460">
        <v>0</v>
      </c>
      <c r="H171" s="460">
        <v>0</v>
      </c>
      <c r="I171" s="313" t="str">
        <f t="shared" si="10"/>
        <v/>
      </c>
      <c r="J171" s="280" t="str">
        <f t="shared" si="11"/>
        <v>否</v>
      </c>
      <c r="K171" s="163" t="str">
        <f t="shared" si="12"/>
        <v>项</v>
      </c>
    </row>
    <row r="172" ht="36" customHeight="1" spans="1:11">
      <c r="A172" s="309">
        <v>2012803</v>
      </c>
      <c r="B172" s="308" t="s">
        <v>95</v>
      </c>
      <c r="C172" s="312">
        <v>0</v>
      </c>
      <c r="D172" s="312">
        <v>0</v>
      </c>
      <c r="E172" s="460">
        <f t="shared" si="9"/>
        <v>0</v>
      </c>
      <c r="F172" s="461">
        <v>0</v>
      </c>
      <c r="G172" s="460">
        <v>0</v>
      </c>
      <c r="H172" s="460">
        <v>0</v>
      </c>
      <c r="I172" s="313" t="str">
        <f t="shared" si="10"/>
        <v/>
      </c>
      <c r="J172" s="280" t="str">
        <f t="shared" si="11"/>
        <v>否</v>
      </c>
      <c r="K172" s="163" t="str">
        <f t="shared" si="12"/>
        <v>项</v>
      </c>
    </row>
    <row r="173" ht="36" customHeight="1" spans="1:11">
      <c r="A173" s="309">
        <v>2012804</v>
      </c>
      <c r="B173" s="308" t="s">
        <v>107</v>
      </c>
      <c r="C173" s="312">
        <v>0</v>
      </c>
      <c r="D173" s="312">
        <v>0</v>
      </c>
      <c r="E173" s="460">
        <f t="shared" si="9"/>
        <v>0</v>
      </c>
      <c r="F173" s="461">
        <v>0</v>
      </c>
      <c r="G173" s="460">
        <v>0</v>
      </c>
      <c r="H173" s="460">
        <v>0</v>
      </c>
      <c r="I173" s="313" t="str">
        <f t="shared" si="10"/>
        <v/>
      </c>
      <c r="J173" s="280" t="str">
        <f t="shared" si="11"/>
        <v>否</v>
      </c>
      <c r="K173" s="163" t="str">
        <f t="shared" si="12"/>
        <v>项</v>
      </c>
    </row>
    <row r="174" ht="36" customHeight="1" spans="1:11">
      <c r="A174" s="309">
        <v>2012850</v>
      </c>
      <c r="B174" s="308" t="s">
        <v>102</v>
      </c>
      <c r="C174" s="312">
        <v>0</v>
      </c>
      <c r="D174" s="312">
        <v>0</v>
      </c>
      <c r="E174" s="460">
        <f t="shared" si="9"/>
        <v>0</v>
      </c>
      <c r="F174" s="461">
        <v>0</v>
      </c>
      <c r="G174" s="460">
        <v>0</v>
      </c>
      <c r="H174" s="460">
        <v>0</v>
      </c>
      <c r="I174" s="313" t="str">
        <f t="shared" si="10"/>
        <v/>
      </c>
      <c r="J174" s="280" t="str">
        <f t="shared" si="11"/>
        <v>否</v>
      </c>
      <c r="K174" s="163" t="str">
        <f t="shared" si="12"/>
        <v>项</v>
      </c>
    </row>
    <row r="175" ht="36" customHeight="1" spans="1:11">
      <c r="A175" s="309">
        <v>2012899</v>
      </c>
      <c r="B175" s="308" t="s">
        <v>199</v>
      </c>
      <c r="C175" s="312">
        <v>0</v>
      </c>
      <c r="D175" s="312">
        <v>0</v>
      </c>
      <c r="E175" s="460">
        <f t="shared" si="9"/>
        <v>0</v>
      </c>
      <c r="F175" s="461">
        <v>0</v>
      </c>
      <c r="G175" s="460">
        <v>0</v>
      </c>
      <c r="H175" s="460">
        <v>0</v>
      </c>
      <c r="I175" s="313" t="str">
        <f t="shared" si="10"/>
        <v/>
      </c>
      <c r="J175" s="280" t="str">
        <f t="shared" si="11"/>
        <v>否</v>
      </c>
      <c r="K175" s="163" t="str">
        <f t="shared" si="12"/>
        <v>项</v>
      </c>
    </row>
    <row r="176" ht="36" customHeight="1" spans="1:11">
      <c r="A176" s="361">
        <v>20129</v>
      </c>
      <c r="B176" s="457" t="s">
        <v>200</v>
      </c>
      <c r="C176" s="458">
        <v>484</v>
      </c>
      <c r="D176" s="458">
        <v>321</v>
      </c>
      <c r="E176" s="458">
        <f t="shared" si="9"/>
        <v>314</v>
      </c>
      <c r="F176" s="458">
        <f>SUM(F177:F182)</f>
        <v>0</v>
      </c>
      <c r="G176" s="458">
        <f>SUM(G177:G182)</f>
        <v>34</v>
      </c>
      <c r="H176" s="458">
        <v>7</v>
      </c>
      <c r="I176" s="464">
        <f t="shared" si="10"/>
        <v>-0.351</v>
      </c>
      <c r="J176" s="280" t="str">
        <f t="shared" si="11"/>
        <v>是</v>
      </c>
      <c r="K176" s="163" t="str">
        <f t="shared" si="12"/>
        <v>款</v>
      </c>
    </row>
    <row r="177" ht="36" customHeight="1" spans="1:11">
      <c r="A177" s="309">
        <v>2012901</v>
      </c>
      <c r="B177" s="308" t="s">
        <v>93</v>
      </c>
      <c r="C177" s="312">
        <v>426</v>
      </c>
      <c r="D177" s="312">
        <v>252</v>
      </c>
      <c r="E177" s="305">
        <f t="shared" si="9"/>
        <v>252</v>
      </c>
      <c r="F177" s="312">
        <v>0</v>
      </c>
      <c r="G177" s="305">
        <v>0</v>
      </c>
      <c r="H177" s="305">
        <v>0</v>
      </c>
      <c r="I177" s="313">
        <f t="shared" si="10"/>
        <v>-0.408</v>
      </c>
      <c r="J177" s="280" t="str">
        <f t="shared" si="11"/>
        <v>是</v>
      </c>
      <c r="K177" s="163" t="str">
        <f t="shared" si="12"/>
        <v>项</v>
      </c>
    </row>
    <row r="178" ht="36" customHeight="1" spans="1:11">
      <c r="A178" s="309">
        <v>2012902</v>
      </c>
      <c r="B178" s="308" t="s">
        <v>94</v>
      </c>
      <c r="C178" s="312">
        <v>10</v>
      </c>
      <c r="D178" s="312">
        <v>9</v>
      </c>
      <c r="E178" s="305">
        <f t="shared" si="9"/>
        <v>9</v>
      </c>
      <c r="F178" s="312"/>
      <c r="G178" s="305">
        <v>9</v>
      </c>
      <c r="H178" s="305">
        <v>0</v>
      </c>
      <c r="I178" s="313">
        <f t="shared" si="10"/>
        <v>-0.1</v>
      </c>
      <c r="J178" s="280" t="str">
        <f t="shared" si="11"/>
        <v>是</v>
      </c>
      <c r="K178" s="163" t="str">
        <f t="shared" si="12"/>
        <v>项</v>
      </c>
    </row>
    <row r="179" ht="36" customHeight="1" spans="1:11">
      <c r="A179" s="309">
        <v>2012903</v>
      </c>
      <c r="B179" s="308" t="s">
        <v>95</v>
      </c>
      <c r="C179" s="312">
        <v>0</v>
      </c>
      <c r="D179" s="312">
        <v>0</v>
      </c>
      <c r="E179" s="460">
        <f t="shared" si="9"/>
        <v>0</v>
      </c>
      <c r="F179" s="461">
        <v>0</v>
      </c>
      <c r="G179" s="460">
        <v>0</v>
      </c>
      <c r="H179" s="460">
        <v>0</v>
      </c>
      <c r="I179" s="313" t="str">
        <f t="shared" si="10"/>
        <v/>
      </c>
      <c r="J179" s="280" t="str">
        <f t="shared" si="11"/>
        <v>否</v>
      </c>
      <c r="K179" s="163" t="str">
        <f t="shared" si="12"/>
        <v>项</v>
      </c>
    </row>
    <row r="180" ht="36" customHeight="1" spans="1:11">
      <c r="A180" s="361">
        <v>2012906</v>
      </c>
      <c r="B180" s="308" t="s">
        <v>201</v>
      </c>
      <c r="C180" s="312">
        <v>0</v>
      </c>
      <c r="D180" s="312">
        <v>0</v>
      </c>
      <c r="E180" s="460">
        <f t="shared" si="9"/>
        <v>0</v>
      </c>
      <c r="F180" s="461">
        <v>0</v>
      </c>
      <c r="G180" s="460">
        <v>0</v>
      </c>
      <c r="H180" s="460">
        <v>0</v>
      </c>
      <c r="I180" s="313" t="str">
        <f t="shared" si="10"/>
        <v/>
      </c>
      <c r="J180" s="280" t="str">
        <f t="shared" si="11"/>
        <v>否</v>
      </c>
      <c r="K180" s="163" t="str">
        <f t="shared" si="12"/>
        <v>项</v>
      </c>
    </row>
    <row r="181" ht="36" customHeight="1" spans="1:11">
      <c r="A181" s="309">
        <v>2012950</v>
      </c>
      <c r="B181" s="308" t="s">
        <v>102</v>
      </c>
      <c r="C181" s="312">
        <v>5</v>
      </c>
      <c r="D181" s="312">
        <v>7</v>
      </c>
      <c r="E181" s="305">
        <f t="shared" si="9"/>
        <v>0</v>
      </c>
      <c r="F181" s="312">
        <v>0</v>
      </c>
      <c r="G181" s="305">
        <v>0</v>
      </c>
      <c r="H181" s="305">
        <v>7</v>
      </c>
      <c r="I181" s="313">
        <f t="shared" si="10"/>
        <v>-1</v>
      </c>
      <c r="J181" s="280" t="str">
        <f t="shared" si="11"/>
        <v>是</v>
      </c>
      <c r="K181" s="163" t="str">
        <f t="shared" si="12"/>
        <v>项</v>
      </c>
    </row>
    <row r="182" ht="36" customHeight="1" spans="1:11">
      <c r="A182" s="309">
        <v>2012999</v>
      </c>
      <c r="B182" s="308" t="s">
        <v>202</v>
      </c>
      <c r="C182" s="312">
        <v>43</v>
      </c>
      <c r="D182" s="312">
        <v>53</v>
      </c>
      <c r="E182" s="305">
        <f t="shared" si="9"/>
        <v>53</v>
      </c>
      <c r="F182" s="312"/>
      <c r="G182" s="305">
        <v>25</v>
      </c>
      <c r="H182" s="305">
        <v>0</v>
      </c>
      <c r="I182" s="313">
        <f t="shared" si="10"/>
        <v>0.233</v>
      </c>
      <c r="J182" s="280" t="str">
        <f t="shared" si="11"/>
        <v>是</v>
      </c>
      <c r="K182" s="163" t="str">
        <f t="shared" si="12"/>
        <v>项</v>
      </c>
    </row>
    <row r="183" ht="36" customHeight="1" spans="1:11">
      <c r="A183" s="361">
        <v>20131</v>
      </c>
      <c r="B183" s="457" t="s">
        <v>203</v>
      </c>
      <c r="C183" s="458">
        <v>1525</v>
      </c>
      <c r="D183" s="458">
        <v>1682</v>
      </c>
      <c r="E183" s="458">
        <f t="shared" si="9"/>
        <v>1115</v>
      </c>
      <c r="F183" s="458">
        <f>SUM(F184:F189)</f>
        <v>0</v>
      </c>
      <c r="G183" s="458">
        <f>SUM(G184:G189)</f>
        <v>20</v>
      </c>
      <c r="H183" s="458">
        <v>567</v>
      </c>
      <c r="I183" s="464">
        <f t="shared" si="10"/>
        <v>-0.269</v>
      </c>
      <c r="J183" s="280" t="str">
        <f t="shared" si="11"/>
        <v>是</v>
      </c>
      <c r="K183" s="163" t="str">
        <f t="shared" si="12"/>
        <v>款</v>
      </c>
    </row>
    <row r="184" ht="36" customHeight="1" spans="1:11">
      <c r="A184" s="309">
        <v>2013101</v>
      </c>
      <c r="B184" s="308" t="s">
        <v>93</v>
      </c>
      <c r="C184" s="312">
        <v>1230</v>
      </c>
      <c r="D184" s="312">
        <v>1204</v>
      </c>
      <c r="E184" s="305">
        <f t="shared" si="9"/>
        <v>849</v>
      </c>
      <c r="F184" s="312"/>
      <c r="G184" s="305">
        <v>8</v>
      </c>
      <c r="H184" s="305">
        <v>355</v>
      </c>
      <c r="I184" s="313">
        <f t="shared" si="10"/>
        <v>-0.31</v>
      </c>
      <c r="J184" s="280" t="str">
        <f t="shared" si="11"/>
        <v>是</v>
      </c>
      <c r="K184" s="163" t="str">
        <f t="shared" si="12"/>
        <v>项</v>
      </c>
    </row>
    <row r="185" ht="36" customHeight="1" spans="1:11">
      <c r="A185" s="309">
        <v>2013102</v>
      </c>
      <c r="B185" s="308" t="s">
        <v>94</v>
      </c>
      <c r="C185" s="312">
        <v>25</v>
      </c>
      <c r="D185" s="312">
        <v>132</v>
      </c>
      <c r="E185" s="305">
        <f t="shared" si="9"/>
        <v>132</v>
      </c>
      <c r="F185" s="312"/>
      <c r="G185" s="305">
        <v>12</v>
      </c>
      <c r="H185" s="305">
        <v>0</v>
      </c>
      <c r="I185" s="313">
        <f t="shared" si="10"/>
        <v>4.28</v>
      </c>
      <c r="J185" s="280" t="str">
        <f t="shared" si="11"/>
        <v>是</v>
      </c>
      <c r="K185" s="163" t="str">
        <f t="shared" si="12"/>
        <v>项</v>
      </c>
    </row>
    <row r="186" ht="36" customHeight="1" spans="1:11">
      <c r="A186" s="309">
        <v>2013103</v>
      </c>
      <c r="B186" s="308" t="s">
        <v>95</v>
      </c>
      <c r="C186" s="312">
        <v>0</v>
      </c>
      <c r="D186" s="312">
        <v>0</v>
      </c>
      <c r="E186" s="460">
        <f t="shared" si="9"/>
        <v>0</v>
      </c>
      <c r="F186" s="461">
        <v>0</v>
      </c>
      <c r="G186" s="460">
        <v>0</v>
      </c>
      <c r="H186" s="460">
        <v>0</v>
      </c>
      <c r="I186" s="313" t="str">
        <f t="shared" si="10"/>
        <v/>
      </c>
      <c r="J186" s="280" t="str">
        <f t="shared" si="11"/>
        <v>否</v>
      </c>
      <c r="K186" s="163" t="str">
        <f t="shared" si="12"/>
        <v>项</v>
      </c>
    </row>
    <row r="187" ht="36" customHeight="1" spans="1:11">
      <c r="A187" s="309">
        <v>2013105</v>
      </c>
      <c r="B187" s="308" t="s">
        <v>204</v>
      </c>
      <c r="C187" s="312">
        <v>0</v>
      </c>
      <c r="D187" s="312">
        <v>0</v>
      </c>
      <c r="E187" s="460">
        <f t="shared" si="9"/>
        <v>0</v>
      </c>
      <c r="F187" s="461">
        <v>0</v>
      </c>
      <c r="G187" s="460">
        <v>0</v>
      </c>
      <c r="H187" s="460">
        <v>0</v>
      </c>
      <c r="I187" s="313" t="str">
        <f t="shared" si="10"/>
        <v/>
      </c>
      <c r="J187" s="280" t="str">
        <f t="shared" si="11"/>
        <v>否</v>
      </c>
      <c r="K187" s="163" t="str">
        <f t="shared" si="12"/>
        <v>项</v>
      </c>
    </row>
    <row r="188" ht="36" customHeight="1" spans="1:11">
      <c r="A188" s="309">
        <v>2013150</v>
      </c>
      <c r="B188" s="308" t="s">
        <v>102</v>
      </c>
      <c r="C188" s="312">
        <v>250</v>
      </c>
      <c r="D188" s="312">
        <v>293</v>
      </c>
      <c r="E188" s="305">
        <f t="shared" si="9"/>
        <v>81</v>
      </c>
      <c r="F188" s="312">
        <v>0</v>
      </c>
      <c r="G188" s="305">
        <v>0</v>
      </c>
      <c r="H188" s="305">
        <v>212</v>
      </c>
      <c r="I188" s="313">
        <f t="shared" si="10"/>
        <v>-0.676</v>
      </c>
      <c r="J188" s="280" t="str">
        <f t="shared" si="11"/>
        <v>是</v>
      </c>
      <c r="K188" s="163" t="str">
        <f t="shared" si="12"/>
        <v>项</v>
      </c>
    </row>
    <row r="189" ht="36" customHeight="1" spans="1:11">
      <c r="A189" s="309">
        <v>2013199</v>
      </c>
      <c r="B189" s="308" t="s">
        <v>205</v>
      </c>
      <c r="C189" s="312">
        <v>20</v>
      </c>
      <c r="D189" s="312">
        <v>53</v>
      </c>
      <c r="E189" s="305">
        <f t="shared" si="9"/>
        <v>53</v>
      </c>
      <c r="F189" s="312">
        <v>0</v>
      </c>
      <c r="G189" s="305">
        <v>0</v>
      </c>
      <c r="H189" s="305">
        <v>0</v>
      </c>
      <c r="I189" s="313">
        <f t="shared" si="10"/>
        <v>1.65</v>
      </c>
      <c r="J189" s="280" t="str">
        <f t="shared" si="11"/>
        <v>是</v>
      </c>
      <c r="K189" s="163" t="str">
        <f t="shared" si="12"/>
        <v>项</v>
      </c>
    </row>
    <row r="190" ht="36" customHeight="1" spans="1:11">
      <c r="A190" s="361">
        <v>20132</v>
      </c>
      <c r="B190" s="457" t="s">
        <v>206</v>
      </c>
      <c r="C190" s="458">
        <v>828</v>
      </c>
      <c r="D190" s="458">
        <v>1467</v>
      </c>
      <c r="E190" s="458">
        <f t="shared" si="9"/>
        <v>1409</v>
      </c>
      <c r="F190" s="458">
        <f>SUM(F191:F196)</f>
        <v>0</v>
      </c>
      <c r="G190" s="458">
        <f>SUM(G191:G196)</f>
        <v>104</v>
      </c>
      <c r="H190" s="458">
        <v>58</v>
      </c>
      <c r="I190" s="464">
        <f t="shared" si="10"/>
        <v>0.702</v>
      </c>
      <c r="J190" s="280" t="str">
        <f t="shared" si="11"/>
        <v>是</v>
      </c>
      <c r="K190" s="163" t="str">
        <f t="shared" si="12"/>
        <v>款</v>
      </c>
    </row>
    <row r="191" ht="36" customHeight="1" spans="1:11">
      <c r="A191" s="309">
        <v>2013201</v>
      </c>
      <c r="B191" s="308" t="s">
        <v>93</v>
      </c>
      <c r="C191" s="312">
        <v>503</v>
      </c>
      <c r="D191" s="312">
        <v>556</v>
      </c>
      <c r="E191" s="305">
        <f t="shared" si="9"/>
        <v>556</v>
      </c>
      <c r="F191" s="312">
        <v>0</v>
      </c>
      <c r="G191" s="305">
        <v>0</v>
      </c>
      <c r="H191" s="305">
        <v>0</v>
      </c>
      <c r="I191" s="313">
        <f t="shared" si="10"/>
        <v>0.105</v>
      </c>
      <c r="J191" s="280" t="str">
        <f t="shared" si="11"/>
        <v>是</v>
      </c>
      <c r="K191" s="163" t="str">
        <f t="shared" si="12"/>
        <v>项</v>
      </c>
    </row>
    <row r="192" ht="36" customHeight="1" spans="1:11">
      <c r="A192" s="309">
        <v>2013202</v>
      </c>
      <c r="B192" s="308" t="s">
        <v>94</v>
      </c>
      <c r="C192" s="312">
        <v>44</v>
      </c>
      <c r="D192" s="312">
        <v>168</v>
      </c>
      <c r="E192" s="305">
        <f t="shared" si="9"/>
        <v>114</v>
      </c>
      <c r="F192" s="312"/>
      <c r="G192" s="305">
        <v>97</v>
      </c>
      <c r="H192" s="305">
        <v>54</v>
      </c>
      <c r="I192" s="313">
        <f t="shared" si="10"/>
        <v>1.591</v>
      </c>
      <c r="J192" s="280" t="str">
        <f t="shared" si="11"/>
        <v>是</v>
      </c>
      <c r="K192" s="163" t="str">
        <f t="shared" si="12"/>
        <v>项</v>
      </c>
    </row>
    <row r="193" ht="36" customHeight="1" spans="1:11">
      <c r="A193" s="309">
        <v>2013203</v>
      </c>
      <c r="B193" s="308" t="s">
        <v>95</v>
      </c>
      <c r="C193" s="312">
        <v>0</v>
      </c>
      <c r="D193" s="312">
        <v>0</v>
      </c>
      <c r="E193" s="460">
        <f t="shared" si="9"/>
        <v>0</v>
      </c>
      <c r="F193" s="461">
        <v>0</v>
      </c>
      <c r="G193" s="460">
        <v>0</v>
      </c>
      <c r="H193" s="460">
        <v>0</v>
      </c>
      <c r="I193" s="313" t="str">
        <f t="shared" si="10"/>
        <v/>
      </c>
      <c r="J193" s="280" t="str">
        <f t="shared" si="11"/>
        <v>否</v>
      </c>
      <c r="K193" s="163" t="str">
        <f t="shared" si="12"/>
        <v>项</v>
      </c>
    </row>
    <row r="194" ht="36" customHeight="1" spans="1:11">
      <c r="A194" s="309">
        <v>2013204</v>
      </c>
      <c r="B194" s="308" t="s">
        <v>207</v>
      </c>
      <c r="C194" s="312">
        <v>0</v>
      </c>
      <c r="D194" s="312">
        <v>0</v>
      </c>
      <c r="E194" s="460">
        <f t="shared" si="9"/>
        <v>0</v>
      </c>
      <c r="F194" s="461">
        <v>0</v>
      </c>
      <c r="G194" s="460">
        <v>0</v>
      </c>
      <c r="H194" s="460">
        <v>0</v>
      </c>
      <c r="I194" s="313" t="str">
        <f t="shared" si="10"/>
        <v/>
      </c>
      <c r="J194" s="280" t="str">
        <f t="shared" si="11"/>
        <v>否</v>
      </c>
      <c r="K194" s="163" t="str">
        <f t="shared" si="12"/>
        <v>项</v>
      </c>
    </row>
    <row r="195" ht="36" customHeight="1" spans="1:11">
      <c r="A195" s="309">
        <v>2013250</v>
      </c>
      <c r="B195" s="308" t="s">
        <v>102</v>
      </c>
      <c r="C195" s="312">
        <v>3</v>
      </c>
      <c r="D195" s="312">
        <v>0</v>
      </c>
      <c r="E195" s="460">
        <f t="shared" si="9"/>
        <v>0</v>
      </c>
      <c r="F195" s="461">
        <v>0</v>
      </c>
      <c r="G195" s="460">
        <v>0</v>
      </c>
      <c r="H195" s="460">
        <v>0</v>
      </c>
      <c r="I195" s="313">
        <f t="shared" si="10"/>
        <v>-1</v>
      </c>
      <c r="J195" s="280" t="str">
        <f t="shared" si="11"/>
        <v>是</v>
      </c>
      <c r="K195" s="163" t="str">
        <f t="shared" si="12"/>
        <v>项</v>
      </c>
    </row>
    <row r="196" ht="36" customHeight="1" spans="1:11">
      <c r="A196" s="309">
        <v>2013299</v>
      </c>
      <c r="B196" s="308" t="s">
        <v>208</v>
      </c>
      <c r="C196" s="312">
        <v>278</v>
      </c>
      <c r="D196" s="312">
        <v>743</v>
      </c>
      <c r="E196" s="305">
        <f t="shared" ref="E196:E259" si="13">D196-H196</f>
        <v>739</v>
      </c>
      <c r="F196" s="312"/>
      <c r="G196" s="305">
        <v>7</v>
      </c>
      <c r="H196" s="305">
        <v>4</v>
      </c>
      <c r="I196" s="313">
        <f t="shared" ref="I196:I259" si="14">IF(C196&gt;0,E196/C196-1,IF(C196&lt;0,-(E196/C196-1),""))</f>
        <v>1.658</v>
      </c>
      <c r="J196" s="280" t="str">
        <f t="shared" ref="J196:J259" si="15">IF(LEN(A196)=3,"是",IF(B196&lt;&gt;"",IF(SUM(C196:H196)&lt;&gt;0,"是","否"),"是"))</f>
        <v>是</v>
      </c>
      <c r="K196" s="163" t="str">
        <f t="shared" ref="K196:K259" si="16">IF(LEN(A196)=3,"类",IF(LEN(A196)=5,"款","项"))</f>
        <v>项</v>
      </c>
    </row>
    <row r="197" ht="36" customHeight="1" spans="1:11">
      <c r="A197" s="361">
        <v>20133</v>
      </c>
      <c r="B197" s="457" t="s">
        <v>209</v>
      </c>
      <c r="C197" s="458">
        <v>673</v>
      </c>
      <c r="D197" s="458">
        <v>804</v>
      </c>
      <c r="E197" s="458">
        <f t="shared" si="13"/>
        <v>382</v>
      </c>
      <c r="F197" s="458">
        <f>SUM(F198:F203)</f>
        <v>0</v>
      </c>
      <c r="G197" s="458">
        <f>SUM(G198:G203)</f>
        <v>5</v>
      </c>
      <c r="H197" s="458">
        <v>422</v>
      </c>
      <c r="I197" s="464">
        <f t="shared" si="14"/>
        <v>-0.432</v>
      </c>
      <c r="J197" s="280" t="str">
        <f t="shared" si="15"/>
        <v>是</v>
      </c>
      <c r="K197" s="163" t="str">
        <f t="shared" si="16"/>
        <v>款</v>
      </c>
    </row>
    <row r="198" ht="36" customHeight="1" spans="1:11">
      <c r="A198" s="309">
        <v>2013301</v>
      </c>
      <c r="B198" s="308" t="s">
        <v>93</v>
      </c>
      <c r="C198" s="312">
        <v>206</v>
      </c>
      <c r="D198" s="312">
        <v>233</v>
      </c>
      <c r="E198" s="305">
        <f t="shared" si="13"/>
        <v>233</v>
      </c>
      <c r="F198" s="312">
        <v>0</v>
      </c>
      <c r="G198" s="305">
        <v>0</v>
      </c>
      <c r="H198" s="305">
        <v>0</v>
      </c>
      <c r="I198" s="313">
        <f t="shared" si="14"/>
        <v>0.131</v>
      </c>
      <c r="J198" s="280" t="str">
        <f t="shared" si="15"/>
        <v>是</v>
      </c>
      <c r="K198" s="163" t="str">
        <f t="shared" si="16"/>
        <v>项</v>
      </c>
    </row>
    <row r="199" ht="36" customHeight="1" spans="1:11">
      <c r="A199" s="309">
        <v>2013302</v>
      </c>
      <c r="B199" s="308" t="s">
        <v>94</v>
      </c>
      <c r="C199" s="312">
        <v>2</v>
      </c>
      <c r="D199" s="312">
        <v>0</v>
      </c>
      <c r="E199" s="460">
        <f t="shared" si="13"/>
        <v>0</v>
      </c>
      <c r="F199" s="461">
        <v>0</v>
      </c>
      <c r="G199" s="460">
        <v>0</v>
      </c>
      <c r="H199" s="460">
        <v>0</v>
      </c>
      <c r="I199" s="313">
        <f t="shared" si="14"/>
        <v>-1</v>
      </c>
      <c r="J199" s="280" t="str">
        <f t="shared" si="15"/>
        <v>是</v>
      </c>
      <c r="K199" s="163" t="str">
        <f t="shared" si="16"/>
        <v>项</v>
      </c>
    </row>
    <row r="200" ht="36" customHeight="1" spans="1:11">
      <c r="A200" s="309">
        <v>2013303</v>
      </c>
      <c r="B200" s="308" t="s">
        <v>95</v>
      </c>
      <c r="C200" s="312">
        <v>0</v>
      </c>
      <c r="D200" s="312">
        <v>0</v>
      </c>
      <c r="E200" s="460">
        <f t="shared" si="13"/>
        <v>0</v>
      </c>
      <c r="F200" s="461">
        <v>0</v>
      </c>
      <c r="G200" s="460">
        <v>0</v>
      </c>
      <c r="H200" s="460">
        <v>0</v>
      </c>
      <c r="I200" s="313" t="str">
        <f t="shared" si="14"/>
        <v/>
      </c>
      <c r="J200" s="280" t="str">
        <f t="shared" si="15"/>
        <v>否</v>
      </c>
      <c r="K200" s="163" t="str">
        <f t="shared" si="16"/>
        <v>项</v>
      </c>
    </row>
    <row r="201" ht="36" customHeight="1" spans="1:11">
      <c r="A201" s="309">
        <v>2013304</v>
      </c>
      <c r="B201" s="308" t="s">
        <v>210</v>
      </c>
      <c r="C201" s="312">
        <v>0</v>
      </c>
      <c r="D201" s="312">
        <v>0</v>
      </c>
      <c r="E201" s="460">
        <f t="shared" si="13"/>
        <v>0</v>
      </c>
      <c r="F201" s="461">
        <v>0</v>
      </c>
      <c r="G201" s="460">
        <v>0</v>
      </c>
      <c r="H201" s="460">
        <v>0</v>
      </c>
      <c r="I201" s="313" t="str">
        <f t="shared" si="14"/>
        <v/>
      </c>
      <c r="J201" s="280" t="str">
        <f t="shared" si="15"/>
        <v>否</v>
      </c>
      <c r="K201" s="163" t="str">
        <f t="shared" si="16"/>
        <v>项</v>
      </c>
    </row>
    <row r="202" ht="36" customHeight="1" spans="1:11">
      <c r="A202" s="309">
        <v>2013350</v>
      </c>
      <c r="B202" s="308" t="s">
        <v>102</v>
      </c>
      <c r="C202" s="312">
        <v>403</v>
      </c>
      <c r="D202" s="312">
        <v>421</v>
      </c>
      <c r="E202" s="305">
        <f t="shared" si="13"/>
        <v>-1</v>
      </c>
      <c r="F202" s="312">
        <v>0</v>
      </c>
      <c r="G202" s="305">
        <v>0</v>
      </c>
      <c r="H202" s="305">
        <v>422</v>
      </c>
      <c r="I202" s="313">
        <f t="shared" si="14"/>
        <v>-1.002</v>
      </c>
      <c r="J202" s="280" t="str">
        <f t="shared" si="15"/>
        <v>是</v>
      </c>
      <c r="K202" s="163" t="str">
        <f t="shared" si="16"/>
        <v>项</v>
      </c>
    </row>
    <row r="203" ht="36" customHeight="1" spans="1:11">
      <c r="A203" s="309">
        <v>2013399</v>
      </c>
      <c r="B203" s="308" t="s">
        <v>211</v>
      </c>
      <c r="C203" s="312">
        <v>62</v>
      </c>
      <c r="D203" s="312">
        <v>150</v>
      </c>
      <c r="E203" s="305">
        <f t="shared" si="13"/>
        <v>150</v>
      </c>
      <c r="F203" s="312"/>
      <c r="G203" s="305">
        <v>5</v>
      </c>
      <c r="H203" s="305">
        <v>0</v>
      </c>
      <c r="I203" s="313">
        <f t="shared" si="14"/>
        <v>1.419</v>
      </c>
      <c r="J203" s="280" t="str">
        <f t="shared" si="15"/>
        <v>是</v>
      </c>
      <c r="K203" s="163" t="str">
        <f t="shared" si="16"/>
        <v>项</v>
      </c>
    </row>
    <row r="204" ht="36" customHeight="1" spans="1:11">
      <c r="A204" s="361">
        <v>20134</v>
      </c>
      <c r="B204" s="457" t="s">
        <v>212</v>
      </c>
      <c r="C204" s="458">
        <v>197</v>
      </c>
      <c r="D204" s="458">
        <v>210</v>
      </c>
      <c r="E204" s="458">
        <f t="shared" si="13"/>
        <v>210</v>
      </c>
      <c r="F204" s="458">
        <f>SUM(F205:F211)</f>
        <v>0</v>
      </c>
      <c r="G204" s="458">
        <f>SUM(G205:G211)</f>
        <v>11</v>
      </c>
      <c r="H204" s="458">
        <v>0</v>
      </c>
      <c r="I204" s="464">
        <f t="shared" si="14"/>
        <v>0.066</v>
      </c>
      <c r="J204" s="280" t="str">
        <f t="shared" si="15"/>
        <v>是</v>
      </c>
      <c r="K204" s="163" t="str">
        <f t="shared" si="16"/>
        <v>款</v>
      </c>
    </row>
    <row r="205" ht="36" customHeight="1" spans="1:11">
      <c r="A205" s="309">
        <v>2013401</v>
      </c>
      <c r="B205" s="308" t="s">
        <v>93</v>
      </c>
      <c r="C205" s="312">
        <v>187</v>
      </c>
      <c r="D205" s="312">
        <v>182</v>
      </c>
      <c r="E205" s="305">
        <f t="shared" si="13"/>
        <v>182</v>
      </c>
      <c r="F205" s="312">
        <v>0</v>
      </c>
      <c r="G205" s="305">
        <v>0</v>
      </c>
      <c r="H205" s="305">
        <v>0</v>
      </c>
      <c r="I205" s="313">
        <f t="shared" si="14"/>
        <v>-0.027</v>
      </c>
      <c r="J205" s="280" t="str">
        <f t="shared" si="15"/>
        <v>是</v>
      </c>
      <c r="K205" s="163" t="str">
        <f t="shared" si="16"/>
        <v>项</v>
      </c>
    </row>
    <row r="206" ht="36" customHeight="1" spans="1:11">
      <c r="A206" s="309">
        <v>2013402</v>
      </c>
      <c r="B206" s="308" t="s">
        <v>94</v>
      </c>
      <c r="C206" s="312">
        <v>0</v>
      </c>
      <c r="D206" s="312">
        <v>0</v>
      </c>
      <c r="E206" s="460">
        <f t="shared" si="13"/>
        <v>0</v>
      </c>
      <c r="F206" s="461">
        <v>0</v>
      </c>
      <c r="G206" s="460">
        <v>0</v>
      </c>
      <c r="H206" s="460">
        <v>0</v>
      </c>
      <c r="I206" s="313" t="str">
        <f t="shared" si="14"/>
        <v/>
      </c>
      <c r="J206" s="280" t="str">
        <f t="shared" si="15"/>
        <v>否</v>
      </c>
      <c r="K206" s="163" t="str">
        <f t="shared" si="16"/>
        <v>项</v>
      </c>
    </row>
    <row r="207" ht="36" customHeight="1" spans="1:11">
      <c r="A207" s="309">
        <v>2013403</v>
      </c>
      <c r="B207" s="308" t="s">
        <v>95</v>
      </c>
      <c r="C207" s="312">
        <v>0</v>
      </c>
      <c r="D207" s="312">
        <v>0</v>
      </c>
      <c r="E207" s="460">
        <f t="shared" si="13"/>
        <v>0</v>
      </c>
      <c r="F207" s="461">
        <v>0</v>
      </c>
      <c r="G207" s="460">
        <v>0</v>
      </c>
      <c r="H207" s="460">
        <v>0</v>
      </c>
      <c r="I207" s="313" t="str">
        <f t="shared" si="14"/>
        <v/>
      </c>
      <c r="J207" s="280" t="str">
        <f t="shared" si="15"/>
        <v>否</v>
      </c>
      <c r="K207" s="163" t="str">
        <f t="shared" si="16"/>
        <v>项</v>
      </c>
    </row>
    <row r="208" ht="36" customHeight="1" spans="1:11">
      <c r="A208" s="309">
        <v>2013404</v>
      </c>
      <c r="B208" s="308" t="s">
        <v>213</v>
      </c>
      <c r="C208" s="312">
        <v>2</v>
      </c>
      <c r="D208" s="312">
        <v>12</v>
      </c>
      <c r="E208" s="305">
        <f t="shared" si="13"/>
        <v>12</v>
      </c>
      <c r="F208" s="312"/>
      <c r="G208" s="305">
        <v>5</v>
      </c>
      <c r="H208" s="305">
        <v>0</v>
      </c>
      <c r="I208" s="313">
        <f t="shared" si="14"/>
        <v>5</v>
      </c>
      <c r="J208" s="280" t="str">
        <f t="shared" si="15"/>
        <v>是</v>
      </c>
      <c r="K208" s="163" t="str">
        <f t="shared" si="16"/>
        <v>项</v>
      </c>
    </row>
    <row r="209" ht="36" customHeight="1" spans="1:11">
      <c r="A209" s="309">
        <v>2013405</v>
      </c>
      <c r="B209" s="308" t="s">
        <v>214</v>
      </c>
      <c r="C209" s="312">
        <v>0</v>
      </c>
      <c r="D209" s="312">
        <v>0</v>
      </c>
      <c r="E209" s="460">
        <f t="shared" si="13"/>
        <v>0</v>
      </c>
      <c r="F209" s="461">
        <v>0</v>
      </c>
      <c r="G209" s="460">
        <v>0</v>
      </c>
      <c r="H209" s="460">
        <v>0</v>
      </c>
      <c r="I209" s="313" t="str">
        <f t="shared" si="14"/>
        <v/>
      </c>
      <c r="J209" s="280" t="str">
        <f t="shared" si="15"/>
        <v>否</v>
      </c>
      <c r="K209" s="163" t="str">
        <f t="shared" si="16"/>
        <v>项</v>
      </c>
    </row>
    <row r="210" ht="36" customHeight="1" spans="1:11">
      <c r="A210" s="309">
        <v>2013450</v>
      </c>
      <c r="B210" s="308" t="s">
        <v>102</v>
      </c>
      <c r="C210" s="312">
        <v>0</v>
      </c>
      <c r="D210" s="312">
        <v>0</v>
      </c>
      <c r="E210" s="460">
        <f t="shared" si="13"/>
        <v>0</v>
      </c>
      <c r="F210" s="461">
        <v>0</v>
      </c>
      <c r="G210" s="460">
        <v>0</v>
      </c>
      <c r="H210" s="460">
        <v>0</v>
      </c>
      <c r="I210" s="313" t="str">
        <f t="shared" si="14"/>
        <v/>
      </c>
      <c r="J210" s="280" t="str">
        <f t="shared" si="15"/>
        <v>否</v>
      </c>
      <c r="K210" s="163" t="str">
        <f t="shared" si="16"/>
        <v>项</v>
      </c>
    </row>
    <row r="211" ht="36" customHeight="1" spans="1:11">
      <c r="A211" s="309">
        <v>2013499</v>
      </c>
      <c r="B211" s="308" t="s">
        <v>215</v>
      </c>
      <c r="C211" s="312">
        <v>8</v>
      </c>
      <c r="D211" s="312">
        <v>16</v>
      </c>
      <c r="E211" s="305">
        <f t="shared" si="13"/>
        <v>16</v>
      </c>
      <c r="F211" s="312"/>
      <c r="G211" s="305">
        <v>6</v>
      </c>
      <c r="H211" s="305">
        <v>0</v>
      </c>
      <c r="I211" s="313">
        <f t="shared" si="14"/>
        <v>1</v>
      </c>
      <c r="J211" s="280" t="str">
        <f t="shared" si="15"/>
        <v>是</v>
      </c>
      <c r="K211" s="163" t="str">
        <f t="shared" si="16"/>
        <v>项</v>
      </c>
    </row>
    <row r="212" ht="36" customHeight="1" spans="1:11">
      <c r="A212" s="361">
        <v>20135</v>
      </c>
      <c r="B212" s="457" t="s">
        <v>216</v>
      </c>
      <c r="C212" s="458">
        <v>0</v>
      </c>
      <c r="D212" s="458">
        <v>0</v>
      </c>
      <c r="E212" s="458">
        <f t="shared" si="13"/>
        <v>0</v>
      </c>
      <c r="F212" s="458">
        <f>SUM(F213:F217)</f>
        <v>0</v>
      </c>
      <c r="G212" s="458">
        <f>SUM(G213:G217)</f>
        <v>0</v>
      </c>
      <c r="H212" s="458">
        <v>0</v>
      </c>
      <c r="I212" s="464" t="str">
        <f t="shared" si="14"/>
        <v/>
      </c>
      <c r="J212" s="280" t="str">
        <f t="shared" si="15"/>
        <v>否</v>
      </c>
      <c r="K212" s="163" t="str">
        <f t="shared" si="16"/>
        <v>款</v>
      </c>
    </row>
    <row r="213" ht="36" customHeight="1" spans="1:11">
      <c r="A213" s="309">
        <v>2013501</v>
      </c>
      <c r="B213" s="308" t="s">
        <v>93</v>
      </c>
      <c r="C213" s="312">
        <v>0</v>
      </c>
      <c r="D213" s="312">
        <v>0</v>
      </c>
      <c r="E213" s="460">
        <f t="shared" si="13"/>
        <v>0</v>
      </c>
      <c r="F213" s="461">
        <v>0</v>
      </c>
      <c r="G213" s="460">
        <v>0</v>
      </c>
      <c r="H213" s="460">
        <v>0</v>
      </c>
      <c r="I213" s="313" t="str">
        <f t="shared" si="14"/>
        <v/>
      </c>
      <c r="J213" s="280" t="str">
        <f t="shared" si="15"/>
        <v>否</v>
      </c>
      <c r="K213" s="163" t="str">
        <f t="shared" si="16"/>
        <v>项</v>
      </c>
    </row>
    <row r="214" ht="36" customHeight="1" spans="1:11">
      <c r="A214" s="309">
        <v>2013502</v>
      </c>
      <c r="B214" s="308" t="s">
        <v>94</v>
      </c>
      <c r="C214" s="312">
        <v>0</v>
      </c>
      <c r="D214" s="312">
        <v>0</v>
      </c>
      <c r="E214" s="460">
        <f t="shared" si="13"/>
        <v>0</v>
      </c>
      <c r="F214" s="461">
        <v>0</v>
      </c>
      <c r="G214" s="460">
        <v>0</v>
      </c>
      <c r="H214" s="460">
        <v>0</v>
      </c>
      <c r="I214" s="313" t="str">
        <f t="shared" si="14"/>
        <v/>
      </c>
      <c r="J214" s="280" t="str">
        <f t="shared" si="15"/>
        <v>否</v>
      </c>
      <c r="K214" s="163" t="str">
        <f t="shared" si="16"/>
        <v>项</v>
      </c>
    </row>
    <row r="215" ht="36" customHeight="1" spans="1:11">
      <c r="A215" s="309">
        <v>2013503</v>
      </c>
      <c r="B215" s="308" t="s">
        <v>95</v>
      </c>
      <c r="C215" s="312">
        <v>0</v>
      </c>
      <c r="D215" s="312">
        <v>0</v>
      </c>
      <c r="E215" s="460">
        <f t="shared" si="13"/>
        <v>0</v>
      </c>
      <c r="F215" s="461">
        <v>0</v>
      </c>
      <c r="G215" s="460">
        <v>0</v>
      </c>
      <c r="H215" s="460">
        <v>0</v>
      </c>
      <c r="I215" s="313" t="str">
        <f t="shared" si="14"/>
        <v/>
      </c>
      <c r="J215" s="280" t="str">
        <f t="shared" si="15"/>
        <v>否</v>
      </c>
      <c r="K215" s="163" t="str">
        <f t="shared" si="16"/>
        <v>项</v>
      </c>
    </row>
    <row r="216" ht="36" customHeight="1" spans="1:11">
      <c r="A216" s="309">
        <v>2013550</v>
      </c>
      <c r="B216" s="308" t="s">
        <v>102</v>
      </c>
      <c r="C216" s="312">
        <v>0</v>
      </c>
      <c r="D216" s="312">
        <v>0</v>
      </c>
      <c r="E216" s="460">
        <f t="shared" si="13"/>
        <v>0</v>
      </c>
      <c r="F216" s="461">
        <v>0</v>
      </c>
      <c r="G216" s="460">
        <v>0</v>
      </c>
      <c r="H216" s="460">
        <v>0</v>
      </c>
      <c r="I216" s="313" t="str">
        <f t="shared" si="14"/>
        <v/>
      </c>
      <c r="J216" s="280" t="str">
        <f t="shared" si="15"/>
        <v>否</v>
      </c>
      <c r="K216" s="163" t="str">
        <f t="shared" si="16"/>
        <v>项</v>
      </c>
    </row>
    <row r="217" ht="36" customHeight="1" spans="1:11">
      <c r="A217" s="309">
        <v>2013599</v>
      </c>
      <c r="B217" s="308" t="s">
        <v>217</v>
      </c>
      <c r="C217" s="312">
        <v>0</v>
      </c>
      <c r="D217" s="312">
        <v>0</v>
      </c>
      <c r="E217" s="460">
        <f t="shared" si="13"/>
        <v>0</v>
      </c>
      <c r="F217" s="461">
        <v>0</v>
      </c>
      <c r="G217" s="460">
        <v>0</v>
      </c>
      <c r="H217" s="460">
        <v>0</v>
      </c>
      <c r="I217" s="313" t="str">
        <f t="shared" si="14"/>
        <v/>
      </c>
      <c r="J217" s="280" t="str">
        <f t="shared" si="15"/>
        <v>否</v>
      </c>
      <c r="K217" s="163" t="str">
        <f t="shared" si="16"/>
        <v>项</v>
      </c>
    </row>
    <row r="218" ht="36" customHeight="1" spans="1:11">
      <c r="A218" s="361">
        <v>20136</v>
      </c>
      <c r="B218" s="457" t="s">
        <v>218</v>
      </c>
      <c r="C218" s="458">
        <v>836</v>
      </c>
      <c r="D218" s="458">
        <v>978</v>
      </c>
      <c r="E218" s="458">
        <f t="shared" si="13"/>
        <v>396</v>
      </c>
      <c r="F218" s="458">
        <f>SUM(F219:F223)</f>
        <v>5</v>
      </c>
      <c r="G218" s="458">
        <f>SUM(G219:G223)</f>
        <v>20</v>
      </c>
      <c r="H218" s="458">
        <v>582</v>
      </c>
      <c r="I218" s="464">
        <f t="shared" si="14"/>
        <v>-0.526</v>
      </c>
      <c r="J218" s="280" t="str">
        <f t="shared" si="15"/>
        <v>是</v>
      </c>
      <c r="K218" s="163" t="str">
        <f t="shared" si="16"/>
        <v>款</v>
      </c>
    </row>
    <row r="219" ht="36" customHeight="1" spans="1:11">
      <c r="A219" s="309">
        <v>2013601</v>
      </c>
      <c r="B219" s="308" t="s">
        <v>93</v>
      </c>
      <c r="C219" s="312">
        <v>331</v>
      </c>
      <c r="D219" s="312">
        <v>329</v>
      </c>
      <c r="E219" s="305">
        <f t="shared" si="13"/>
        <v>329</v>
      </c>
      <c r="F219" s="312">
        <v>0</v>
      </c>
      <c r="G219" s="305">
        <v>0</v>
      </c>
      <c r="H219" s="305">
        <v>0</v>
      </c>
      <c r="I219" s="313">
        <f t="shared" si="14"/>
        <v>-0.006</v>
      </c>
      <c r="J219" s="280" t="str">
        <f t="shared" si="15"/>
        <v>是</v>
      </c>
      <c r="K219" s="163" t="str">
        <f t="shared" si="16"/>
        <v>项</v>
      </c>
    </row>
    <row r="220" ht="36" customHeight="1" spans="1:11">
      <c r="A220" s="309">
        <v>2013602</v>
      </c>
      <c r="B220" s="308" t="s">
        <v>94</v>
      </c>
      <c r="C220" s="312">
        <v>0</v>
      </c>
      <c r="D220" s="312">
        <v>0</v>
      </c>
      <c r="E220" s="460">
        <f t="shared" si="13"/>
        <v>0</v>
      </c>
      <c r="F220" s="461">
        <v>0</v>
      </c>
      <c r="G220" s="460">
        <v>0</v>
      </c>
      <c r="H220" s="460">
        <v>0</v>
      </c>
      <c r="I220" s="313" t="str">
        <f t="shared" si="14"/>
        <v/>
      </c>
      <c r="J220" s="280" t="str">
        <f t="shared" si="15"/>
        <v>否</v>
      </c>
      <c r="K220" s="163" t="str">
        <f t="shared" si="16"/>
        <v>项</v>
      </c>
    </row>
    <row r="221" ht="36" customHeight="1" spans="1:11">
      <c r="A221" s="309">
        <v>2013603</v>
      </c>
      <c r="B221" s="308" t="s">
        <v>95</v>
      </c>
      <c r="C221" s="312">
        <v>0</v>
      </c>
      <c r="D221" s="312">
        <v>0</v>
      </c>
      <c r="E221" s="460">
        <f t="shared" si="13"/>
        <v>0</v>
      </c>
      <c r="F221" s="461">
        <v>0</v>
      </c>
      <c r="G221" s="460">
        <v>0</v>
      </c>
      <c r="H221" s="460">
        <v>0</v>
      </c>
      <c r="I221" s="313" t="str">
        <f t="shared" si="14"/>
        <v/>
      </c>
      <c r="J221" s="280" t="str">
        <f t="shared" si="15"/>
        <v>否</v>
      </c>
      <c r="K221" s="163" t="str">
        <f t="shared" si="16"/>
        <v>项</v>
      </c>
    </row>
    <row r="222" ht="36" customHeight="1" spans="1:11">
      <c r="A222" s="309">
        <v>2013650</v>
      </c>
      <c r="B222" s="308" t="s">
        <v>102</v>
      </c>
      <c r="C222" s="312">
        <v>324</v>
      </c>
      <c r="D222" s="312">
        <v>343</v>
      </c>
      <c r="E222" s="305">
        <f t="shared" si="13"/>
        <v>0</v>
      </c>
      <c r="F222" s="312">
        <v>0</v>
      </c>
      <c r="G222" s="305">
        <v>0</v>
      </c>
      <c r="H222" s="305">
        <v>343</v>
      </c>
      <c r="I222" s="313">
        <f t="shared" si="14"/>
        <v>-1</v>
      </c>
      <c r="J222" s="280" t="str">
        <f t="shared" si="15"/>
        <v>是</v>
      </c>
      <c r="K222" s="163" t="str">
        <f t="shared" si="16"/>
        <v>项</v>
      </c>
    </row>
    <row r="223" ht="36" customHeight="1" spans="1:11">
      <c r="A223" s="309">
        <v>2013699</v>
      </c>
      <c r="B223" s="308" t="s">
        <v>219</v>
      </c>
      <c r="C223" s="312">
        <v>181</v>
      </c>
      <c r="D223" s="312">
        <v>306</v>
      </c>
      <c r="E223" s="305">
        <f t="shared" si="13"/>
        <v>67</v>
      </c>
      <c r="F223" s="312">
        <v>5</v>
      </c>
      <c r="G223" s="305">
        <v>20</v>
      </c>
      <c r="H223" s="305">
        <v>239</v>
      </c>
      <c r="I223" s="313">
        <f t="shared" si="14"/>
        <v>-0.63</v>
      </c>
      <c r="J223" s="280" t="str">
        <f t="shared" si="15"/>
        <v>是</v>
      </c>
      <c r="K223" s="163" t="str">
        <f t="shared" si="16"/>
        <v>项</v>
      </c>
    </row>
    <row r="224" ht="36" customHeight="1" spans="1:11">
      <c r="A224" s="309">
        <v>20137</v>
      </c>
      <c r="B224" s="457" t="s">
        <v>220</v>
      </c>
      <c r="C224" s="458">
        <v>0</v>
      </c>
      <c r="D224" s="458"/>
      <c r="E224" s="458">
        <f t="shared" si="13"/>
        <v>0</v>
      </c>
      <c r="F224" s="458"/>
      <c r="G224" s="458"/>
      <c r="H224" s="458">
        <v>0</v>
      </c>
      <c r="I224" s="464" t="str">
        <f t="shared" si="14"/>
        <v/>
      </c>
      <c r="J224" s="280" t="str">
        <f t="shared" si="15"/>
        <v>否</v>
      </c>
      <c r="K224" s="163" t="str">
        <f t="shared" si="16"/>
        <v>款</v>
      </c>
    </row>
    <row r="225" ht="36" customHeight="1" spans="1:11">
      <c r="A225" s="309">
        <v>2013701</v>
      </c>
      <c r="B225" s="308" t="s">
        <v>93</v>
      </c>
      <c r="C225" s="312">
        <v>0</v>
      </c>
      <c r="D225" s="312">
        <v>0</v>
      </c>
      <c r="E225" s="460">
        <f t="shared" si="13"/>
        <v>0</v>
      </c>
      <c r="F225" s="461">
        <v>0</v>
      </c>
      <c r="G225" s="460">
        <v>0</v>
      </c>
      <c r="H225" s="460">
        <v>0</v>
      </c>
      <c r="I225" s="313" t="str">
        <f t="shared" si="14"/>
        <v/>
      </c>
      <c r="J225" s="280" t="str">
        <f t="shared" si="15"/>
        <v>否</v>
      </c>
      <c r="K225" s="163" t="str">
        <f t="shared" si="16"/>
        <v>项</v>
      </c>
    </row>
    <row r="226" ht="36" customHeight="1" spans="1:11">
      <c r="A226" s="309">
        <v>2013702</v>
      </c>
      <c r="B226" s="308" t="s">
        <v>94</v>
      </c>
      <c r="C226" s="312">
        <v>0</v>
      </c>
      <c r="D226" s="312">
        <v>0</v>
      </c>
      <c r="E226" s="460">
        <f t="shared" si="13"/>
        <v>0</v>
      </c>
      <c r="F226" s="461">
        <v>0</v>
      </c>
      <c r="G226" s="460">
        <v>0</v>
      </c>
      <c r="H226" s="460">
        <v>0</v>
      </c>
      <c r="I226" s="313" t="str">
        <f t="shared" si="14"/>
        <v/>
      </c>
      <c r="J226" s="280" t="str">
        <f t="shared" si="15"/>
        <v>否</v>
      </c>
      <c r="K226" s="163" t="str">
        <f t="shared" si="16"/>
        <v>项</v>
      </c>
    </row>
    <row r="227" ht="36" customHeight="1" spans="1:11">
      <c r="A227" s="309">
        <v>2013703</v>
      </c>
      <c r="B227" s="308" t="s">
        <v>95</v>
      </c>
      <c r="C227" s="312">
        <v>0</v>
      </c>
      <c r="D227" s="312">
        <v>0</v>
      </c>
      <c r="E227" s="460">
        <f t="shared" si="13"/>
        <v>0</v>
      </c>
      <c r="F227" s="461">
        <v>0</v>
      </c>
      <c r="G227" s="460">
        <v>0</v>
      </c>
      <c r="H227" s="460">
        <v>0</v>
      </c>
      <c r="I227" s="313" t="str">
        <f t="shared" si="14"/>
        <v/>
      </c>
      <c r="J227" s="280" t="str">
        <f t="shared" si="15"/>
        <v>否</v>
      </c>
      <c r="K227" s="163" t="str">
        <f t="shared" si="16"/>
        <v>项</v>
      </c>
    </row>
    <row r="228" ht="36" customHeight="1" spans="1:11">
      <c r="A228" s="309">
        <v>2013704</v>
      </c>
      <c r="B228" s="308" t="s">
        <v>221</v>
      </c>
      <c r="C228" s="312">
        <v>0</v>
      </c>
      <c r="D228" s="312">
        <v>0</v>
      </c>
      <c r="E228" s="460">
        <f t="shared" si="13"/>
        <v>0</v>
      </c>
      <c r="F228" s="461">
        <v>0</v>
      </c>
      <c r="G228" s="460">
        <v>0</v>
      </c>
      <c r="H228" s="460">
        <v>0</v>
      </c>
      <c r="I228" s="313" t="str">
        <f t="shared" si="14"/>
        <v/>
      </c>
      <c r="J228" s="280" t="str">
        <f t="shared" si="15"/>
        <v>否</v>
      </c>
      <c r="K228" s="163" t="str">
        <f t="shared" si="16"/>
        <v>项</v>
      </c>
    </row>
    <row r="229" ht="36" customHeight="1" spans="1:11">
      <c r="A229" s="309">
        <v>2013750</v>
      </c>
      <c r="B229" s="308" t="s">
        <v>102</v>
      </c>
      <c r="C229" s="312">
        <v>0</v>
      </c>
      <c r="D229" s="312">
        <v>0</v>
      </c>
      <c r="E229" s="460">
        <f t="shared" si="13"/>
        <v>0</v>
      </c>
      <c r="F229" s="461">
        <v>0</v>
      </c>
      <c r="G229" s="460">
        <v>0</v>
      </c>
      <c r="H229" s="460">
        <v>0</v>
      </c>
      <c r="I229" s="313" t="str">
        <f t="shared" si="14"/>
        <v/>
      </c>
      <c r="J229" s="280" t="str">
        <f t="shared" si="15"/>
        <v>否</v>
      </c>
      <c r="K229" s="163" t="str">
        <f t="shared" si="16"/>
        <v>项</v>
      </c>
    </row>
    <row r="230" ht="36" customHeight="1" spans="1:11">
      <c r="A230" s="309">
        <v>2013799</v>
      </c>
      <c r="B230" s="308" t="s">
        <v>222</v>
      </c>
      <c r="C230" s="312">
        <v>0</v>
      </c>
      <c r="D230" s="312">
        <v>0</v>
      </c>
      <c r="E230" s="460">
        <f t="shared" si="13"/>
        <v>0</v>
      </c>
      <c r="F230" s="461">
        <v>0</v>
      </c>
      <c r="G230" s="460">
        <v>0</v>
      </c>
      <c r="H230" s="460">
        <v>0</v>
      </c>
      <c r="I230" s="313" t="str">
        <f t="shared" si="14"/>
        <v/>
      </c>
      <c r="J230" s="280" t="str">
        <f t="shared" si="15"/>
        <v>否</v>
      </c>
      <c r="K230" s="163" t="str">
        <f t="shared" si="16"/>
        <v>项</v>
      </c>
    </row>
    <row r="231" ht="36" customHeight="1" spans="1:11">
      <c r="A231" s="361">
        <v>20138</v>
      </c>
      <c r="B231" s="457" t="s">
        <v>223</v>
      </c>
      <c r="C231" s="458">
        <v>940</v>
      </c>
      <c r="D231" s="458">
        <v>914</v>
      </c>
      <c r="E231" s="458">
        <f t="shared" si="13"/>
        <v>914</v>
      </c>
      <c r="F231" s="458">
        <f>SUM(F232:F245)</f>
        <v>0</v>
      </c>
      <c r="G231" s="458">
        <f>SUM(G232:G245)</f>
        <v>4</v>
      </c>
      <c r="H231" s="458">
        <v>0</v>
      </c>
      <c r="I231" s="464">
        <f t="shared" si="14"/>
        <v>-0.028</v>
      </c>
      <c r="J231" s="280" t="str">
        <f t="shared" si="15"/>
        <v>是</v>
      </c>
      <c r="K231" s="163" t="str">
        <f t="shared" si="16"/>
        <v>款</v>
      </c>
    </row>
    <row r="232" ht="36" customHeight="1" spans="1:11">
      <c r="A232" s="309">
        <v>2013801</v>
      </c>
      <c r="B232" s="308" t="s">
        <v>93</v>
      </c>
      <c r="C232" s="312">
        <v>938</v>
      </c>
      <c r="D232" s="312">
        <v>890</v>
      </c>
      <c r="E232" s="305">
        <f t="shared" si="13"/>
        <v>890</v>
      </c>
      <c r="F232" s="312">
        <v>0</v>
      </c>
      <c r="G232" s="305">
        <v>0</v>
      </c>
      <c r="H232" s="305">
        <v>0</v>
      </c>
      <c r="I232" s="313">
        <f t="shared" si="14"/>
        <v>-0.051</v>
      </c>
      <c r="J232" s="280" t="str">
        <f t="shared" si="15"/>
        <v>是</v>
      </c>
      <c r="K232" s="163" t="str">
        <f t="shared" si="16"/>
        <v>项</v>
      </c>
    </row>
    <row r="233" ht="36" customHeight="1" spans="1:11">
      <c r="A233" s="309">
        <v>2013802</v>
      </c>
      <c r="B233" s="308" t="s">
        <v>94</v>
      </c>
      <c r="C233" s="312">
        <v>0</v>
      </c>
      <c r="D233" s="312">
        <v>0</v>
      </c>
      <c r="E233" s="460">
        <f t="shared" si="13"/>
        <v>0</v>
      </c>
      <c r="F233" s="461">
        <v>0</v>
      </c>
      <c r="G233" s="460">
        <v>0</v>
      </c>
      <c r="H233" s="460">
        <v>0</v>
      </c>
      <c r="I233" s="313" t="str">
        <f t="shared" si="14"/>
        <v/>
      </c>
      <c r="J233" s="280" t="str">
        <f t="shared" si="15"/>
        <v>否</v>
      </c>
      <c r="K233" s="163" t="str">
        <f t="shared" si="16"/>
        <v>项</v>
      </c>
    </row>
    <row r="234" ht="36" customHeight="1" spans="1:11">
      <c r="A234" s="309">
        <v>2013803</v>
      </c>
      <c r="B234" s="308" t="s">
        <v>95</v>
      </c>
      <c r="C234" s="312">
        <v>0</v>
      </c>
      <c r="D234" s="312">
        <v>0</v>
      </c>
      <c r="E234" s="460">
        <f t="shared" si="13"/>
        <v>0</v>
      </c>
      <c r="F234" s="461">
        <v>0</v>
      </c>
      <c r="G234" s="460">
        <v>0</v>
      </c>
      <c r="H234" s="460">
        <v>0</v>
      </c>
      <c r="I234" s="313" t="str">
        <f t="shared" si="14"/>
        <v/>
      </c>
      <c r="J234" s="280" t="str">
        <f t="shared" si="15"/>
        <v>否</v>
      </c>
      <c r="K234" s="163" t="str">
        <f t="shared" si="16"/>
        <v>项</v>
      </c>
    </row>
    <row r="235" ht="36" customHeight="1" spans="1:11">
      <c r="A235" s="309">
        <v>2013804</v>
      </c>
      <c r="B235" s="308" t="s">
        <v>224</v>
      </c>
      <c r="C235" s="312">
        <v>0</v>
      </c>
      <c r="D235" s="312">
        <v>0</v>
      </c>
      <c r="E235" s="460">
        <f t="shared" si="13"/>
        <v>0</v>
      </c>
      <c r="F235" s="461">
        <v>0</v>
      </c>
      <c r="G235" s="460">
        <v>0</v>
      </c>
      <c r="H235" s="460">
        <v>0</v>
      </c>
      <c r="I235" s="313" t="str">
        <f t="shared" si="14"/>
        <v/>
      </c>
      <c r="J235" s="280" t="str">
        <f t="shared" si="15"/>
        <v>否</v>
      </c>
      <c r="K235" s="163" t="str">
        <f t="shared" si="16"/>
        <v>项</v>
      </c>
    </row>
    <row r="236" ht="36" customHeight="1" spans="1:11">
      <c r="A236" s="309">
        <v>2013805</v>
      </c>
      <c r="B236" s="308" t="s">
        <v>225</v>
      </c>
      <c r="C236" s="312">
        <v>0</v>
      </c>
      <c r="D236" s="312">
        <v>5</v>
      </c>
      <c r="E236" s="305">
        <f t="shared" si="13"/>
        <v>5</v>
      </c>
      <c r="F236" s="312">
        <v>0</v>
      </c>
      <c r="G236" s="305">
        <v>0</v>
      </c>
      <c r="H236" s="305">
        <v>0</v>
      </c>
      <c r="I236" s="313" t="str">
        <f t="shared" si="14"/>
        <v/>
      </c>
      <c r="J236" s="280" t="str">
        <f t="shared" si="15"/>
        <v>是</v>
      </c>
      <c r="K236" s="163" t="str">
        <f t="shared" si="16"/>
        <v>项</v>
      </c>
    </row>
    <row r="237" ht="36" customHeight="1" spans="1:11">
      <c r="A237" s="309">
        <v>2013808</v>
      </c>
      <c r="B237" s="308" t="s">
        <v>134</v>
      </c>
      <c r="C237" s="312">
        <v>0</v>
      </c>
      <c r="D237" s="312">
        <v>0</v>
      </c>
      <c r="E237" s="460">
        <f t="shared" si="13"/>
        <v>0</v>
      </c>
      <c r="F237" s="461">
        <v>0</v>
      </c>
      <c r="G237" s="460">
        <v>0</v>
      </c>
      <c r="H237" s="460">
        <v>0</v>
      </c>
      <c r="I237" s="313" t="str">
        <f t="shared" si="14"/>
        <v/>
      </c>
      <c r="J237" s="280" t="str">
        <f t="shared" si="15"/>
        <v>否</v>
      </c>
      <c r="K237" s="163" t="str">
        <f t="shared" si="16"/>
        <v>项</v>
      </c>
    </row>
    <row r="238" ht="36" customHeight="1" spans="1:11">
      <c r="A238" s="309">
        <v>2013810</v>
      </c>
      <c r="B238" s="308" t="s">
        <v>226</v>
      </c>
      <c r="C238" s="312">
        <v>0</v>
      </c>
      <c r="D238" s="312">
        <v>0</v>
      </c>
      <c r="E238" s="460">
        <f t="shared" si="13"/>
        <v>0</v>
      </c>
      <c r="F238" s="461">
        <v>0</v>
      </c>
      <c r="G238" s="460">
        <v>0</v>
      </c>
      <c r="H238" s="460">
        <v>0</v>
      </c>
      <c r="I238" s="313" t="str">
        <f t="shared" si="14"/>
        <v/>
      </c>
      <c r="J238" s="280" t="str">
        <f t="shared" si="15"/>
        <v>否</v>
      </c>
      <c r="K238" s="163" t="str">
        <f t="shared" si="16"/>
        <v>项</v>
      </c>
    </row>
    <row r="239" ht="36" customHeight="1" spans="1:11">
      <c r="A239" s="309">
        <v>2013812</v>
      </c>
      <c r="B239" s="308" t="s">
        <v>227</v>
      </c>
      <c r="C239" s="312">
        <v>0</v>
      </c>
      <c r="D239" s="312">
        <v>0</v>
      </c>
      <c r="E239" s="460">
        <f t="shared" si="13"/>
        <v>0</v>
      </c>
      <c r="F239" s="461">
        <v>0</v>
      </c>
      <c r="G239" s="460">
        <v>0</v>
      </c>
      <c r="H239" s="460">
        <v>0</v>
      </c>
      <c r="I239" s="313" t="str">
        <f t="shared" si="14"/>
        <v/>
      </c>
      <c r="J239" s="280" t="str">
        <f t="shared" si="15"/>
        <v>否</v>
      </c>
      <c r="K239" s="163" t="str">
        <f t="shared" si="16"/>
        <v>项</v>
      </c>
    </row>
    <row r="240" ht="36" customHeight="1" spans="1:11">
      <c r="A240" s="309">
        <v>2013813</v>
      </c>
      <c r="B240" s="308" t="s">
        <v>228</v>
      </c>
      <c r="C240" s="312">
        <v>0</v>
      </c>
      <c r="D240" s="312">
        <v>0</v>
      </c>
      <c r="E240" s="460">
        <f t="shared" si="13"/>
        <v>0</v>
      </c>
      <c r="F240" s="461">
        <v>0</v>
      </c>
      <c r="G240" s="460">
        <v>0</v>
      </c>
      <c r="H240" s="460">
        <v>0</v>
      </c>
      <c r="I240" s="313" t="str">
        <f t="shared" si="14"/>
        <v/>
      </c>
      <c r="J240" s="280" t="str">
        <f t="shared" si="15"/>
        <v>否</v>
      </c>
      <c r="K240" s="163" t="str">
        <f t="shared" si="16"/>
        <v>项</v>
      </c>
    </row>
    <row r="241" ht="36" customHeight="1" spans="1:11">
      <c r="A241" s="309">
        <v>2013814</v>
      </c>
      <c r="B241" s="308" t="s">
        <v>229</v>
      </c>
      <c r="C241" s="312">
        <v>0</v>
      </c>
      <c r="D241" s="312">
        <v>0</v>
      </c>
      <c r="E241" s="460">
        <f t="shared" si="13"/>
        <v>0</v>
      </c>
      <c r="F241" s="461">
        <v>0</v>
      </c>
      <c r="G241" s="460">
        <v>0</v>
      </c>
      <c r="H241" s="460">
        <v>0</v>
      </c>
      <c r="I241" s="313" t="str">
        <f t="shared" si="14"/>
        <v/>
      </c>
      <c r="J241" s="280" t="str">
        <f t="shared" si="15"/>
        <v>否</v>
      </c>
      <c r="K241" s="163" t="str">
        <f t="shared" si="16"/>
        <v>项</v>
      </c>
    </row>
    <row r="242" ht="36" customHeight="1" spans="1:11">
      <c r="A242" s="309">
        <v>2013815</v>
      </c>
      <c r="B242" s="308" t="s">
        <v>230</v>
      </c>
      <c r="C242" s="312">
        <v>0</v>
      </c>
      <c r="D242" s="312">
        <v>0</v>
      </c>
      <c r="E242" s="460">
        <f t="shared" si="13"/>
        <v>0</v>
      </c>
      <c r="F242" s="461">
        <v>0</v>
      </c>
      <c r="G242" s="460">
        <v>0</v>
      </c>
      <c r="H242" s="460">
        <v>0</v>
      </c>
      <c r="I242" s="313" t="str">
        <f t="shared" si="14"/>
        <v/>
      </c>
      <c r="J242" s="280" t="str">
        <f t="shared" si="15"/>
        <v>否</v>
      </c>
      <c r="K242" s="163" t="str">
        <f t="shared" si="16"/>
        <v>项</v>
      </c>
    </row>
    <row r="243" ht="36" customHeight="1" spans="1:11">
      <c r="A243" s="309">
        <v>2013816</v>
      </c>
      <c r="B243" s="308" t="s">
        <v>231</v>
      </c>
      <c r="C243" s="312">
        <v>0</v>
      </c>
      <c r="D243" s="312">
        <v>0</v>
      </c>
      <c r="E243" s="460">
        <f t="shared" si="13"/>
        <v>0</v>
      </c>
      <c r="F243" s="461">
        <v>0</v>
      </c>
      <c r="G243" s="460">
        <v>0</v>
      </c>
      <c r="H243" s="460">
        <v>0</v>
      </c>
      <c r="I243" s="313" t="str">
        <f t="shared" si="14"/>
        <v/>
      </c>
      <c r="J243" s="280" t="str">
        <f t="shared" si="15"/>
        <v>否</v>
      </c>
      <c r="K243" s="163" t="str">
        <f t="shared" si="16"/>
        <v>项</v>
      </c>
    </row>
    <row r="244" ht="36" customHeight="1" spans="1:11">
      <c r="A244" s="309">
        <v>2013850</v>
      </c>
      <c r="B244" s="308" t="s">
        <v>102</v>
      </c>
      <c r="C244" s="312">
        <v>0</v>
      </c>
      <c r="D244" s="312">
        <v>0</v>
      </c>
      <c r="E244" s="460">
        <f t="shared" si="13"/>
        <v>0</v>
      </c>
      <c r="F244" s="461">
        <v>0</v>
      </c>
      <c r="G244" s="460">
        <v>0</v>
      </c>
      <c r="H244" s="460">
        <v>0</v>
      </c>
      <c r="I244" s="313" t="str">
        <f t="shared" si="14"/>
        <v/>
      </c>
      <c r="J244" s="280" t="str">
        <f t="shared" si="15"/>
        <v>否</v>
      </c>
      <c r="K244" s="163" t="str">
        <f t="shared" si="16"/>
        <v>项</v>
      </c>
    </row>
    <row r="245" ht="36" customHeight="1" spans="1:11">
      <c r="A245" s="309">
        <v>2013899</v>
      </c>
      <c r="B245" s="308" t="s">
        <v>232</v>
      </c>
      <c r="C245" s="312">
        <v>2</v>
      </c>
      <c r="D245" s="312">
        <v>19</v>
      </c>
      <c r="E245" s="305">
        <f t="shared" si="13"/>
        <v>19</v>
      </c>
      <c r="F245" s="312"/>
      <c r="G245" s="305">
        <v>4</v>
      </c>
      <c r="H245" s="305">
        <v>0</v>
      </c>
      <c r="I245" s="313">
        <f t="shared" si="14"/>
        <v>8.5</v>
      </c>
      <c r="J245" s="280" t="str">
        <f t="shared" si="15"/>
        <v>是</v>
      </c>
      <c r="K245" s="163" t="str">
        <f t="shared" si="16"/>
        <v>项</v>
      </c>
    </row>
    <row r="246" ht="36" customHeight="1" spans="1:11">
      <c r="A246" s="361">
        <v>20199</v>
      </c>
      <c r="B246" s="457" t="s">
        <v>233</v>
      </c>
      <c r="C246" s="458">
        <v>1179</v>
      </c>
      <c r="D246" s="458">
        <v>820</v>
      </c>
      <c r="E246" s="458">
        <f t="shared" si="13"/>
        <v>810</v>
      </c>
      <c r="F246" s="458">
        <f>SUM(F247:F248)</f>
        <v>0</v>
      </c>
      <c r="G246" s="458">
        <f>SUM(G247:G248)</f>
        <v>739</v>
      </c>
      <c r="H246" s="458">
        <v>10</v>
      </c>
      <c r="I246" s="464">
        <f t="shared" si="14"/>
        <v>-0.313</v>
      </c>
      <c r="J246" s="280" t="str">
        <f t="shared" si="15"/>
        <v>是</v>
      </c>
      <c r="K246" s="163" t="str">
        <f t="shared" si="16"/>
        <v>款</v>
      </c>
    </row>
    <row r="247" ht="36" customHeight="1" spans="1:11">
      <c r="A247" s="309">
        <v>2019901</v>
      </c>
      <c r="B247" s="308" t="s">
        <v>234</v>
      </c>
      <c r="C247" s="312">
        <v>0</v>
      </c>
      <c r="D247" s="312">
        <v>0</v>
      </c>
      <c r="E247" s="460">
        <f t="shared" si="13"/>
        <v>0</v>
      </c>
      <c r="F247" s="461">
        <v>0</v>
      </c>
      <c r="G247" s="460">
        <v>0</v>
      </c>
      <c r="H247" s="460">
        <v>0</v>
      </c>
      <c r="I247" s="313" t="str">
        <f t="shared" si="14"/>
        <v/>
      </c>
      <c r="J247" s="280" t="str">
        <f t="shared" si="15"/>
        <v>否</v>
      </c>
      <c r="K247" s="163" t="str">
        <f t="shared" si="16"/>
        <v>项</v>
      </c>
    </row>
    <row r="248" ht="36" customHeight="1" spans="1:11">
      <c r="A248" s="309">
        <v>2019999</v>
      </c>
      <c r="B248" s="308" t="s">
        <v>235</v>
      </c>
      <c r="C248" s="312">
        <v>1179</v>
      </c>
      <c r="D248" s="312">
        <v>820</v>
      </c>
      <c r="E248" s="305">
        <f t="shared" si="13"/>
        <v>810</v>
      </c>
      <c r="F248" s="312"/>
      <c r="G248" s="305">
        <v>739</v>
      </c>
      <c r="H248" s="305">
        <v>10</v>
      </c>
      <c r="I248" s="313">
        <f t="shared" si="14"/>
        <v>-0.313</v>
      </c>
      <c r="J248" s="280" t="str">
        <f t="shared" si="15"/>
        <v>是</v>
      </c>
      <c r="K248" s="163" t="str">
        <f t="shared" si="16"/>
        <v>项</v>
      </c>
    </row>
    <row r="249" ht="36" customHeight="1" spans="1:11">
      <c r="A249" s="303">
        <v>202</v>
      </c>
      <c r="B249" s="455" t="s">
        <v>47</v>
      </c>
      <c r="C249" s="458">
        <v>0</v>
      </c>
      <c r="D249" s="458">
        <v>0</v>
      </c>
      <c r="E249" s="458">
        <f t="shared" si="13"/>
        <v>0</v>
      </c>
      <c r="F249" s="458">
        <f>SUM(F250,F251)</f>
        <v>0</v>
      </c>
      <c r="G249" s="458">
        <f>SUM(G250,G251)</f>
        <v>0</v>
      </c>
      <c r="H249" s="458">
        <v>0</v>
      </c>
      <c r="I249" s="463" t="str">
        <f t="shared" si="14"/>
        <v/>
      </c>
      <c r="J249" s="280" t="str">
        <f t="shared" si="15"/>
        <v>是</v>
      </c>
      <c r="K249" s="163" t="str">
        <f t="shared" si="16"/>
        <v>类</v>
      </c>
    </row>
    <row r="250" ht="36" customHeight="1" spans="1:11">
      <c r="A250" s="309">
        <v>20205</v>
      </c>
      <c r="B250" s="457" t="s">
        <v>236</v>
      </c>
      <c r="C250" s="458">
        <v>0</v>
      </c>
      <c r="D250" s="458"/>
      <c r="E250" s="456">
        <f t="shared" si="13"/>
        <v>0</v>
      </c>
      <c r="F250" s="458"/>
      <c r="G250" s="456" t="s">
        <v>42</v>
      </c>
      <c r="H250" s="456">
        <v>0</v>
      </c>
      <c r="I250" s="464" t="str">
        <f t="shared" si="14"/>
        <v/>
      </c>
      <c r="J250" s="280" t="str">
        <f t="shared" si="15"/>
        <v>否</v>
      </c>
      <c r="K250" s="163" t="str">
        <f t="shared" si="16"/>
        <v>款</v>
      </c>
    </row>
    <row r="251" ht="36" customHeight="1" spans="1:11">
      <c r="A251" s="309">
        <v>20299</v>
      </c>
      <c r="B251" s="457" t="s">
        <v>237</v>
      </c>
      <c r="C251" s="458">
        <v>0</v>
      </c>
      <c r="D251" s="458"/>
      <c r="E251" s="456">
        <f t="shared" si="13"/>
        <v>0</v>
      </c>
      <c r="F251" s="458"/>
      <c r="G251" s="456" t="s">
        <v>42</v>
      </c>
      <c r="H251" s="456">
        <v>0</v>
      </c>
      <c r="I251" s="464" t="str">
        <f t="shared" si="14"/>
        <v/>
      </c>
      <c r="J251" s="280" t="str">
        <f t="shared" si="15"/>
        <v>否</v>
      </c>
      <c r="K251" s="163" t="str">
        <f t="shared" si="16"/>
        <v>款</v>
      </c>
    </row>
    <row r="252" ht="36" customHeight="1" spans="1:11">
      <c r="A252" s="303">
        <v>203</v>
      </c>
      <c r="B252" s="455" t="s">
        <v>48</v>
      </c>
      <c r="C252" s="458">
        <v>583</v>
      </c>
      <c r="D252" s="458">
        <v>287</v>
      </c>
      <c r="E252" s="458">
        <f t="shared" si="13"/>
        <v>287</v>
      </c>
      <c r="F252" s="458">
        <f>SUM(F253,F257,F259,F261,F271)</f>
        <v>0</v>
      </c>
      <c r="G252" s="458">
        <f>SUM(G253,G257,G259,G261,G271)</f>
        <v>0</v>
      </c>
      <c r="H252" s="458">
        <v>0</v>
      </c>
      <c r="I252" s="463">
        <f t="shared" si="14"/>
        <v>-0.508</v>
      </c>
      <c r="J252" s="280" t="str">
        <f t="shared" si="15"/>
        <v>是</v>
      </c>
      <c r="K252" s="163" t="str">
        <f t="shared" si="16"/>
        <v>类</v>
      </c>
    </row>
    <row r="253" ht="36" customHeight="1" spans="1:11">
      <c r="A253" s="317">
        <v>20301</v>
      </c>
      <c r="B253" s="471" t="s">
        <v>238</v>
      </c>
      <c r="C253" s="458">
        <v>0</v>
      </c>
      <c r="D253" s="458">
        <v>0</v>
      </c>
      <c r="E253" s="458">
        <f t="shared" si="13"/>
        <v>0</v>
      </c>
      <c r="F253" s="458"/>
      <c r="G253" s="458">
        <f>SUM(G254:G256)</f>
        <v>0</v>
      </c>
      <c r="H253" s="458">
        <v>0</v>
      </c>
      <c r="I253" s="464" t="str">
        <f t="shared" si="14"/>
        <v/>
      </c>
      <c r="J253" s="280" t="str">
        <f t="shared" si="15"/>
        <v>否</v>
      </c>
      <c r="K253" s="163" t="str">
        <f t="shared" si="16"/>
        <v>款</v>
      </c>
    </row>
    <row r="254" ht="36" customHeight="1" spans="1:11">
      <c r="A254" s="317">
        <v>2030101</v>
      </c>
      <c r="B254" s="308" t="s">
        <v>239</v>
      </c>
      <c r="C254" s="312">
        <v>0</v>
      </c>
      <c r="D254" s="312">
        <v>0</v>
      </c>
      <c r="E254" s="460">
        <f t="shared" si="13"/>
        <v>0</v>
      </c>
      <c r="F254" s="461">
        <v>0</v>
      </c>
      <c r="G254" s="460">
        <v>0</v>
      </c>
      <c r="H254" s="460">
        <v>0</v>
      </c>
      <c r="I254" s="313" t="str">
        <f t="shared" si="14"/>
        <v/>
      </c>
      <c r="J254" s="280" t="str">
        <f t="shared" si="15"/>
        <v>否</v>
      </c>
      <c r="K254" s="163" t="str">
        <f t="shared" si="16"/>
        <v>项</v>
      </c>
    </row>
    <row r="255" ht="36" customHeight="1" spans="1:11">
      <c r="A255" s="317">
        <v>2030102</v>
      </c>
      <c r="B255" s="362" t="s">
        <v>240</v>
      </c>
      <c r="C255" s="312">
        <v>0</v>
      </c>
      <c r="D255" s="312">
        <v>0</v>
      </c>
      <c r="E255" s="460">
        <f t="shared" si="13"/>
        <v>0</v>
      </c>
      <c r="F255" s="461">
        <v>0</v>
      </c>
      <c r="G255" s="460">
        <v>0</v>
      </c>
      <c r="H255" s="460"/>
      <c r="I255" s="313" t="str">
        <f t="shared" si="14"/>
        <v/>
      </c>
      <c r="J255" s="280" t="str">
        <f t="shared" si="15"/>
        <v>否</v>
      </c>
      <c r="K255" s="163" t="str">
        <f t="shared" si="16"/>
        <v>项</v>
      </c>
    </row>
    <row r="256" ht="36" customHeight="1" spans="1:11">
      <c r="A256" s="317">
        <v>2030199</v>
      </c>
      <c r="B256" s="362" t="s">
        <v>241</v>
      </c>
      <c r="C256" s="312">
        <v>0</v>
      </c>
      <c r="D256" s="312">
        <v>0</v>
      </c>
      <c r="E256" s="460">
        <f t="shared" si="13"/>
        <v>0</v>
      </c>
      <c r="F256" s="461">
        <v>0</v>
      </c>
      <c r="G256" s="460">
        <v>0</v>
      </c>
      <c r="H256" s="460"/>
      <c r="I256" s="313" t="str">
        <f t="shared" si="14"/>
        <v/>
      </c>
      <c r="J256" s="280" t="str">
        <f t="shared" si="15"/>
        <v>否</v>
      </c>
      <c r="K256" s="163" t="str">
        <f t="shared" si="16"/>
        <v>项</v>
      </c>
    </row>
    <row r="257" ht="36" customHeight="1" spans="1:11">
      <c r="A257" s="317">
        <v>20304</v>
      </c>
      <c r="B257" s="457" t="s">
        <v>242</v>
      </c>
      <c r="C257" s="458">
        <v>0</v>
      </c>
      <c r="D257" s="458">
        <v>0</v>
      </c>
      <c r="E257" s="458">
        <f t="shared" si="13"/>
        <v>0</v>
      </c>
      <c r="F257" s="458"/>
      <c r="G257" s="458">
        <v>0</v>
      </c>
      <c r="H257" s="458">
        <v>0</v>
      </c>
      <c r="I257" s="464" t="str">
        <f t="shared" si="14"/>
        <v/>
      </c>
      <c r="J257" s="280" t="str">
        <f t="shared" si="15"/>
        <v>否</v>
      </c>
      <c r="K257" s="163" t="str">
        <f t="shared" si="16"/>
        <v>款</v>
      </c>
    </row>
    <row r="258" ht="36" customHeight="1" spans="1:11">
      <c r="A258" s="317">
        <v>2030401</v>
      </c>
      <c r="B258" s="308" t="s">
        <v>243</v>
      </c>
      <c r="C258" s="312">
        <v>0</v>
      </c>
      <c r="D258" s="312">
        <v>0</v>
      </c>
      <c r="E258" s="460">
        <f t="shared" si="13"/>
        <v>0</v>
      </c>
      <c r="F258" s="461">
        <v>0</v>
      </c>
      <c r="G258" s="460">
        <v>0</v>
      </c>
      <c r="H258" s="460">
        <v>0</v>
      </c>
      <c r="I258" s="313" t="str">
        <f t="shared" si="14"/>
        <v/>
      </c>
      <c r="J258" s="280" t="str">
        <f t="shared" si="15"/>
        <v>否</v>
      </c>
      <c r="K258" s="163" t="str">
        <f t="shared" si="16"/>
        <v>项</v>
      </c>
    </row>
    <row r="259" ht="36" customHeight="1" spans="1:11">
      <c r="A259" s="317">
        <v>20305</v>
      </c>
      <c r="B259" s="457" t="s">
        <v>244</v>
      </c>
      <c r="C259" s="458">
        <v>0</v>
      </c>
      <c r="D259" s="458">
        <v>0</v>
      </c>
      <c r="E259" s="456">
        <f t="shared" si="13"/>
        <v>0</v>
      </c>
      <c r="F259" s="458"/>
      <c r="G259" s="456">
        <v>0</v>
      </c>
      <c r="H259" s="456">
        <v>0</v>
      </c>
      <c r="I259" s="464" t="str">
        <f t="shared" si="14"/>
        <v/>
      </c>
      <c r="J259" s="280" t="str">
        <f t="shared" si="15"/>
        <v>否</v>
      </c>
      <c r="K259" s="163" t="str">
        <f t="shared" si="16"/>
        <v>款</v>
      </c>
    </row>
    <row r="260" ht="36" customHeight="1" spans="1:11">
      <c r="A260" s="317">
        <v>2030501</v>
      </c>
      <c r="B260" s="308" t="s">
        <v>245</v>
      </c>
      <c r="C260" s="312">
        <v>0</v>
      </c>
      <c r="D260" s="312">
        <v>0</v>
      </c>
      <c r="E260" s="460">
        <f t="shared" ref="E260:E323" si="17">D260-H260</f>
        <v>0</v>
      </c>
      <c r="F260" s="461">
        <v>0</v>
      </c>
      <c r="G260" s="460">
        <v>0</v>
      </c>
      <c r="H260" s="460">
        <v>0</v>
      </c>
      <c r="I260" s="313" t="str">
        <f t="shared" ref="I260:I323" si="18">IF(C260&gt;0,E260/C260-1,IF(C260&lt;0,-(E260/C260-1),""))</f>
        <v/>
      </c>
      <c r="J260" s="280" t="str">
        <f t="shared" ref="J260:J323" si="19">IF(LEN(A260)=3,"是",IF(B260&lt;&gt;"",IF(SUM(C260:H260)&lt;&gt;0,"是","否"),"是"))</f>
        <v>否</v>
      </c>
      <c r="K260" s="163" t="str">
        <f t="shared" ref="K260:K323" si="20">IF(LEN(A260)=3,"类",IF(LEN(A260)=5,"款","项"))</f>
        <v>项</v>
      </c>
    </row>
    <row r="261" ht="36" customHeight="1" spans="1:11">
      <c r="A261" s="309">
        <v>20306</v>
      </c>
      <c r="B261" s="457" t="s">
        <v>246</v>
      </c>
      <c r="C261" s="458">
        <f t="shared" ref="C261:G261" si="21">SUM(C262:C270)</f>
        <v>0</v>
      </c>
      <c r="D261" s="458">
        <v>287</v>
      </c>
      <c r="E261" s="458">
        <f t="shared" si="17"/>
        <v>287</v>
      </c>
      <c r="F261" s="458">
        <f t="shared" si="21"/>
        <v>0</v>
      </c>
      <c r="G261" s="458">
        <f t="shared" si="21"/>
        <v>0</v>
      </c>
      <c r="H261" s="458">
        <v>0</v>
      </c>
      <c r="I261" s="464" t="str">
        <f t="shared" si="18"/>
        <v/>
      </c>
      <c r="J261" s="280" t="str">
        <f t="shared" si="19"/>
        <v>是</v>
      </c>
      <c r="K261" s="163" t="str">
        <f t="shared" si="20"/>
        <v>款</v>
      </c>
    </row>
    <row r="262" ht="36" customHeight="1" spans="1:11">
      <c r="A262" s="309">
        <v>2030601</v>
      </c>
      <c r="B262" s="308" t="s">
        <v>247</v>
      </c>
      <c r="C262" s="312">
        <v>0</v>
      </c>
      <c r="D262" s="312">
        <v>0</v>
      </c>
      <c r="E262" s="460">
        <f t="shared" si="17"/>
        <v>0</v>
      </c>
      <c r="F262" s="461">
        <v>0</v>
      </c>
      <c r="G262" s="460">
        <v>0</v>
      </c>
      <c r="H262" s="460">
        <v>0</v>
      </c>
      <c r="I262" s="313" t="str">
        <f t="shared" si="18"/>
        <v/>
      </c>
      <c r="J262" s="280" t="str">
        <f t="shared" si="19"/>
        <v>否</v>
      </c>
      <c r="K262" s="163" t="str">
        <f t="shared" si="20"/>
        <v>项</v>
      </c>
    </row>
    <row r="263" ht="36" customHeight="1" spans="1:11">
      <c r="A263" s="309">
        <v>2030602</v>
      </c>
      <c r="B263" s="308" t="s">
        <v>248</v>
      </c>
      <c r="C263" s="312">
        <v>0</v>
      </c>
      <c r="D263" s="312">
        <v>0</v>
      </c>
      <c r="E263" s="460">
        <f t="shared" si="17"/>
        <v>0</v>
      </c>
      <c r="F263" s="461">
        <v>0</v>
      </c>
      <c r="G263" s="460">
        <v>0</v>
      </c>
      <c r="H263" s="460">
        <v>0</v>
      </c>
      <c r="I263" s="313" t="str">
        <f t="shared" si="18"/>
        <v/>
      </c>
      <c r="J263" s="280" t="str">
        <f t="shared" si="19"/>
        <v>否</v>
      </c>
      <c r="K263" s="163" t="str">
        <f t="shared" si="20"/>
        <v>项</v>
      </c>
    </row>
    <row r="264" ht="36" customHeight="1" spans="1:11">
      <c r="A264" s="309">
        <v>2030603</v>
      </c>
      <c r="B264" s="308" t="s">
        <v>249</v>
      </c>
      <c r="C264" s="312">
        <v>0</v>
      </c>
      <c r="D264" s="312">
        <v>0</v>
      </c>
      <c r="E264" s="460">
        <f t="shared" si="17"/>
        <v>0</v>
      </c>
      <c r="F264" s="461">
        <v>0</v>
      </c>
      <c r="G264" s="460">
        <v>0</v>
      </c>
      <c r="H264" s="460">
        <v>0</v>
      </c>
      <c r="I264" s="313" t="str">
        <f t="shared" si="18"/>
        <v/>
      </c>
      <c r="J264" s="280" t="str">
        <f t="shared" si="19"/>
        <v>否</v>
      </c>
      <c r="K264" s="163" t="str">
        <f t="shared" si="20"/>
        <v>项</v>
      </c>
    </row>
    <row r="265" ht="36" customHeight="1" spans="1:11">
      <c r="A265" s="309">
        <v>2030604</v>
      </c>
      <c r="B265" s="308" t="s">
        <v>250</v>
      </c>
      <c r="C265" s="312">
        <v>0</v>
      </c>
      <c r="D265" s="312">
        <v>0</v>
      </c>
      <c r="E265" s="460">
        <f t="shared" si="17"/>
        <v>0</v>
      </c>
      <c r="F265" s="461">
        <v>0</v>
      </c>
      <c r="G265" s="460">
        <v>0</v>
      </c>
      <c r="H265" s="460">
        <v>0</v>
      </c>
      <c r="I265" s="313" t="str">
        <f t="shared" si="18"/>
        <v/>
      </c>
      <c r="J265" s="280" t="str">
        <f t="shared" si="19"/>
        <v>否</v>
      </c>
      <c r="K265" s="163" t="str">
        <f t="shared" si="20"/>
        <v>项</v>
      </c>
    </row>
    <row r="266" ht="36" customHeight="1" spans="1:11">
      <c r="A266" s="309">
        <v>2030605</v>
      </c>
      <c r="B266" s="364" t="s">
        <v>251</v>
      </c>
      <c r="C266" s="312">
        <v>0</v>
      </c>
      <c r="D266" s="312">
        <v>0</v>
      </c>
      <c r="E266" s="460">
        <f t="shared" si="17"/>
        <v>0</v>
      </c>
      <c r="F266" s="461">
        <v>0</v>
      </c>
      <c r="G266" s="460">
        <v>0</v>
      </c>
      <c r="H266" s="460">
        <v>0</v>
      </c>
      <c r="I266" s="313" t="str">
        <f t="shared" si="18"/>
        <v/>
      </c>
      <c r="J266" s="280" t="str">
        <f t="shared" si="19"/>
        <v>否</v>
      </c>
      <c r="K266" s="163" t="str">
        <f t="shared" si="20"/>
        <v>项</v>
      </c>
    </row>
    <row r="267" ht="36" customHeight="1" spans="1:11">
      <c r="A267" s="309">
        <v>2030606</v>
      </c>
      <c r="B267" s="364" t="s">
        <v>252</v>
      </c>
      <c r="C267" s="312">
        <v>0</v>
      </c>
      <c r="D267" s="312">
        <v>0</v>
      </c>
      <c r="E267" s="460">
        <f t="shared" si="17"/>
        <v>0</v>
      </c>
      <c r="F267" s="461">
        <v>0</v>
      </c>
      <c r="G267" s="460">
        <v>0</v>
      </c>
      <c r="H267" s="460">
        <v>0</v>
      </c>
      <c r="I267" s="313" t="str">
        <f t="shared" si="18"/>
        <v/>
      </c>
      <c r="J267" s="280" t="str">
        <f t="shared" si="19"/>
        <v>否</v>
      </c>
      <c r="K267" s="163" t="str">
        <f t="shared" si="20"/>
        <v>项</v>
      </c>
    </row>
    <row r="268" ht="36" customHeight="1" spans="1:11">
      <c r="A268" s="309">
        <v>2030607</v>
      </c>
      <c r="B268" s="308" t="s">
        <v>253</v>
      </c>
      <c r="C268" s="312">
        <v>0</v>
      </c>
      <c r="D268" s="312">
        <v>0</v>
      </c>
      <c r="E268" s="460">
        <f t="shared" si="17"/>
        <v>0</v>
      </c>
      <c r="F268" s="461">
        <v>0</v>
      </c>
      <c r="G268" s="460">
        <v>0</v>
      </c>
      <c r="H268" s="460">
        <v>0</v>
      </c>
      <c r="I268" s="313" t="str">
        <f t="shared" si="18"/>
        <v/>
      </c>
      <c r="J268" s="280" t="str">
        <f t="shared" si="19"/>
        <v>否</v>
      </c>
      <c r="K268" s="163" t="str">
        <f t="shared" si="20"/>
        <v>项</v>
      </c>
    </row>
    <row r="269" ht="36" customHeight="1" spans="1:11">
      <c r="A269" s="309">
        <v>2030608</v>
      </c>
      <c r="B269" s="308" t="s">
        <v>254</v>
      </c>
      <c r="C269" s="312">
        <v>0</v>
      </c>
      <c r="D269" s="312">
        <v>0</v>
      </c>
      <c r="E269" s="460">
        <f t="shared" si="17"/>
        <v>0</v>
      </c>
      <c r="F269" s="461">
        <v>0</v>
      </c>
      <c r="G269" s="460">
        <v>0</v>
      </c>
      <c r="H269" s="460">
        <v>0</v>
      </c>
      <c r="I269" s="313" t="str">
        <f t="shared" si="18"/>
        <v/>
      </c>
      <c r="J269" s="280" t="str">
        <f t="shared" si="19"/>
        <v>否</v>
      </c>
      <c r="K269" s="163" t="str">
        <f t="shared" si="20"/>
        <v>项</v>
      </c>
    </row>
    <row r="270" ht="36" customHeight="1" spans="1:11">
      <c r="A270" s="309">
        <v>2030699</v>
      </c>
      <c r="B270" s="308" t="s">
        <v>255</v>
      </c>
      <c r="C270" s="312">
        <v>0</v>
      </c>
      <c r="D270" s="312">
        <v>287</v>
      </c>
      <c r="E270" s="305">
        <f t="shared" si="17"/>
        <v>287</v>
      </c>
      <c r="F270" s="312">
        <v>0</v>
      </c>
      <c r="G270" s="305">
        <v>0</v>
      </c>
      <c r="H270" s="305">
        <v>0</v>
      </c>
      <c r="I270" s="313" t="str">
        <f t="shared" si="18"/>
        <v/>
      </c>
      <c r="J270" s="280" t="str">
        <f t="shared" si="19"/>
        <v>是</v>
      </c>
      <c r="K270" s="163" t="str">
        <f t="shared" si="20"/>
        <v>项</v>
      </c>
    </row>
    <row r="271" ht="36" customHeight="1" spans="1:11">
      <c r="A271" s="309">
        <v>20399</v>
      </c>
      <c r="B271" s="457" t="s">
        <v>256</v>
      </c>
      <c r="C271" s="458">
        <v>0</v>
      </c>
      <c r="D271" s="458">
        <v>0</v>
      </c>
      <c r="E271" s="458">
        <f t="shared" si="17"/>
        <v>0</v>
      </c>
      <c r="F271" s="458">
        <f>SUM(F272)</f>
        <v>0</v>
      </c>
      <c r="G271" s="458">
        <f>SUM(G272)</f>
        <v>0</v>
      </c>
      <c r="H271" s="458">
        <v>0</v>
      </c>
      <c r="I271" s="464" t="str">
        <f t="shared" si="18"/>
        <v/>
      </c>
      <c r="J271" s="280" t="str">
        <f t="shared" si="19"/>
        <v>否</v>
      </c>
      <c r="K271" s="163" t="str">
        <f t="shared" si="20"/>
        <v>款</v>
      </c>
    </row>
    <row r="272" ht="36" customHeight="1" spans="1:11">
      <c r="A272" s="472">
        <v>2039999</v>
      </c>
      <c r="B272" s="308" t="s">
        <v>257</v>
      </c>
      <c r="C272" s="312">
        <v>0</v>
      </c>
      <c r="D272" s="312">
        <v>0</v>
      </c>
      <c r="E272" s="460">
        <f t="shared" si="17"/>
        <v>0</v>
      </c>
      <c r="F272" s="461">
        <v>0</v>
      </c>
      <c r="G272" s="460">
        <v>0</v>
      </c>
      <c r="H272" s="460">
        <v>0</v>
      </c>
      <c r="I272" s="313" t="str">
        <f t="shared" si="18"/>
        <v/>
      </c>
      <c r="J272" s="280" t="str">
        <f t="shared" si="19"/>
        <v>否</v>
      </c>
      <c r="K272" s="163" t="str">
        <f t="shared" si="20"/>
        <v>项</v>
      </c>
    </row>
    <row r="273" ht="36" customHeight="1" spans="1:11">
      <c r="A273" s="303">
        <v>204</v>
      </c>
      <c r="B273" s="455" t="s">
        <v>49</v>
      </c>
      <c r="C273" s="458">
        <v>6752</v>
      </c>
      <c r="D273" s="458">
        <v>6538</v>
      </c>
      <c r="E273" s="458">
        <f t="shared" si="17"/>
        <v>6538</v>
      </c>
      <c r="F273" s="458">
        <f>SUM(F274,F277,F288,F295,F303,F312,F326,F336,F346,F354,F360)</f>
        <v>0</v>
      </c>
      <c r="G273" s="458">
        <f>SUM(G274,G277,G288,G295,G303,G312,G326,G336,G346,G354,G360)</f>
        <v>122</v>
      </c>
      <c r="H273" s="458">
        <v>0</v>
      </c>
      <c r="I273" s="463">
        <f t="shared" si="18"/>
        <v>-0.032</v>
      </c>
      <c r="J273" s="280" t="str">
        <f t="shared" si="19"/>
        <v>是</v>
      </c>
      <c r="K273" s="163" t="str">
        <f t="shared" si="20"/>
        <v>类</v>
      </c>
    </row>
    <row r="274" ht="36" customHeight="1" spans="1:11">
      <c r="A274" s="309">
        <v>20401</v>
      </c>
      <c r="B274" s="457" t="s">
        <v>258</v>
      </c>
      <c r="C274" s="458">
        <v>0</v>
      </c>
      <c r="D274" s="458">
        <v>10</v>
      </c>
      <c r="E274" s="458">
        <f t="shared" si="17"/>
        <v>10</v>
      </c>
      <c r="F274" s="458">
        <f>SUM(F275:F276)</f>
        <v>0</v>
      </c>
      <c r="G274" s="458">
        <f>SUM(G275:G276)</f>
        <v>0</v>
      </c>
      <c r="H274" s="458">
        <v>0</v>
      </c>
      <c r="I274" s="464" t="str">
        <f t="shared" si="18"/>
        <v/>
      </c>
      <c r="J274" s="280" t="str">
        <f t="shared" si="19"/>
        <v>是</v>
      </c>
      <c r="K274" s="163" t="str">
        <f t="shared" si="20"/>
        <v>款</v>
      </c>
    </row>
    <row r="275" ht="36" customHeight="1" spans="1:11">
      <c r="A275" s="309">
        <v>2040101</v>
      </c>
      <c r="B275" s="308" t="s">
        <v>259</v>
      </c>
      <c r="C275" s="312">
        <v>0</v>
      </c>
      <c r="D275" s="312">
        <v>0</v>
      </c>
      <c r="E275" s="460">
        <f t="shared" si="17"/>
        <v>0</v>
      </c>
      <c r="F275" s="461">
        <v>0</v>
      </c>
      <c r="G275" s="460">
        <v>0</v>
      </c>
      <c r="H275" s="460">
        <v>0</v>
      </c>
      <c r="I275" s="313" t="str">
        <f t="shared" si="18"/>
        <v/>
      </c>
      <c r="J275" s="280" t="str">
        <f t="shared" si="19"/>
        <v>否</v>
      </c>
      <c r="K275" s="163" t="str">
        <f t="shared" si="20"/>
        <v>项</v>
      </c>
    </row>
    <row r="276" ht="36" customHeight="1" spans="1:11">
      <c r="A276" s="309">
        <v>2040199</v>
      </c>
      <c r="B276" s="308" t="s">
        <v>260</v>
      </c>
      <c r="C276" s="312">
        <v>0</v>
      </c>
      <c r="D276" s="312">
        <v>10</v>
      </c>
      <c r="E276" s="305">
        <f t="shared" si="17"/>
        <v>10</v>
      </c>
      <c r="F276" s="312">
        <v>0</v>
      </c>
      <c r="G276" s="305">
        <v>0</v>
      </c>
      <c r="H276" s="305">
        <v>0</v>
      </c>
      <c r="I276" s="313" t="str">
        <f t="shared" si="18"/>
        <v/>
      </c>
      <c r="J276" s="280" t="str">
        <f t="shared" si="19"/>
        <v>是</v>
      </c>
      <c r="K276" s="163" t="str">
        <f t="shared" si="20"/>
        <v>项</v>
      </c>
    </row>
    <row r="277" ht="36" customHeight="1" spans="1:11">
      <c r="A277" s="309">
        <v>20402</v>
      </c>
      <c r="B277" s="457" t="s">
        <v>261</v>
      </c>
      <c r="C277" s="458">
        <f t="shared" ref="C277:G277" si="22">SUM(C278:C287)</f>
        <v>0</v>
      </c>
      <c r="D277" s="458">
        <v>5873</v>
      </c>
      <c r="E277" s="458">
        <f t="shared" si="17"/>
        <v>5873</v>
      </c>
      <c r="F277" s="458">
        <f t="shared" si="22"/>
        <v>0</v>
      </c>
      <c r="G277" s="458">
        <f t="shared" si="22"/>
        <v>41</v>
      </c>
      <c r="H277" s="458">
        <v>0</v>
      </c>
      <c r="I277" s="464" t="str">
        <f t="shared" si="18"/>
        <v/>
      </c>
      <c r="J277" s="280" t="str">
        <f t="shared" si="19"/>
        <v>是</v>
      </c>
      <c r="K277" s="163" t="str">
        <f t="shared" si="20"/>
        <v>款</v>
      </c>
    </row>
    <row r="278" ht="36" customHeight="1" spans="1:11">
      <c r="A278" s="309">
        <v>2040201</v>
      </c>
      <c r="B278" s="308" t="s">
        <v>93</v>
      </c>
      <c r="C278" s="312">
        <v>0</v>
      </c>
      <c r="D278" s="312">
        <v>3898</v>
      </c>
      <c r="E278" s="305">
        <f t="shared" si="17"/>
        <v>3898</v>
      </c>
      <c r="F278" s="312">
        <v>0</v>
      </c>
      <c r="G278" s="305">
        <v>0</v>
      </c>
      <c r="H278" s="305">
        <v>0</v>
      </c>
      <c r="I278" s="313" t="str">
        <f t="shared" si="18"/>
        <v/>
      </c>
      <c r="J278" s="280" t="str">
        <f t="shared" si="19"/>
        <v>是</v>
      </c>
      <c r="K278" s="163" t="str">
        <f t="shared" si="20"/>
        <v>项</v>
      </c>
    </row>
    <row r="279" ht="36" customHeight="1" spans="1:11">
      <c r="A279" s="309">
        <v>2040202</v>
      </c>
      <c r="B279" s="308" t="s">
        <v>94</v>
      </c>
      <c r="C279" s="312">
        <v>0</v>
      </c>
      <c r="D279" s="312">
        <v>916</v>
      </c>
      <c r="E279" s="305">
        <f t="shared" si="17"/>
        <v>916</v>
      </c>
      <c r="F279" s="312"/>
      <c r="G279" s="305">
        <v>15</v>
      </c>
      <c r="H279" s="305">
        <v>0</v>
      </c>
      <c r="I279" s="313" t="str">
        <f t="shared" si="18"/>
        <v/>
      </c>
      <c r="J279" s="280" t="str">
        <f t="shared" si="19"/>
        <v>是</v>
      </c>
      <c r="K279" s="163" t="str">
        <f t="shared" si="20"/>
        <v>项</v>
      </c>
    </row>
    <row r="280" ht="36" customHeight="1" spans="1:11">
      <c r="A280" s="309">
        <v>2040203</v>
      </c>
      <c r="B280" s="308" t="s">
        <v>95</v>
      </c>
      <c r="C280" s="312">
        <v>0</v>
      </c>
      <c r="D280" s="312">
        <v>0</v>
      </c>
      <c r="E280" s="460">
        <f t="shared" si="17"/>
        <v>0</v>
      </c>
      <c r="F280" s="461">
        <v>0</v>
      </c>
      <c r="G280" s="460">
        <v>0</v>
      </c>
      <c r="H280" s="460">
        <v>0</v>
      </c>
      <c r="I280" s="313" t="str">
        <f t="shared" si="18"/>
        <v/>
      </c>
      <c r="J280" s="280" t="str">
        <f t="shared" si="19"/>
        <v>否</v>
      </c>
      <c r="K280" s="163" t="str">
        <f t="shared" si="20"/>
        <v>项</v>
      </c>
    </row>
    <row r="281" ht="36" customHeight="1" spans="1:11">
      <c r="A281" s="309">
        <v>2040219</v>
      </c>
      <c r="B281" s="308" t="s">
        <v>134</v>
      </c>
      <c r="C281" s="312">
        <v>0</v>
      </c>
      <c r="D281" s="312">
        <v>25</v>
      </c>
      <c r="E281" s="305">
        <f t="shared" si="17"/>
        <v>25</v>
      </c>
      <c r="F281" s="312">
        <v>0</v>
      </c>
      <c r="G281" s="305">
        <v>0</v>
      </c>
      <c r="H281" s="305">
        <v>0</v>
      </c>
      <c r="I281" s="313" t="str">
        <f t="shared" si="18"/>
        <v/>
      </c>
      <c r="J281" s="280" t="str">
        <f t="shared" si="19"/>
        <v>是</v>
      </c>
      <c r="K281" s="163" t="str">
        <f t="shared" si="20"/>
        <v>项</v>
      </c>
    </row>
    <row r="282" ht="36" customHeight="1" spans="1:11">
      <c r="A282" s="309">
        <v>2040220</v>
      </c>
      <c r="B282" s="308" t="s">
        <v>262</v>
      </c>
      <c r="C282" s="312">
        <v>0</v>
      </c>
      <c r="D282" s="312">
        <v>916</v>
      </c>
      <c r="E282" s="305">
        <f t="shared" si="17"/>
        <v>916</v>
      </c>
      <c r="F282" s="312"/>
      <c r="G282" s="305">
        <v>8</v>
      </c>
      <c r="H282" s="305">
        <v>0</v>
      </c>
      <c r="I282" s="313" t="str">
        <f t="shared" si="18"/>
        <v/>
      </c>
      <c r="J282" s="280" t="str">
        <f t="shared" si="19"/>
        <v>是</v>
      </c>
      <c r="K282" s="163" t="str">
        <f t="shared" si="20"/>
        <v>项</v>
      </c>
    </row>
    <row r="283" ht="36" customHeight="1" spans="1:11">
      <c r="A283" s="309">
        <v>2040221</v>
      </c>
      <c r="B283" s="308" t="s">
        <v>263</v>
      </c>
      <c r="C283" s="312">
        <v>0</v>
      </c>
      <c r="D283" s="312">
        <v>0</v>
      </c>
      <c r="E283" s="460">
        <f t="shared" si="17"/>
        <v>0</v>
      </c>
      <c r="F283" s="461">
        <v>0</v>
      </c>
      <c r="G283" s="460">
        <v>0</v>
      </c>
      <c r="H283" s="460">
        <v>0</v>
      </c>
      <c r="I283" s="313" t="str">
        <f t="shared" si="18"/>
        <v/>
      </c>
      <c r="J283" s="280" t="str">
        <f t="shared" si="19"/>
        <v>否</v>
      </c>
      <c r="K283" s="163" t="str">
        <f t="shared" si="20"/>
        <v>项</v>
      </c>
    </row>
    <row r="284" ht="36" customHeight="1" spans="1:11">
      <c r="A284" s="309">
        <v>2040222</v>
      </c>
      <c r="B284" s="308" t="s">
        <v>264</v>
      </c>
      <c r="C284" s="312">
        <v>0</v>
      </c>
      <c r="D284" s="312">
        <v>0</v>
      </c>
      <c r="E284" s="460">
        <f t="shared" si="17"/>
        <v>0</v>
      </c>
      <c r="F284" s="461">
        <v>0</v>
      </c>
      <c r="G284" s="460">
        <v>0</v>
      </c>
      <c r="H284" s="460">
        <v>0</v>
      </c>
      <c r="I284" s="313" t="str">
        <f t="shared" si="18"/>
        <v/>
      </c>
      <c r="J284" s="280" t="str">
        <f t="shared" si="19"/>
        <v>否</v>
      </c>
      <c r="K284" s="163" t="str">
        <f t="shared" si="20"/>
        <v>项</v>
      </c>
    </row>
    <row r="285" ht="36" customHeight="1" spans="1:11">
      <c r="A285" s="309">
        <v>2040223</v>
      </c>
      <c r="B285" s="308" t="s">
        <v>265</v>
      </c>
      <c r="C285" s="312">
        <v>0</v>
      </c>
      <c r="D285" s="312">
        <v>0</v>
      </c>
      <c r="E285" s="460">
        <f t="shared" si="17"/>
        <v>0</v>
      </c>
      <c r="F285" s="461">
        <v>0</v>
      </c>
      <c r="G285" s="460">
        <v>0</v>
      </c>
      <c r="H285" s="460">
        <v>0</v>
      </c>
      <c r="I285" s="313" t="str">
        <f t="shared" si="18"/>
        <v/>
      </c>
      <c r="J285" s="280" t="str">
        <f t="shared" si="19"/>
        <v>否</v>
      </c>
      <c r="K285" s="163" t="str">
        <f t="shared" si="20"/>
        <v>项</v>
      </c>
    </row>
    <row r="286" ht="36" customHeight="1" spans="1:11">
      <c r="A286" s="309">
        <v>2040250</v>
      </c>
      <c r="B286" s="308" t="s">
        <v>102</v>
      </c>
      <c r="C286" s="312">
        <v>0</v>
      </c>
      <c r="D286" s="312">
        <v>0</v>
      </c>
      <c r="E286" s="460">
        <f t="shared" si="17"/>
        <v>0</v>
      </c>
      <c r="F286" s="461">
        <v>0</v>
      </c>
      <c r="G286" s="460">
        <v>0</v>
      </c>
      <c r="H286" s="460">
        <v>0</v>
      </c>
      <c r="I286" s="313" t="str">
        <f t="shared" si="18"/>
        <v/>
      </c>
      <c r="J286" s="280" t="str">
        <f t="shared" si="19"/>
        <v>否</v>
      </c>
      <c r="K286" s="163" t="str">
        <f t="shared" si="20"/>
        <v>项</v>
      </c>
    </row>
    <row r="287" ht="36" customHeight="1" spans="1:11">
      <c r="A287" s="309">
        <v>2040299</v>
      </c>
      <c r="B287" s="308" t="s">
        <v>266</v>
      </c>
      <c r="C287" s="312">
        <v>0</v>
      </c>
      <c r="D287" s="312">
        <v>118</v>
      </c>
      <c r="E287" s="305">
        <f t="shared" si="17"/>
        <v>118</v>
      </c>
      <c r="F287" s="312"/>
      <c r="G287" s="305">
        <v>18</v>
      </c>
      <c r="H287" s="305">
        <v>0</v>
      </c>
      <c r="I287" s="313" t="str">
        <f t="shared" si="18"/>
        <v/>
      </c>
      <c r="J287" s="280" t="str">
        <f t="shared" si="19"/>
        <v>是</v>
      </c>
      <c r="K287" s="163" t="str">
        <f t="shared" si="20"/>
        <v>项</v>
      </c>
    </row>
    <row r="288" ht="36" customHeight="1" spans="1:11">
      <c r="A288" s="309">
        <v>20403</v>
      </c>
      <c r="B288" s="457" t="s">
        <v>267</v>
      </c>
      <c r="C288" s="458">
        <f t="shared" ref="C288:G288" si="23">SUM(C289:C294)</f>
        <v>0</v>
      </c>
      <c r="D288" s="458">
        <v>0</v>
      </c>
      <c r="E288" s="458">
        <f t="shared" si="17"/>
        <v>0</v>
      </c>
      <c r="F288" s="458">
        <f t="shared" si="23"/>
        <v>0</v>
      </c>
      <c r="G288" s="458">
        <f t="shared" si="23"/>
        <v>0</v>
      </c>
      <c r="H288" s="458">
        <v>0</v>
      </c>
      <c r="I288" s="464" t="str">
        <f t="shared" si="18"/>
        <v/>
      </c>
      <c r="J288" s="280" t="str">
        <f t="shared" si="19"/>
        <v>否</v>
      </c>
      <c r="K288" s="163" t="str">
        <f t="shared" si="20"/>
        <v>款</v>
      </c>
    </row>
    <row r="289" ht="36" customHeight="1" spans="1:11">
      <c r="A289" s="309">
        <v>2040301</v>
      </c>
      <c r="B289" s="308" t="s">
        <v>93</v>
      </c>
      <c r="C289" s="312">
        <v>0</v>
      </c>
      <c r="D289" s="312">
        <v>0</v>
      </c>
      <c r="E289" s="460">
        <f t="shared" si="17"/>
        <v>0</v>
      </c>
      <c r="F289" s="461">
        <v>0</v>
      </c>
      <c r="G289" s="460">
        <v>0</v>
      </c>
      <c r="H289" s="460">
        <v>0</v>
      </c>
      <c r="I289" s="313" t="str">
        <f t="shared" si="18"/>
        <v/>
      </c>
      <c r="J289" s="280" t="str">
        <f t="shared" si="19"/>
        <v>否</v>
      </c>
      <c r="K289" s="163" t="str">
        <f t="shared" si="20"/>
        <v>项</v>
      </c>
    </row>
    <row r="290" ht="36" customHeight="1" spans="1:11">
      <c r="A290" s="309">
        <v>2040302</v>
      </c>
      <c r="B290" s="308" t="s">
        <v>94</v>
      </c>
      <c r="C290" s="312">
        <v>0</v>
      </c>
      <c r="D290" s="312">
        <v>0</v>
      </c>
      <c r="E290" s="460">
        <f t="shared" si="17"/>
        <v>0</v>
      </c>
      <c r="F290" s="461">
        <v>0</v>
      </c>
      <c r="G290" s="460">
        <v>0</v>
      </c>
      <c r="H290" s="460">
        <v>0</v>
      </c>
      <c r="I290" s="313" t="str">
        <f t="shared" si="18"/>
        <v/>
      </c>
      <c r="J290" s="280" t="str">
        <f t="shared" si="19"/>
        <v>否</v>
      </c>
      <c r="K290" s="163" t="str">
        <f t="shared" si="20"/>
        <v>项</v>
      </c>
    </row>
    <row r="291" ht="36" customHeight="1" spans="1:11">
      <c r="A291" s="309">
        <v>2040303</v>
      </c>
      <c r="B291" s="308" t="s">
        <v>95</v>
      </c>
      <c r="C291" s="312">
        <v>0</v>
      </c>
      <c r="D291" s="312">
        <v>0</v>
      </c>
      <c r="E291" s="460">
        <f t="shared" si="17"/>
        <v>0</v>
      </c>
      <c r="F291" s="461">
        <v>0</v>
      </c>
      <c r="G291" s="460">
        <v>0</v>
      </c>
      <c r="H291" s="460">
        <v>0</v>
      </c>
      <c r="I291" s="313" t="str">
        <f t="shared" si="18"/>
        <v/>
      </c>
      <c r="J291" s="280" t="str">
        <f t="shared" si="19"/>
        <v>否</v>
      </c>
      <c r="K291" s="163" t="str">
        <f t="shared" si="20"/>
        <v>项</v>
      </c>
    </row>
    <row r="292" ht="36" customHeight="1" spans="1:11">
      <c r="A292" s="309">
        <v>2040304</v>
      </c>
      <c r="B292" s="308" t="s">
        <v>268</v>
      </c>
      <c r="C292" s="312">
        <v>0</v>
      </c>
      <c r="D292" s="312">
        <v>0</v>
      </c>
      <c r="E292" s="460">
        <f t="shared" si="17"/>
        <v>0</v>
      </c>
      <c r="F292" s="461">
        <v>0</v>
      </c>
      <c r="G292" s="460">
        <v>0</v>
      </c>
      <c r="H292" s="460">
        <v>0</v>
      </c>
      <c r="I292" s="313" t="str">
        <f t="shared" si="18"/>
        <v/>
      </c>
      <c r="J292" s="280" t="str">
        <f t="shared" si="19"/>
        <v>否</v>
      </c>
      <c r="K292" s="163" t="str">
        <f t="shared" si="20"/>
        <v>项</v>
      </c>
    </row>
    <row r="293" ht="36" customHeight="1" spans="1:11">
      <c r="A293" s="309">
        <v>2040350</v>
      </c>
      <c r="B293" s="308" t="s">
        <v>102</v>
      </c>
      <c r="C293" s="312">
        <v>0</v>
      </c>
      <c r="D293" s="312">
        <v>0</v>
      </c>
      <c r="E293" s="460">
        <f t="shared" si="17"/>
        <v>0</v>
      </c>
      <c r="F293" s="461">
        <v>0</v>
      </c>
      <c r="G293" s="460">
        <v>0</v>
      </c>
      <c r="H293" s="460">
        <v>0</v>
      </c>
      <c r="I293" s="313" t="str">
        <f t="shared" si="18"/>
        <v/>
      </c>
      <c r="J293" s="280" t="str">
        <f t="shared" si="19"/>
        <v>否</v>
      </c>
      <c r="K293" s="163" t="str">
        <f t="shared" si="20"/>
        <v>项</v>
      </c>
    </row>
    <row r="294" ht="36" customHeight="1" spans="1:11">
      <c r="A294" s="309">
        <v>2040399</v>
      </c>
      <c r="B294" s="308" t="s">
        <v>269</v>
      </c>
      <c r="C294" s="312">
        <v>0</v>
      </c>
      <c r="D294" s="312">
        <v>0</v>
      </c>
      <c r="E294" s="460">
        <f t="shared" si="17"/>
        <v>0</v>
      </c>
      <c r="F294" s="461">
        <v>0</v>
      </c>
      <c r="G294" s="460">
        <v>0</v>
      </c>
      <c r="H294" s="460">
        <v>0</v>
      </c>
      <c r="I294" s="313" t="str">
        <f t="shared" si="18"/>
        <v/>
      </c>
      <c r="J294" s="280" t="str">
        <f t="shared" si="19"/>
        <v>否</v>
      </c>
      <c r="K294" s="163" t="str">
        <f t="shared" si="20"/>
        <v>项</v>
      </c>
    </row>
    <row r="295" ht="36" customHeight="1" spans="1:11">
      <c r="A295" s="309">
        <v>20404</v>
      </c>
      <c r="B295" s="457" t="s">
        <v>270</v>
      </c>
      <c r="C295" s="458">
        <f t="shared" ref="C295:G295" si="24">SUM(C296:C302)</f>
        <v>0</v>
      </c>
      <c r="D295" s="458">
        <v>0</v>
      </c>
      <c r="E295" s="458">
        <f t="shared" si="17"/>
        <v>0</v>
      </c>
      <c r="F295" s="458">
        <f t="shared" si="24"/>
        <v>0</v>
      </c>
      <c r="G295" s="458">
        <f t="shared" si="24"/>
        <v>0</v>
      </c>
      <c r="H295" s="458">
        <v>0</v>
      </c>
      <c r="I295" s="464" t="str">
        <f t="shared" si="18"/>
        <v/>
      </c>
      <c r="J295" s="280" t="str">
        <f t="shared" si="19"/>
        <v>否</v>
      </c>
      <c r="K295" s="163" t="str">
        <f t="shared" si="20"/>
        <v>款</v>
      </c>
    </row>
    <row r="296" ht="36" customHeight="1" spans="1:11">
      <c r="A296" s="309">
        <v>2040401</v>
      </c>
      <c r="B296" s="308" t="s">
        <v>93</v>
      </c>
      <c r="C296" s="312">
        <v>0</v>
      </c>
      <c r="D296" s="312">
        <v>0</v>
      </c>
      <c r="E296" s="460">
        <f t="shared" si="17"/>
        <v>0</v>
      </c>
      <c r="F296" s="461">
        <v>0</v>
      </c>
      <c r="G296" s="460">
        <v>0</v>
      </c>
      <c r="H296" s="460">
        <v>0</v>
      </c>
      <c r="I296" s="313" t="str">
        <f t="shared" si="18"/>
        <v/>
      </c>
      <c r="J296" s="280" t="str">
        <f t="shared" si="19"/>
        <v>否</v>
      </c>
      <c r="K296" s="163" t="str">
        <f t="shared" si="20"/>
        <v>项</v>
      </c>
    </row>
    <row r="297" ht="36" customHeight="1" spans="1:11">
      <c r="A297" s="309">
        <v>2040402</v>
      </c>
      <c r="B297" s="308" t="s">
        <v>94</v>
      </c>
      <c r="C297" s="312">
        <v>0</v>
      </c>
      <c r="D297" s="312">
        <v>0</v>
      </c>
      <c r="E297" s="460">
        <f t="shared" si="17"/>
        <v>0</v>
      </c>
      <c r="F297" s="461">
        <v>0</v>
      </c>
      <c r="G297" s="460">
        <v>0</v>
      </c>
      <c r="H297" s="460">
        <v>0</v>
      </c>
      <c r="I297" s="313" t="str">
        <f t="shared" si="18"/>
        <v/>
      </c>
      <c r="J297" s="280" t="str">
        <f t="shared" si="19"/>
        <v>否</v>
      </c>
      <c r="K297" s="163" t="str">
        <f t="shared" si="20"/>
        <v>项</v>
      </c>
    </row>
    <row r="298" ht="36" customHeight="1" spans="1:11">
      <c r="A298" s="309">
        <v>2040403</v>
      </c>
      <c r="B298" s="308" t="s">
        <v>95</v>
      </c>
      <c r="C298" s="312">
        <v>0</v>
      </c>
      <c r="D298" s="312">
        <v>0</v>
      </c>
      <c r="E298" s="460">
        <f t="shared" si="17"/>
        <v>0</v>
      </c>
      <c r="F298" s="461">
        <v>0</v>
      </c>
      <c r="G298" s="460">
        <v>0</v>
      </c>
      <c r="H298" s="460">
        <v>0</v>
      </c>
      <c r="I298" s="313" t="str">
        <f t="shared" si="18"/>
        <v/>
      </c>
      <c r="J298" s="280" t="str">
        <f t="shared" si="19"/>
        <v>否</v>
      </c>
      <c r="K298" s="163" t="str">
        <f t="shared" si="20"/>
        <v>项</v>
      </c>
    </row>
    <row r="299" ht="36" customHeight="1" spans="1:11">
      <c r="A299" s="309">
        <v>2040409</v>
      </c>
      <c r="B299" s="308" t="s">
        <v>271</v>
      </c>
      <c r="C299" s="312">
        <v>0</v>
      </c>
      <c r="D299" s="312">
        <v>0</v>
      </c>
      <c r="E299" s="460">
        <f t="shared" si="17"/>
        <v>0</v>
      </c>
      <c r="F299" s="461">
        <v>0</v>
      </c>
      <c r="G299" s="460">
        <v>0</v>
      </c>
      <c r="H299" s="460">
        <v>0</v>
      </c>
      <c r="I299" s="313" t="str">
        <f t="shared" si="18"/>
        <v/>
      </c>
      <c r="J299" s="280" t="str">
        <f t="shared" si="19"/>
        <v>否</v>
      </c>
      <c r="K299" s="163" t="str">
        <f t="shared" si="20"/>
        <v>项</v>
      </c>
    </row>
    <row r="300" ht="36" customHeight="1" spans="1:11">
      <c r="A300" s="309">
        <v>2040410</v>
      </c>
      <c r="B300" s="308" t="s">
        <v>272</v>
      </c>
      <c r="C300" s="312">
        <v>0</v>
      </c>
      <c r="D300" s="312">
        <v>0</v>
      </c>
      <c r="E300" s="460">
        <f t="shared" si="17"/>
        <v>0</v>
      </c>
      <c r="F300" s="461">
        <v>0</v>
      </c>
      <c r="G300" s="460">
        <v>0</v>
      </c>
      <c r="H300" s="460">
        <v>0</v>
      </c>
      <c r="I300" s="313" t="str">
        <f t="shared" si="18"/>
        <v/>
      </c>
      <c r="J300" s="280" t="str">
        <f t="shared" si="19"/>
        <v>否</v>
      </c>
      <c r="K300" s="163" t="str">
        <f t="shared" si="20"/>
        <v>项</v>
      </c>
    </row>
    <row r="301" ht="36" customHeight="1" spans="1:11">
      <c r="A301" s="309">
        <v>2040450</v>
      </c>
      <c r="B301" s="308" t="s">
        <v>102</v>
      </c>
      <c r="C301" s="312">
        <v>0</v>
      </c>
      <c r="D301" s="312">
        <v>0</v>
      </c>
      <c r="E301" s="460">
        <f t="shared" si="17"/>
        <v>0</v>
      </c>
      <c r="F301" s="461">
        <v>0</v>
      </c>
      <c r="G301" s="460">
        <v>0</v>
      </c>
      <c r="H301" s="460">
        <v>0</v>
      </c>
      <c r="I301" s="313" t="str">
        <f t="shared" si="18"/>
        <v/>
      </c>
      <c r="J301" s="280" t="str">
        <f t="shared" si="19"/>
        <v>否</v>
      </c>
      <c r="K301" s="163" t="str">
        <f t="shared" si="20"/>
        <v>项</v>
      </c>
    </row>
    <row r="302" ht="36" customHeight="1" spans="1:11">
      <c r="A302" s="309">
        <v>2040499</v>
      </c>
      <c r="B302" s="308" t="s">
        <v>273</v>
      </c>
      <c r="C302" s="312">
        <v>0</v>
      </c>
      <c r="D302" s="312">
        <v>0</v>
      </c>
      <c r="E302" s="460">
        <f t="shared" si="17"/>
        <v>0</v>
      </c>
      <c r="F302" s="461">
        <v>0</v>
      </c>
      <c r="G302" s="460">
        <v>0</v>
      </c>
      <c r="H302" s="460">
        <v>0</v>
      </c>
      <c r="I302" s="313" t="str">
        <f t="shared" si="18"/>
        <v/>
      </c>
      <c r="J302" s="280" t="str">
        <f t="shared" si="19"/>
        <v>否</v>
      </c>
      <c r="K302" s="163" t="str">
        <f t="shared" si="20"/>
        <v>项</v>
      </c>
    </row>
    <row r="303" ht="36" customHeight="1" spans="1:11">
      <c r="A303" s="309">
        <v>20405</v>
      </c>
      <c r="B303" s="457" t="s">
        <v>274</v>
      </c>
      <c r="C303" s="458">
        <f t="shared" ref="C303:G303" si="25">SUM(C304:C311)</f>
        <v>0</v>
      </c>
      <c r="D303" s="458">
        <v>34</v>
      </c>
      <c r="E303" s="458">
        <f t="shared" si="17"/>
        <v>34</v>
      </c>
      <c r="F303" s="458">
        <f t="shared" si="25"/>
        <v>0</v>
      </c>
      <c r="G303" s="458">
        <f t="shared" si="25"/>
        <v>0</v>
      </c>
      <c r="H303" s="458">
        <v>0</v>
      </c>
      <c r="I303" s="464" t="str">
        <f t="shared" si="18"/>
        <v/>
      </c>
      <c r="J303" s="280" t="str">
        <f t="shared" si="19"/>
        <v>是</v>
      </c>
      <c r="K303" s="163" t="str">
        <f t="shared" si="20"/>
        <v>款</v>
      </c>
    </row>
    <row r="304" ht="36" customHeight="1" spans="1:11">
      <c r="A304" s="309">
        <v>2040501</v>
      </c>
      <c r="B304" s="308" t="s">
        <v>93</v>
      </c>
      <c r="C304" s="312">
        <v>0</v>
      </c>
      <c r="D304" s="312">
        <v>34</v>
      </c>
      <c r="E304" s="305">
        <f t="shared" si="17"/>
        <v>34</v>
      </c>
      <c r="F304" s="312">
        <v>0</v>
      </c>
      <c r="G304" s="305">
        <v>0</v>
      </c>
      <c r="H304" s="305">
        <v>0</v>
      </c>
      <c r="I304" s="313" t="str">
        <f t="shared" si="18"/>
        <v/>
      </c>
      <c r="J304" s="280" t="str">
        <f t="shared" si="19"/>
        <v>是</v>
      </c>
      <c r="K304" s="163" t="str">
        <f t="shared" si="20"/>
        <v>项</v>
      </c>
    </row>
    <row r="305" ht="36" customHeight="1" spans="1:11">
      <c r="A305" s="309">
        <v>2040502</v>
      </c>
      <c r="B305" s="308" t="s">
        <v>94</v>
      </c>
      <c r="C305" s="312">
        <v>0</v>
      </c>
      <c r="D305" s="312">
        <v>0</v>
      </c>
      <c r="E305" s="460">
        <f t="shared" si="17"/>
        <v>0</v>
      </c>
      <c r="F305" s="461">
        <v>0</v>
      </c>
      <c r="G305" s="460">
        <v>0</v>
      </c>
      <c r="H305" s="460">
        <v>0</v>
      </c>
      <c r="I305" s="313" t="str">
        <f t="shared" si="18"/>
        <v/>
      </c>
      <c r="J305" s="280" t="str">
        <f t="shared" si="19"/>
        <v>否</v>
      </c>
      <c r="K305" s="163" t="str">
        <f t="shared" si="20"/>
        <v>项</v>
      </c>
    </row>
    <row r="306" ht="36" customHeight="1" spans="1:11">
      <c r="A306" s="309">
        <v>2040503</v>
      </c>
      <c r="B306" s="308" t="s">
        <v>95</v>
      </c>
      <c r="C306" s="312">
        <v>0</v>
      </c>
      <c r="D306" s="312">
        <v>0</v>
      </c>
      <c r="E306" s="460">
        <f t="shared" si="17"/>
        <v>0</v>
      </c>
      <c r="F306" s="461">
        <v>0</v>
      </c>
      <c r="G306" s="460">
        <v>0</v>
      </c>
      <c r="H306" s="460">
        <v>0</v>
      </c>
      <c r="I306" s="313" t="str">
        <f t="shared" si="18"/>
        <v/>
      </c>
      <c r="J306" s="280" t="str">
        <f t="shared" si="19"/>
        <v>否</v>
      </c>
      <c r="K306" s="163" t="str">
        <f t="shared" si="20"/>
        <v>项</v>
      </c>
    </row>
    <row r="307" ht="36" customHeight="1" spans="1:11">
      <c r="A307" s="309">
        <v>2040504</v>
      </c>
      <c r="B307" s="308" t="s">
        <v>275</v>
      </c>
      <c r="C307" s="312">
        <v>0</v>
      </c>
      <c r="D307" s="312">
        <v>0</v>
      </c>
      <c r="E307" s="460">
        <f t="shared" si="17"/>
        <v>0</v>
      </c>
      <c r="F307" s="461">
        <v>0</v>
      </c>
      <c r="G307" s="460">
        <v>0</v>
      </c>
      <c r="H307" s="460">
        <v>0</v>
      </c>
      <c r="I307" s="313" t="str">
        <f t="shared" si="18"/>
        <v/>
      </c>
      <c r="J307" s="280" t="str">
        <f t="shared" si="19"/>
        <v>否</v>
      </c>
      <c r="K307" s="163" t="str">
        <f t="shared" si="20"/>
        <v>项</v>
      </c>
    </row>
    <row r="308" ht="36" customHeight="1" spans="1:11">
      <c r="A308" s="309">
        <v>2040505</v>
      </c>
      <c r="B308" s="308" t="s">
        <v>276</v>
      </c>
      <c r="C308" s="312">
        <v>0</v>
      </c>
      <c r="D308" s="312">
        <v>0</v>
      </c>
      <c r="E308" s="460">
        <f t="shared" si="17"/>
        <v>0</v>
      </c>
      <c r="F308" s="461">
        <v>0</v>
      </c>
      <c r="G308" s="460">
        <v>0</v>
      </c>
      <c r="H308" s="460">
        <v>0</v>
      </c>
      <c r="I308" s="313" t="str">
        <f t="shared" si="18"/>
        <v/>
      </c>
      <c r="J308" s="280" t="str">
        <f t="shared" si="19"/>
        <v>否</v>
      </c>
      <c r="K308" s="163" t="str">
        <f t="shared" si="20"/>
        <v>项</v>
      </c>
    </row>
    <row r="309" ht="36" customHeight="1" spans="1:11">
      <c r="A309" s="309">
        <v>2040506</v>
      </c>
      <c r="B309" s="308" t="s">
        <v>277</v>
      </c>
      <c r="C309" s="312">
        <v>0</v>
      </c>
      <c r="D309" s="312">
        <v>0</v>
      </c>
      <c r="E309" s="460">
        <f t="shared" si="17"/>
        <v>0</v>
      </c>
      <c r="F309" s="461">
        <v>0</v>
      </c>
      <c r="G309" s="460">
        <v>0</v>
      </c>
      <c r="H309" s="460">
        <v>0</v>
      </c>
      <c r="I309" s="313" t="str">
        <f t="shared" si="18"/>
        <v/>
      </c>
      <c r="J309" s="280" t="str">
        <f t="shared" si="19"/>
        <v>否</v>
      </c>
      <c r="K309" s="163" t="str">
        <f t="shared" si="20"/>
        <v>项</v>
      </c>
    </row>
    <row r="310" ht="36" customHeight="1" spans="1:11">
      <c r="A310" s="309">
        <v>2040550</v>
      </c>
      <c r="B310" s="308" t="s">
        <v>102</v>
      </c>
      <c r="C310" s="312">
        <v>0</v>
      </c>
      <c r="D310" s="312">
        <v>0</v>
      </c>
      <c r="E310" s="460">
        <f t="shared" si="17"/>
        <v>0</v>
      </c>
      <c r="F310" s="461">
        <v>0</v>
      </c>
      <c r="G310" s="460">
        <v>0</v>
      </c>
      <c r="H310" s="460">
        <v>0</v>
      </c>
      <c r="I310" s="313" t="str">
        <f t="shared" si="18"/>
        <v/>
      </c>
      <c r="J310" s="280" t="str">
        <f t="shared" si="19"/>
        <v>否</v>
      </c>
      <c r="K310" s="163" t="str">
        <f t="shared" si="20"/>
        <v>项</v>
      </c>
    </row>
    <row r="311" ht="36" customHeight="1" spans="1:11">
      <c r="A311" s="309">
        <v>2040599</v>
      </c>
      <c r="B311" s="308" t="s">
        <v>278</v>
      </c>
      <c r="C311" s="312">
        <v>0</v>
      </c>
      <c r="D311" s="312">
        <v>0</v>
      </c>
      <c r="E311" s="460">
        <f t="shared" si="17"/>
        <v>0</v>
      </c>
      <c r="F311" s="461">
        <v>0</v>
      </c>
      <c r="G311" s="460">
        <v>0</v>
      </c>
      <c r="H311" s="460">
        <v>0</v>
      </c>
      <c r="I311" s="313" t="str">
        <f t="shared" si="18"/>
        <v/>
      </c>
      <c r="J311" s="280" t="str">
        <f t="shared" si="19"/>
        <v>否</v>
      </c>
      <c r="K311" s="163" t="str">
        <f t="shared" si="20"/>
        <v>项</v>
      </c>
    </row>
    <row r="312" ht="36" customHeight="1" spans="1:11">
      <c r="A312" s="309">
        <v>20406</v>
      </c>
      <c r="B312" s="457" t="s">
        <v>279</v>
      </c>
      <c r="C312" s="458">
        <f t="shared" ref="C312:G312" si="26">SUM(C313:C325)</f>
        <v>22</v>
      </c>
      <c r="D312" s="458">
        <v>611</v>
      </c>
      <c r="E312" s="458">
        <f t="shared" si="17"/>
        <v>611</v>
      </c>
      <c r="F312" s="458">
        <f t="shared" si="26"/>
        <v>0</v>
      </c>
      <c r="G312" s="458">
        <f t="shared" si="26"/>
        <v>81</v>
      </c>
      <c r="H312" s="458">
        <v>0</v>
      </c>
      <c r="I312" s="464">
        <f t="shared" si="18"/>
        <v>26.773</v>
      </c>
      <c r="J312" s="280" t="str">
        <f t="shared" si="19"/>
        <v>是</v>
      </c>
      <c r="K312" s="163" t="str">
        <f t="shared" si="20"/>
        <v>款</v>
      </c>
    </row>
    <row r="313" ht="36" customHeight="1" spans="1:11">
      <c r="A313" s="309">
        <v>2040601</v>
      </c>
      <c r="B313" s="308" t="s">
        <v>93</v>
      </c>
      <c r="C313" s="312">
        <v>0</v>
      </c>
      <c r="D313" s="312">
        <v>421</v>
      </c>
      <c r="E313" s="305">
        <f t="shared" si="17"/>
        <v>421</v>
      </c>
      <c r="F313" s="312">
        <v>0</v>
      </c>
      <c r="G313" s="305">
        <v>0</v>
      </c>
      <c r="H313" s="305">
        <v>0</v>
      </c>
      <c r="I313" s="313" t="str">
        <f t="shared" si="18"/>
        <v/>
      </c>
      <c r="J313" s="280" t="str">
        <f t="shared" si="19"/>
        <v>是</v>
      </c>
      <c r="K313" s="163" t="str">
        <f t="shared" si="20"/>
        <v>项</v>
      </c>
    </row>
    <row r="314" ht="36" customHeight="1" spans="1:11">
      <c r="A314" s="309">
        <v>2040602</v>
      </c>
      <c r="B314" s="308" t="s">
        <v>94</v>
      </c>
      <c r="C314" s="312">
        <v>0</v>
      </c>
      <c r="D314" s="312">
        <v>0</v>
      </c>
      <c r="E314" s="460">
        <f t="shared" si="17"/>
        <v>0</v>
      </c>
      <c r="F314" s="461">
        <v>0</v>
      </c>
      <c r="G314" s="460">
        <v>0</v>
      </c>
      <c r="H314" s="460">
        <v>0</v>
      </c>
      <c r="I314" s="313" t="str">
        <f t="shared" si="18"/>
        <v/>
      </c>
      <c r="J314" s="280" t="str">
        <f t="shared" si="19"/>
        <v>否</v>
      </c>
      <c r="K314" s="163" t="str">
        <f t="shared" si="20"/>
        <v>项</v>
      </c>
    </row>
    <row r="315" ht="36" customHeight="1" spans="1:11">
      <c r="A315" s="309">
        <v>2040603</v>
      </c>
      <c r="B315" s="308" t="s">
        <v>95</v>
      </c>
      <c r="C315" s="312">
        <v>0</v>
      </c>
      <c r="D315" s="312">
        <v>0</v>
      </c>
      <c r="E315" s="460">
        <f t="shared" si="17"/>
        <v>0</v>
      </c>
      <c r="F315" s="461">
        <v>0</v>
      </c>
      <c r="G315" s="460">
        <v>0</v>
      </c>
      <c r="H315" s="460">
        <v>0</v>
      </c>
      <c r="I315" s="313" t="str">
        <f t="shared" si="18"/>
        <v/>
      </c>
      <c r="J315" s="280" t="str">
        <f t="shared" si="19"/>
        <v>否</v>
      </c>
      <c r="K315" s="163" t="str">
        <f t="shared" si="20"/>
        <v>项</v>
      </c>
    </row>
    <row r="316" ht="36" customHeight="1" spans="1:11">
      <c r="A316" s="309">
        <v>2040604</v>
      </c>
      <c r="B316" s="308" t="s">
        <v>280</v>
      </c>
      <c r="C316" s="312">
        <v>0</v>
      </c>
      <c r="D316" s="312">
        <v>7</v>
      </c>
      <c r="E316" s="305">
        <f t="shared" si="17"/>
        <v>7</v>
      </c>
      <c r="F316" s="312"/>
      <c r="G316" s="305">
        <v>7</v>
      </c>
      <c r="H316" s="305">
        <v>0</v>
      </c>
      <c r="I316" s="313" t="str">
        <f t="shared" si="18"/>
        <v/>
      </c>
      <c r="J316" s="280" t="str">
        <f t="shared" si="19"/>
        <v>是</v>
      </c>
      <c r="K316" s="163" t="str">
        <f t="shared" si="20"/>
        <v>项</v>
      </c>
    </row>
    <row r="317" ht="36" customHeight="1" spans="1:11">
      <c r="A317" s="309">
        <v>2040605</v>
      </c>
      <c r="B317" s="308" t="s">
        <v>281</v>
      </c>
      <c r="C317" s="312">
        <v>0</v>
      </c>
      <c r="D317" s="312">
        <v>5</v>
      </c>
      <c r="E317" s="305">
        <f t="shared" si="17"/>
        <v>5</v>
      </c>
      <c r="F317" s="312"/>
      <c r="G317" s="305">
        <v>5</v>
      </c>
      <c r="H317" s="305">
        <v>0</v>
      </c>
      <c r="I317" s="313" t="str">
        <f t="shared" si="18"/>
        <v/>
      </c>
      <c r="J317" s="280" t="str">
        <f t="shared" si="19"/>
        <v>是</v>
      </c>
      <c r="K317" s="163" t="str">
        <f t="shared" si="20"/>
        <v>项</v>
      </c>
    </row>
    <row r="318" ht="36" customHeight="1" spans="1:11">
      <c r="A318" s="473">
        <v>2040606</v>
      </c>
      <c r="B318" s="308" t="s">
        <v>282</v>
      </c>
      <c r="C318" s="312">
        <v>0</v>
      </c>
      <c r="D318" s="312">
        <v>0</v>
      </c>
      <c r="E318" s="460">
        <f t="shared" si="17"/>
        <v>0</v>
      </c>
      <c r="F318" s="461">
        <v>0</v>
      </c>
      <c r="G318" s="460">
        <v>0</v>
      </c>
      <c r="H318" s="460">
        <v>0</v>
      </c>
      <c r="I318" s="313" t="str">
        <f t="shared" si="18"/>
        <v/>
      </c>
      <c r="J318" s="280" t="str">
        <f t="shared" si="19"/>
        <v>否</v>
      </c>
      <c r="K318" s="163" t="str">
        <f t="shared" si="20"/>
        <v>项</v>
      </c>
    </row>
    <row r="319" ht="36" customHeight="1" spans="1:11">
      <c r="A319" s="473">
        <v>2040607</v>
      </c>
      <c r="B319" s="308" t="s">
        <v>283</v>
      </c>
      <c r="C319" s="312">
        <v>0</v>
      </c>
      <c r="D319" s="312">
        <v>19</v>
      </c>
      <c r="E319" s="305">
        <f t="shared" si="17"/>
        <v>19</v>
      </c>
      <c r="F319" s="312"/>
      <c r="G319" s="305">
        <v>1</v>
      </c>
      <c r="H319" s="305">
        <v>0</v>
      </c>
      <c r="I319" s="313" t="str">
        <f t="shared" si="18"/>
        <v/>
      </c>
      <c r="J319" s="280" t="str">
        <f t="shared" si="19"/>
        <v>是</v>
      </c>
      <c r="K319" s="163" t="str">
        <f t="shared" si="20"/>
        <v>项</v>
      </c>
    </row>
    <row r="320" ht="36" customHeight="1" spans="1:11">
      <c r="A320" s="309">
        <v>2040608</v>
      </c>
      <c r="B320" s="308" t="s">
        <v>284</v>
      </c>
      <c r="C320" s="312">
        <v>0</v>
      </c>
      <c r="D320" s="312">
        <v>0</v>
      </c>
      <c r="E320" s="460">
        <f t="shared" si="17"/>
        <v>0</v>
      </c>
      <c r="F320" s="461">
        <v>0</v>
      </c>
      <c r="G320" s="460">
        <v>0</v>
      </c>
      <c r="H320" s="460">
        <v>0</v>
      </c>
      <c r="I320" s="313" t="str">
        <f t="shared" si="18"/>
        <v/>
      </c>
      <c r="J320" s="280" t="str">
        <f t="shared" si="19"/>
        <v>否</v>
      </c>
      <c r="K320" s="163" t="str">
        <f t="shared" si="20"/>
        <v>项</v>
      </c>
    </row>
    <row r="321" ht="36" customHeight="1" spans="1:11">
      <c r="A321" s="309">
        <v>2040610</v>
      </c>
      <c r="B321" s="308" t="s">
        <v>285</v>
      </c>
      <c r="C321" s="312">
        <v>12</v>
      </c>
      <c r="D321" s="312">
        <v>16</v>
      </c>
      <c r="E321" s="305">
        <f t="shared" si="17"/>
        <v>16</v>
      </c>
      <c r="F321" s="312">
        <v>0</v>
      </c>
      <c r="G321" s="305">
        <v>0</v>
      </c>
      <c r="H321" s="305">
        <v>0</v>
      </c>
      <c r="I321" s="313">
        <f t="shared" si="18"/>
        <v>0.333</v>
      </c>
      <c r="J321" s="280" t="str">
        <f t="shared" si="19"/>
        <v>是</v>
      </c>
      <c r="K321" s="163" t="str">
        <f t="shared" si="20"/>
        <v>项</v>
      </c>
    </row>
    <row r="322" ht="36" customHeight="1" spans="1:11">
      <c r="A322" s="309">
        <v>2040612</v>
      </c>
      <c r="B322" s="362" t="s">
        <v>286</v>
      </c>
      <c r="C322" s="312">
        <v>0</v>
      </c>
      <c r="D322" s="312">
        <v>0</v>
      </c>
      <c r="E322" s="460">
        <f t="shared" si="17"/>
        <v>0</v>
      </c>
      <c r="F322" s="461">
        <v>0</v>
      </c>
      <c r="G322" s="460">
        <v>0</v>
      </c>
      <c r="H322" s="460">
        <v>0</v>
      </c>
      <c r="I322" s="313" t="str">
        <f t="shared" si="18"/>
        <v/>
      </c>
      <c r="J322" s="280" t="str">
        <f t="shared" si="19"/>
        <v>否</v>
      </c>
      <c r="K322" s="163" t="str">
        <f t="shared" si="20"/>
        <v>项</v>
      </c>
    </row>
    <row r="323" ht="36" customHeight="1" spans="1:11">
      <c r="A323" s="309">
        <v>2040613</v>
      </c>
      <c r="B323" s="308" t="s">
        <v>134</v>
      </c>
      <c r="C323" s="312">
        <v>0</v>
      </c>
      <c r="D323" s="312">
        <v>0</v>
      </c>
      <c r="E323" s="460">
        <f t="shared" si="17"/>
        <v>0</v>
      </c>
      <c r="F323" s="461">
        <v>0</v>
      </c>
      <c r="G323" s="460">
        <v>0</v>
      </c>
      <c r="H323" s="460">
        <v>0</v>
      </c>
      <c r="I323" s="313" t="str">
        <f t="shared" si="18"/>
        <v/>
      </c>
      <c r="J323" s="280" t="str">
        <f t="shared" si="19"/>
        <v>否</v>
      </c>
      <c r="K323" s="163" t="str">
        <f t="shared" si="20"/>
        <v>项</v>
      </c>
    </row>
    <row r="324" ht="36" customHeight="1" spans="1:11">
      <c r="A324" s="309">
        <v>2040650</v>
      </c>
      <c r="B324" s="308" t="s">
        <v>102</v>
      </c>
      <c r="C324" s="312">
        <v>0</v>
      </c>
      <c r="D324" s="312">
        <v>0</v>
      </c>
      <c r="E324" s="460">
        <f t="shared" ref="E324:E387" si="27">D324-H324</f>
        <v>0</v>
      </c>
      <c r="F324" s="461">
        <v>0</v>
      </c>
      <c r="G324" s="460">
        <v>0</v>
      </c>
      <c r="H324" s="460">
        <v>0</v>
      </c>
      <c r="I324" s="313" t="str">
        <f t="shared" ref="I324:I387" si="28">IF(C324&gt;0,E324/C324-1,IF(C324&lt;0,-(E324/C324-1),""))</f>
        <v/>
      </c>
      <c r="J324" s="280" t="str">
        <f t="shared" ref="J324:J387" si="29">IF(LEN(A324)=3,"是",IF(B324&lt;&gt;"",IF(SUM(C324:H324)&lt;&gt;0,"是","否"),"是"))</f>
        <v>否</v>
      </c>
      <c r="K324" s="163" t="str">
        <f t="shared" ref="K324:K387" si="30">IF(LEN(A324)=3,"类",IF(LEN(A324)=5,"款","项"))</f>
        <v>项</v>
      </c>
    </row>
    <row r="325" ht="36" customHeight="1" spans="1:11">
      <c r="A325" s="309">
        <v>2040699</v>
      </c>
      <c r="B325" s="308" t="s">
        <v>287</v>
      </c>
      <c r="C325" s="312">
        <v>10</v>
      </c>
      <c r="D325" s="312">
        <v>143</v>
      </c>
      <c r="E325" s="305">
        <f t="shared" si="27"/>
        <v>143</v>
      </c>
      <c r="F325" s="312"/>
      <c r="G325" s="305">
        <v>68</v>
      </c>
      <c r="H325" s="305">
        <v>0</v>
      </c>
      <c r="I325" s="313">
        <f t="shared" si="28"/>
        <v>13.3</v>
      </c>
      <c r="J325" s="280" t="str">
        <f t="shared" si="29"/>
        <v>是</v>
      </c>
      <c r="K325" s="163" t="str">
        <f t="shared" si="30"/>
        <v>项</v>
      </c>
    </row>
    <row r="326" ht="36" customHeight="1" spans="1:11">
      <c r="A326" s="309">
        <v>20407</v>
      </c>
      <c r="B326" s="457" t="s">
        <v>288</v>
      </c>
      <c r="C326" s="458">
        <v>0</v>
      </c>
      <c r="D326" s="458">
        <v>0</v>
      </c>
      <c r="E326" s="456">
        <f t="shared" si="27"/>
        <v>0</v>
      </c>
      <c r="F326" s="458"/>
      <c r="G326" s="456" t="s">
        <v>42</v>
      </c>
      <c r="H326" s="456">
        <v>0</v>
      </c>
      <c r="I326" s="464" t="str">
        <f t="shared" si="28"/>
        <v/>
      </c>
      <c r="J326" s="280" t="str">
        <f t="shared" si="29"/>
        <v>否</v>
      </c>
      <c r="K326" s="163" t="str">
        <f t="shared" si="30"/>
        <v>款</v>
      </c>
    </row>
    <row r="327" ht="36" customHeight="1" spans="1:11">
      <c r="A327" s="309">
        <v>2040701</v>
      </c>
      <c r="B327" s="308" t="s">
        <v>93</v>
      </c>
      <c r="C327" s="312">
        <v>0</v>
      </c>
      <c r="D327" s="312">
        <v>0</v>
      </c>
      <c r="E327" s="460">
        <f t="shared" si="27"/>
        <v>0</v>
      </c>
      <c r="F327" s="461">
        <v>0</v>
      </c>
      <c r="G327" s="460">
        <v>0</v>
      </c>
      <c r="H327" s="460">
        <v>0</v>
      </c>
      <c r="I327" s="313" t="str">
        <f t="shared" si="28"/>
        <v/>
      </c>
      <c r="J327" s="280" t="str">
        <f t="shared" si="29"/>
        <v>否</v>
      </c>
      <c r="K327" s="163" t="str">
        <f t="shared" si="30"/>
        <v>项</v>
      </c>
    </row>
    <row r="328" ht="36" customHeight="1" spans="1:11">
      <c r="A328" s="309">
        <v>2040702</v>
      </c>
      <c r="B328" s="308" t="s">
        <v>94</v>
      </c>
      <c r="C328" s="312">
        <v>0</v>
      </c>
      <c r="D328" s="312">
        <v>0</v>
      </c>
      <c r="E328" s="460">
        <f t="shared" si="27"/>
        <v>0</v>
      </c>
      <c r="F328" s="461">
        <v>0</v>
      </c>
      <c r="G328" s="460">
        <v>0</v>
      </c>
      <c r="H328" s="460">
        <v>0</v>
      </c>
      <c r="I328" s="313" t="str">
        <f t="shared" si="28"/>
        <v/>
      </c>
      <c r="J328" s="280" t="str">
        <f t="shared" si="29"/>
        <v>否</v>
      </c>
      <c r="K328" s="163" t="str">
        <f t="shared" si="30"/>
        <v>项</v>
      </c>
    </row>
    <row r="329" ht="36" customHeight="1" spans="1:11">
      <c r="A329" s="309">
        <v>2040703</v>
      </c>
      <c r="B329" s="308" t="s">
        <v>95</v>
      </c>
      <c r="C329" s="312">
        <v>0</v>
      </c>
      <c r="D329" s="312">
        <v>0</v>
      </c>
      <c r="E329" s="460">
        <f t="shared" si="27"/>
        <v>0</v>
      </c>
      <c r="F329" s="461">
        <v>0</v>
      </c>
      <c r="G329" s="460">
        <v>0</v>
      </c>
      <c r="H329" s="460">
        <v>0</v>
      </c>
      <c r="I329" s="313" t="str">
        <f t="shared" si="28"/>
        <v/>
      </c>
      <c r="J329" s="280" t="str">
        <f t="shared" si="29"/>
        <v>否</v>
      </c>
      <c r="K329" s="163" t="str">
        <f t="shared" si="30"/>
        <v>项</v>
      </c>
    </row>
    <row r="330" ht="36" customHeight="1" spans="1:11">
      <c r="A330" s="309">
        <v>2040704</v>
      </c>
      <c r="B330" s="362" t="s">
        <v>289</v>
      </c>
      <c r="C330" s="312">
        <v>0</v>
      </c>
      <c r="D330" s="312">
        <v>0</v>
      </c>
      <c r="E330" s="460">
        <f t="shared" si="27"/>
        <v>0</v>
      </c>
      <c r="F330" s="461">
        <v>0</v>
      </c>
      <c r="G330" s="460">
        <v>0</v>
      </c>
      <c r="H330" s="460">
        <v>0</v>
      </c>
      <c r="I330" s="313" t="str">
        <f t="shared" si="28"/>
        <v/>
      </c>
      <c r="J330" s="280" t="str">
        <f t="shared" si="29"/>
        <v>否</v>
      </c>
      <c r="K330" s="163" t="str">
        <f t="shared" si="30"/>
        <v>项</v>
      </c>
    </row>
    <row r="331" ht="36" customHeight="1" spans="1:11">
      <c r="A331" s="309">
        <v>2040705</v>
      </c>
      <c r="B331" s="362" t="s">
        <v>290</v>
      </c>
      <c r="C331" s="312">
        <v>0</v>
      </c>
      <c r="D331" s="312">
        <v>0</v>
      </c>
      <c r="E331" s="460">
        <f t="shared" si="27"/>
        <v>0</v>
      </c>
      <c r="F331" s="461">
        <v>0</v>
      </c>
      <c r="G331" s="460">
        <v>0</v>
      </c>
      <c r="H331" s="460">
        <v>0</v>
      </c>
      <c r="I331" s="313" t="str">
        <f t="shared" si="28"/>
        <v/>
      </c>
      <c r="J331" s="280" t="str">
        <f t="shared" si="29"/>
        <v>否</v>
      </c>
      <c r="K331" s="163" t="str">
        <f t="shared" si="30"/>
        <v>项</v>
      </c>
    </row>
    <row r="332" ht="36" customHeight="1" spans="1:11">
      <c r="A332" s="309">
        <v>2040706</v>
      </c>
      <c r="B332" s="308" t="s">
        <v>291</v>
      </c>
      <c r="C332" s="312">
        <v>0</v>
      </c>
      <c r="D332" s="312">
        <v>0</v>
      </c>
      <c r="E332" s="460">
        <f t="shared" si="27"/>
        <v>0</v>
      </c>
      <c r="F332" s="461">
        <v>0</v>
      </c>
      <c r="G332" s="460">
        <v>0</v>
      </c>
      <c r="H332" s="460">
        <v>0</v>
      </c>
      <c r="I332" s="313" t="str">
        <f t="shared" si="28"/>
        <v/>
      </c>
      <c r="J332" s="280" t="str">
        <f t="shared" si="29"/>
        <v>否</v>
      </c>
      <c r="K332" s="163" t="str">
        <f t="shared" si="30"/>
        <v>项</v>
      </c>
    </row>
    <row r="333" ht="36" customHeight="1" spans="1:11">
      <c r="A333" s="309">
        <v>2040707</v>
      </c>
      <c r="B333" s="308" t="s">
        <v>134</v>
      </c>
      <c r="C333" s="312">
        <v>0</v>
      </c>
      <c r="D333" s="312">
        <v>0</v>
      </c>
      <c r="E333" s="460">
        <f t="shared" si="27"/>
        <v>0</v>
      </c>
      <c r="F333" s="461">
        <v>0</v>
      </c>
      <c r="G333" s="460">
        <v>0</v>
      </c>
      <c r="H333" s="460">
        <v>0</v>
      </c>
      <c r="I333" s="313" t="str">
        <f t="shared" si="28"/>
        <v/>
      </c>
      <c r="J333" s="280" t="str">
        <f t="shared" si="29"/>
        <v>否</v>
      </c>
      <c r="K333" s="163" t="str">
        <f t="shared" si="30"/>
        <v>项</v>
      </c>
    </row>
    <row r="334" ht="36" customHeight="1" spans="1:11">
      <c r="A334" s="309">
        <v>2040750</v>
      </c>
      <c r="B334" s="308" t="s">
        <v>102</v>
      </c>
      <c r="C334" s="312">
        <v>0</v>
      </c>
      <c r="D334" s="312">
        <v>0</v>
      </c>
      <c r="E334" s="460">
        <f t="shared" si="27"/>
        <v>0</v>
      </c>
      <c r="F334" s="461">
        <v>0</v>
      </c>
      <c r="G334" s="460">
        <v>0</v>
      </c>
      <c r="H334" s="460">
        <v>0</v>
      </c>
      <c r="I334" s="313" t="str">
        <f t="shared" si="28"/>
        <v/>
      </c>
      <c r="J334" s="280" t="str">
        <f t="shared" si="29"/>
        <v>否</v>
      </c>
      <c r="K334" s="163" t="str">
        <f t="shared" si="30"/>
        <v>项</v>
      </c>
    </row>
    <row r="335" ht="36" customHeight="1" spans="1:11">
      <c r="A335" s="309">
        <v>2040799</v>
      </c>
      <c r="B335" s="308" t="s">
        <v>292</v>
      </c>
      <c r="C335" s="312">
        <v>0</v>
      </c>
      <c r="D335" s="312">
        <v>0</v>
      </c>
      <c r="E335" s="460">
        <f t="shared" si="27"/>
        <v>0</v>
      </c>
      <c r="F335" s="461">
        <v>0</v>
      </c>
      <c r="G335" s="460">
        <v>0</v>
      </c>
      <c r="H335" s="460">
        <v>0</v>
      </c>
      <c r="I335" s="313" t="str">
        <f t="shared" si="28"/>
        <v/>
      </c>
      <c r="J335" s="280" t="str">
        <f t="shared" si="29"/>
        <v>否</v>
      </c>
      <c r="K335" s="163" t="str">
        <f t="shared" si="30"/>
        <v>项</v>
      </c>
    </row>
    <row r="336" ht="36" customHeight="1" spans="1:11">
      <c r="A336" s="309">
        <v>20408</v>
      </c>
      <c r="B336" s="457" t="s">
        <v>293</v>
      </c>
      <c r="C336" s="458">
        <v>0</v>
      </c>
      <c r="D336" s="458">
        <v>0</v>
      </c>
      <c r="E336" s="458">
        <f t="shared" si="27"/>
        <v>0</v>
      </c>
      <c r="F336" s="458">
        <f>SUM(F337:F345)</f>
        <v>0</v>
      </c>
      <c r="G336" s="458">
        <f>SUM(G337:G345)</f>
        <v>0</v>
      </c>
      <c r="H336" s="458">
        <v>0</v>
      </c>
      <c r="I336" s="464" t="str">
        <f t="shared" si="28"/>
        <v/>
      </c>
      <c r="J336" s="280" t="str">
        <f t="shared" si="29"/>
        <v>否</v>
      </c>
      <c r="K336" s="163" t="str">
        <f t="shared" si="30"/>
        <v>款</v>
      </c>
    </row>
    <row r="337" ht="36" customHeight="1" spans="1:11">
      <c r="A337" s="309">
        <v>2040801</v>
      </c>
      <c r="B337" s="308" t="s">
        <v>93</v>
      </c>
      <c r="C337" s="312">
        <v>0</v>
      </c>
      <c r="D337" s="312">
        <v>0</v>
      </c>
      <c r="E337" s="460">
        <f t="shared" si="27"/>
        <v>0</v>
      </c>
      <c r="F337" s="461">
        <v>0</v>
      </c>
      <c r="G337" s="460">
        <v>0</v>
      </c>
      <c r="H337" s="460">
        <v>0</v>
      </c>
      <c r="I337" s="313" t="str">
        <f t="shared" si="28"/>
        <v/>
      </c>
      <c r="J337" s="280" t="str">
        <f t="shared" si="29"/>
        <v>否</v>
      </c>
      <c r="K337" s="163" t="str">
        <f t="shared" si="30"/>
        <v>项</v>
      </c>
    </row>
    <row r="338" ht="36" customHeight="1" spans="1:11">
      <c r="A338" s="309">
        <v>2040802</v>
      </c>
      <c r="B338" s="308" t="s">
        <v>94</v>
      </c>
      <c r="C338" s="312">
        <v>0</v>
      </c>
      <c r="D338" s="312">
        <v>0</v>
      </c>
      <c r="E338" s="460">
        <f t="shared" si="27"/>
        <v>0</v>
      </c>
      <c r="F338" s="461">
        <v>0</v>
      </c>
      <c r="G338" s="460">
        <v>0</v>
      </c>
      <c r="H338" s="460">
        <v>0</v>
      </c>
      <c r="I338" s="313" t="str">
        <f t="shared" si="28"/>
        <v/>
      </c>
      <c r="J338" s="280" t="str">
        <f t="shared" si="29"/>
        <v>否</v>
      </c>
      <c r="K338" s="163" t="str">
        <f t="shared" si="30"/>
        <v>项</v>
      </c>
    </row>
    <row r="339" ht="36" customHeight="1" spans="1:11">
      <c r="A339" s="309">
        <v>2040803</v>
      </c>
      <c r="B339" s="308" t="s">
        <v>95</v>
      </c>
      <c r="C339" s="312">
        <v>0</v>
      </c>
      <c r="D339" s="312">
        <v>0</v>
      </c>
      <c r="E339" s="460">
        <f t="shared" si="27"/>
        <v>0</v>
      </c>
      <c r="F339" s="461">
        <v>0</v>
      </c>
      <c r="G339" s="460">
        <v>0</v>
      </c>
      <c r="H339" s="460">
        <v>0</v>
      </c>
      <c r="I339" s="313" t="str">
        <f t="shared" si="28"/>
        <v/>
      </c>
      <c r="J339" s="280" t="str">
        <f t="shared" si="29"/>
        <v>否</v>
      </c>
      <c r="K339" s="163" t="str">
        <f t="shared" si="30"/>
        <v>项</v>
      </c>
    </row>
    <row r="340" ht="36" customHeight="1" spans="1:11">
      <c r="A340" s="309">
        <v>2040804</v>
      </c>
      <c r="B340" s="308" t="s">
        <v>294</v>
      </c>
      <c r="C340" s="312">
        <v>0</v>
      </c>
      <c r="D340" s="312">
        <v>0</v>
      </c>
      <c r="E340" s="460">
        <f t="shared" si="27"/>
        <v>0</v>
      </c>
      <c r="F340" s="461">
        <v>0</v>
      </c>
      <c r="G340" s="460">
        <v>0</v>
      </c>
      <c r="H340" s="460">
        <v>0</v>
      </c>
      <c r="I340" s="313" t="str">
        <f t="shared" si="28"/>
        <v/>
      </c>
      <c r="J340" s="280" t="str">
        <f t="shared" si="29"/>
        <v>否</v>
      </c>
      <c r="K340" s="163" t="str">
        <f t="shared" si="30"/>
        <v>项</v>
      </c>
    </row>
    <row r="341" ht="36" customHeight="1" spans="1:11">
      <c r="A341" s="309">
        <v>2040805</v>
      </c>
      <c r="B341" s="308" t="s">
        <v>295</v>
      </c>
      <c r="C341" s="312">
        <v>0</v>
      </c>
      <c r="D341" s="312">
        <v>0</v>
      </c>
      <c r="E341" s="460">
        <f t="shared" si="27"/>
        <v>0</v>
      </c>
      <c r="F341" s="461">
        <v>0</v>
      </c>
      <c r="G341" s="460">
        <v>0</v>
      </c>
      <c r="H341" s="460">
        <v>0</v>
      </c>
      <c r="I341" s="313" t="str">
        <f t="shared" si="28"/>
        <v/>
      </c>
      <c r="J341" s="280" t="str">
        <f t="shared" si="29"/>
        <v>否</v>
      </c>
      <c r="K341" s="163" t="str">
        <f t="shared" si="30"/>
        <v>项</v>
      </c>
    </row>
    <row r="342" ht="36" customHeight="1" spans="1:11">
      <c r="A342" s="309">
        <v>2040806</v>
      </c>
      <c r="B342" s="308" t="s">
        <v>296</v>
      </c>
      <c r="C342" s="312">
        <v>0</v>
      </c>
      <c r="D342" s="312">
        <v>0</v>
      </c>
      <c r="E342" s="460">
        <f t="shared" si="27"/>
        <v>0</v>
      </c>
      <c r="F342" s="461">
        <v>0</v>
      </c>
      <c r="G342" s="460">
        <v>0</v>
      </c>
      <c r="H342" s="460">
        <v>0</v>
      </c>
      <c r="I342" s="313" t="str">
        <f t="shared" si="28"/>
        <v/>
      </c>
      <c r="J342" s="280" t="str">
        <f t="shared" si="29"/>
        <v>否</v>
      </c>
      <c r="K342" s="163" t="str">
        <f t="shared" si="30"/>
        <v>项</v>
      </c>
    </row>
    <row r="343" ht="36" customHeight="1" spans="1:11">
      <c r="A343" s="309">
        <v>2040807</v>
      </c>
      <c r="B343" s="308" t="s">
        <v>134</v>
      </c>
      <c r="C343" s="312">
        <v>0</v>
      </c>
      <c r="D343" s="312">
        <v>0</v>
      </c>
      <c r="E343" s="460">
        <f t="shared" si="27"/>
        <v>0</v>
      </c>
      <c r="F343" s="461">
        <v>0</v>
      </c>
      <c r="G343" s="460">
        <v>0</v>
      </c>
      <c r="H343" s="460">
        <v>0</v>
      </c>
      <c r="I343" s="313" t="str">
        <f t="shared" si="28"/>
        <v/>
      </c>
      <c r="J343" s="280" t="str">
        <f t="shared" si="29"/>
        <v>否</v>
      </c>
      <c r="K343" s="163" t="str">
        <f t="shared" si="30"/>
        <v>项</v>
      </c>
    </row>
    <row r="344" ht="36" customHeight="1" spans="1:11">
      <c r="A344" s="309">
        <v>2040850</v>
      </c>
      <c r="B344" s="308" t="s">
        <v>102</v>
      </c>
      <c r="C344" s="312">
        <v>0</v>
      </c>
      <c r="D344" s="312">
        <v>0</v>
      </c>
      <c r="E344" s="460">
        <f t="shared" si="27"/>
        <v>0</v>
      </c>
      <c r="F344" s="461">
        <v>0</v>
      </c>
      <c r="G344" s="460">
        <v>0</v>
      </c>
      <c r="H344" s="460">
        <v>0</v>
      </c>
      <c r="I344" s="313" t="str">
        <f t="shared" si="28"/>
        <v/>
      </c>
      <c r="J344" s="280" t="str">
        <f t="shared" si="29"/>
        <v>否</v>
      </c>
      <c r="K344" s="163" t="str">
        <f t="shared" si="30"/>
        <v>项</v>
      </c>
    </row>
    <row r="345" ht="36" customHeight="1" spans="1:11">
      <c r="A345" s="309">
        <v>2040899</v>
      </c>
      <c r="B345" s="308" t="s">
        <v>297</v>
      </c>
      <c r="C345" s="312">
        <v>0</v>
      </c>
      <c r="D345" s="312">
        <v>0</v>
      </c>
      <c r="E345" s="460">
        <f t="shared" si="27"/>
        <v>0</v>
      </c>
      <c r="F345" s="461">
        <v>0</v>
      </c>
      <c r="G345" s="460">
        <v>0</v>
      </c>
      <c r="H345" s="460">
        <v>0</v>
      </c>
      <c r="I345" s="313" t="str">
        <f t="shared" si="28"/>
        <v/>
      </c>
      <c r="J345" s="280" t="str">
        <f t="shared" si="29"/>
        <v>否</v>
      </c>
      <c r="K345" s="163" t="str">
        <f t="shared" si="30"/>
        <v>项</v>
      </c>
    </row>
    <row r="346" ht="36" customHeight="1" spans="1:11">
      <c r="A346" s="309">
        <v>20409</v>
      </c>
      <c r="B346" s="457" t="s">
        <v>298</v>
      </c>
      <c r="C346" s="458">
        <v>0</v>
      </c>
      <c r="D346" s="458">
        <v>0</v>
      </c>
      <c r="E346" s="456">
        <f t="shared" si="27"/>
        <v>0</v>
      </c>
      <c r="F346" s="458"/>
      <c r="G346" s="456" t="s">
        <v>42</v>
      </c>
      <c r="H346" s="456">
        <v>0</v>
      </c>
      <c r="I346" s="464" t="str">
        <f t="shared" si="28"/>
        <v/>
      </c>
      <c r="J346" s="280" t="str">
        <f t="shared" si="29"/>
        <v>否</v>
      </c>
      <c r="K346" s="163" t="str">
        <f t="shared" si="30"/>
        <v>款</v>
      </c>
    </row>
    <row r="347" ht="36" customHeight="1" spans="1:11">
      <c r="A347" s="309">
        <v>2040901</v>
      </c>
      <c r="B347" s="308" t="s">
        <v>93</v>
      </c>
      <c r="C347" s="312">
        <v>0</v>
      </c>
      <c r="D347" s="312">
        <v>0</v>
      </c>
      <c r="E347" s="460">
        <f t="shared" si="27"/>
        <v>0</v>
      </c>
      <c r="F347" s="461">
        <v>0</v>
      </c>
      <c r="G347" s="460">
        <v>0</v>
      </c>
      <c r="H347" s="460">
        <v>0</v>
      </c>
      <c r="I347" s="313" t="str">
        <f t="shared" si="28"/>
        <v/>
      </c>
      <c r="J347" s="280" t="str">
        <f t="shared" si="29"/>
        <v>否</v>
      </c>
      <c r="K347" s="163" t="str">
        <f t="shared" si="30"/>
        <v>项</v>
      </c>
    </row>
    <row r="348" ht="36" customHeight="1" spans="1:11">
      <c r="A348" s="309">
        <v>2040902</v>
      </c>
      <c r="B348" s="308" t="s">
        <v>94</v>
      </c>
      <c r="C348" s="312">
        <v>0</v>
      </c>
      <c r="D348" s="312">
        <v>0</v>
      </c>
      <c r="E348" s="460">
        <f t="shared" si="27"/>
        <v>0</v>
      </c>
      <c r="F348" s="461">
        <v>0</v>
      </c>
      <c r="G348" s="460">
        <v>0</v>
      </c>
      <c r="H348" s="460">
        <v>0</v>
      </c>
      <c r="I348" s="313" t="str">
        <f t="shared" si="28"/>
        <v/>
      </c>
      <c r="J348" s="280" t="str">
        <f t="shared" si="29"/>
        <v>否</v>
      </c>
      <c r="K348" s="163" t="str">
        <f t="shared" si="30"/>
        <v>项</v>
      </c>
    </row>
    <row r="349" ht="36" customHeight="1" spans="1:11">
      <c r="A349" s="309">
        <v>2040903</v>
      </c>
      <c r="B349" s="308" t="s">
        <v>95</v>
      </c>
      <c r="C349" s="312">
        <v>0</v>
      </c>
      <c r="D349" s="312">
        <v>0</v>
      </c>
      <c r="E349" s="460">
        <f t="shared" si="27"/>
        <v>0</v>
      </c>
      <c r="F349" s="461">
        <v>0</v>
      </c>
      <c r="G349" s="460">
        <v>0</v>
      </c>
      <c r="H349" s="460">
        <v>0</v>
      </c>
      <c r="I349" s="313" t="str">
        <f t="shared" si="28"/>
        <v/>
      </c>
      <c r="J349" s="280" t="str">
        <f t="shared" si="29"/>
        <v>否</v>
      </c>
      <c r="K349" s="163" t="str">
        <f t="shared" si="30"/>
        <v>项</v>
      </c>
    </row>
    <row r="350" ht="36" customHeight="1" spans="1:11">
      <c r="A350" s="309">
        <v>2040904</v>
      </c>
      <c r="B350" s="308" t="s">
        <v>299</v>
      </c>
      <c r="C350" s="312">
        <v>0</v>
      </c>
      <c r="D350" s="312">
        <v>0</v>
      </c>
      <c r="E350" s="460">
        <f t="shared" si="27"/>
        <v>0</v>
      </c>
      <c r="F350" s="461">
        <v>0</v>
      </c>
      <c r="G350" s="460">
        <v>0</v>
      </c>
      <c r="H350" s="460">
        <v>0</v>
      </c>
      <c r="I350" s="313" t="str">
        <f t="shared" si="28"/>
        <v/>
      </c>
      <c r="J350" s="280" t="str">
        <f t="shared" si="29"/>
        <v>否</v>
      </c>
      <c r="K350" s="163" t="str">
        <f t="shared" si="30"/>
        <v>项</v>
      </c>
    </row>
    <row r="351" ht="36" customHeight="1" spans="1:11">
      <c r="A351" s="309">
        <v>2040905</v>
      </c>
      <c r="B351" s="308" t="s">
        <v>300</v>
      </c>
      <c r="C351" s="312">
        <v>0</v>
      </c>
      <c r="D351" s="312">
        <v>0</v>
      </c>
      <c r="E351" s="460">
        <f t="shared" si="27"/>
        <v>0</v>
      </c>
      <c r="F351" s="461">
        <v>0</v>
      </c>
      <c r="G351" s="460">
        <v>0</v>
      </c>
      <c r="H351" s="460">
        <v>0</v>
      </c>
      <c r="I351" s="313" t="str">
        <f t="shared" si="28"/>
        <v/>
      </c>
      <c r="J351" s="280" t="str">
        <f t="shared" si="29"/>
        <v>否</v>
      </c>
      <c r="K351" s="163" t="str">
        <f t="shared" si="30"/>
        <v>项</v>
      </c>
    </row>
    <row r="352" ht="36" customHeight="1" spans="1:11">
      <c r="A352" s="309">
        <v>2040950</v>
      </c>
      <c r="B352" s="308" t="s">
        <v>102</v>
      </c>
      <c r="C352" s="312">
        <v>0</v>
      </c>
      <c r="D352" s="312">
        <v>0</v>
      </c>
      <c r="E352" s="460">
        <f t="shared" si="27"/>
        <v>0</v>
      </c>
      <c r="F352" s="461">
        <v>0</v>
      </c>
      <c r="G352" s="460">
        <v>0</v>
      </c>
      <c r="H352" s="460">
        <v>0</v>
      </c>
      <c r="I352" s="313" t="str">
        <f t="shared" si="28"/>
        <v/>
      </c>
      <c r="J352" s="280" t="str">
        <f t="shared" si="29"/>
        <v>否</v>
      </c>
      <c r="K352" s="163" t="str">
        <f t="shared" si="30"/>
        <v>项</v>
      </c>
    </row>
    <row r="353" ht="36" customHeight="1" spans="1:11">
      <c r="A353" s="309">
        <v>2040999</v>
      </c>
      <c r="B353" s="308" t="s">
        <v>301</v>
      </c>
      <c r="C353" s="312">
        <v>0</v>
      </c>
      <c r="D353" s="312">
        <v>0</v>
      </c>
      <c r="E353" s="460">
        <f t="shared" si="27"/>
        <v>0</v>
      </c>
      <c r="F353" s="461">
        <v>0</v>
      </c>
      <c r="G353" s="460">
        <v>0</v>
      </c>
      <c r="H353" s="460">
        <v>0</v>
      </c>
      <c r="I353" s="313" t="str">
        <f t="shared" si="28"/>
        <v/>
      </c>
      <c r="J353" s="280" t="str">
        <f t="shared" si="29"/>
        <v>否</v>
      </c>
      <c r="K353" s="163" t="str">
        <f t="shared" si="30"/>
        <v>项</v>
      </c>
    </row>
    <row r="354" ht="36" customHeight="1" spans="1:11">
      <c r="A354" s="309">
        <v>20410</v>
      </c>
      <c r="B354" s="457" t="s">
        <v>302</v>
      </c>
      <c r="C354" s="458">
        <v>0</v>
      </c>
      <c r="D354" s="458">
        <v>0</v>
      </c>
      <c r="E354" s="456">
        <f t="shared" si="27"/>
        <v>0</v>
      </c>
      <c r="F354" s="458"/>
      <c r="G354" s="456" t="s">
        <v>42</v>
      </c>
      <c r="H354" s="456">
        <v>0</v>
      </c>
      <c r="I354" s="464" t="str">
        <f t="shared" si="28"/>
        <v/>
      </c>
      <c r="J354" s="280" t="str">
        <f t="shared" si="29"/>
        <v>否</v>
      </c>
      <c r="K354" s="163" t="str">
        <f t="shared" si="30"/>
        <v>款</v>
      </c>
    </row>
    <row r="355" ht="36" customHeight="1" spans="1:11">
      <c r="A355" s="309">
        <v>2041001</v>
      </c>
      <c r="B355" s="308" t="s">
        <v>93</v>
      </c>
      <c r="C355" s="312">
        <v>0</v>
      </c>
      <c r="D355" s="312">
        <v>0</v>
      </c>
      <c r="E355" s="460">
        <f t="shared" si="27"/>
        <v>0</v>
      </c>
      <c r="F355" s="461">
        <v>0</v>
      </c>
      <c r="G355" s="460">
        <v>0</v>
      </c>
      <c r="H355" s="460">
        <v>0</v>
      </c>
      <c r="I355" s="313" t="str">
        <f t="shared" si="28"/>
        <v/>
      </c>
      <c r="J355" s="280" t="str">
        <f t="shared" si="29"/>
        <v>否</v>
      </c>
      <c r="K355" s="163" t="str">
        <f t="shared" si="30"/>
        <v>项</v>
      </c>
    </row>
    <row r="356" ht="36" customHeight="1" spans="1:11">
      <c r="A356" s="309">
        <v>2041002</v>
      </c>
      <c r="B356" s="308" t="s">
        <v>94</v>
      </c>
      <c r="C356" s="312">
        <v>0</v>
      </c>
      <c r="D356" s="312">
        <v>0</v>
      </c>
      <c r="E356" s="460">
        <f t="shared" si="27"/>
        <v>0</v>
      </c>
      <c r="F356" s="461">
        <v>0</v>
      </c>
      <c r="G356" s="460">
        <v>0</v>
      </c>
      <c r="H356" s="460">
        <v>0</v>
      </c>
      <c r="I356" s="313" t="str">
        <f t="shared" si="28"/>
        <v/>
      </c>
      <c r="J356" s="280" t="str">
        <f t="shared" si="29"/>
        <v>否</v>
      </c>
      <c r="K356" s="163" t="str">
        <f t="shared" si="30"/>
        <v>项</v>
      </c>
    </row>
    <row r="357" ht="36" customHeight="1" spans="1:11">
      <c r="A357" s="309">
        <v>2041006</v>
      </c>
      <c r="B357" s="308" t="s">
        <v>134</v>
      </c>
      <c r="C357" s="312">
        <v>0</v>
      </c>
      <c r="D357" s="312">
        <v>0</v>
      </c>
      <c r="E357" s="460">
        <f t="shared" si="27"/>
        <v>0</v>
      </c>
      <c r="F357" s="461">
        <v>0</v>
      </c>
      <c r="G357" s="460">
        <v>0</v>
      </c>
      <c r="H357" s="460">
        <v>0</v>
      </c>
      <c r="I357" s="313" t="str">
        <f t="shared" si="28"/>
        <v/>
      </c>
      <c r="J357" s="280" t="str">
        <f t="shared" si="29"/>
        <v>否</v>
      </c>
      <c r="K357" s="163" t="str">
        <f t="shared" si="30"/>
        <v>项</v>
      </c>
    </row>
    <row r="358" ht="36" customHeight="1" spans="1:11">
      <c r="A358" s="309">
        <v>2041007</v>
      </c>
      <c r="B358" s="308" t="s">
        <v>303</v>
      </c>
      <c r="C358" s="312">
        <v>0</v>
      </c>
      <c r="D358" s="312">
        <v>0</v>
      </c>
      <c r="E358" s="460">
        <f t="shared" si="27"/>
        <v>0</v>
      </c>
      <c r="F358" s="461">
        <v>0</v>
      </c>
      <c r="G358" s="460">
        <v>0</v>
      </c>
      <c r="H358" s="460">
        <v>0</v>
      </c>
      <c r="I358" s="313" t="str">
        <f t="shared" si="28"/>
        <v/>
      </c>
      <c r="J358" s="280" t="str">
        <f t="shared" si="29"/>
        <v>否</v>
      </c>
      <c r="K358" s="163" t="str">
        <f t="shared" si="30"/>
        <v>项</v>
      </c>
    </row>
    <row r="359" ht="36" customHeight="1" spans="1:11">
      <c r="A359" s="309">
        <v>2041099</v>
      </c>
      <c r="B359" s="308" t="s">
        <v>304</v>
      </c>
      <c r="C359" s="312">
        <v>0</v>
      </c>
      <c r="D359" s="312">
        <v>0</v>
      </c>
      <c r="E359" s="460">
        <f t="shared" si="27"/>
        <v>0</v>
      </c>
      <c r="F359" s="461">
        <v>0</v>
      </c>
      <c r="G359" s="460">
        <v>0</v>
      </c>
      <c r="H359" s="460">
        <v>0</v>
      </c>
      <c r="I359" s="313" t="str">
        <f t="shared" si="28"/>
        <v/>
      </c>
      <c r="J359" s="280" t="str">
        <f t="shared" si="29"/>
        <v>否</v>
      </c>
      <c r="K359" s="163" t="str">
        <f t="shared" si="30"/>
        <v>项</v>
      </c>
    </row>
    <row r="360" ht="36" customHeight="1" spans="1:11">
      <c r="A360" s="309">
        <v>20499</v>
      </c>
      <c r="B360" s="457" t="s">
        <v>305</v>
      </c>
      <c r="C360" s="458">
        <v>5</v>
      </c>
      <c r="D360" s="458">
        <v>10</v>
      </c>
      <c r="E360" s="458">
        <f t="shared" si="27"/>
        <v>10</v>
      </c>
      <c r="F360" s="458">
        <f>SUM(F361:F362)</f>
        <v>0</v>
      </c>
      <c r="G360" s="458">
        <f>SUM(G361:G362)</f>
        <v>0</v>
      </c>
      <c r="H360" s="458">
        <v>0</v>
      </c>
      <c r="I360" s="464">
        <f t="shared" si="28"/>
        <v>1</v>
      </c>
      <c r="J360" s="280" t="str">
        <f t="shared" si="29"/>
        <v>是</v>
      </c>
      <c r="K360" s="163" t="str">
        <f t="shared" si="30"/>
        <v>款</v>
      </c>
    </row>
    <row r="361" ht="36" customHeight="1" spans="1:11">
      <c r="A361" s="361">
        <v>2049902</v>
      </c>
      <c r="B361" s="308" t="s">
        <v>306</v>
      </c>
      <c r="C361" s="312">
        <v>0</v>
      </c>
      <c r="D361" s="312">
        <v>0</v>
      </c>
      <c r="E361" s="460">
        <f t="shared" si="27"/>
        <v>0</v>
      </c>
      <c r="F361" s="461">
        <v>0</v>
      </c>
      <c r="G361" s="460">
        <v>0</v>
      </c>
      <c r="H361" s="460">
        <v>0</v>
      </c>
      <c r="I361" s="313" t="str">
        <f t="shared" si="28"/>
        <v/>
      </c>
      <c r="J361" s="280" t="str">
        <f t="shared" si="29"/>
        <v>否</v>
      </c>
      <c r="K361" s="163" t="str">
        <f t="shared" si="30"/>
        <v>项</v>
      </c>
    </row>
    <row r="362" ht="36" customHeight="1" spans="1:11">
      <c r="A362" s="474">
        <v>2049999</v>
      </c>
      <c r="B362" s="308" t="s">
        <v>307</v>
      </c>
      <c r="C362" s="312">
        <v>5</v>
      </c>
      <c r="D362" s="312">
        <v>10</v>
      </c>
      <c r="E362" s="305">
        <f t="shared" si="27"/>
        <v>10</v>
      </c>
      <c r="F362" s="312">
        <v>0</v>
      </c>
      <c r="G362" s="305">
        <v>0</v>
      </c>
      <c r="H362" s="305">
        <v>0</v>
      </c>
      <c r="I362" s="313">
        <f t="shared" si="28"/>
        <v>1</v>
      </c>
      <c r="J362" s="280" t="str">
        <f t="shared" si="29"/>
        <v>是</v>
      </c>
      <c r="K362" s="163" t="str">
        <f t="shared" si="30"/>
        <v>项</v>
      </c>
    </row>
    <row r="363" ht="36" customHeight="1" spans="1:11">
      <c r="A363" s="303">
        <v>205</v>
      </c>
      <c r="B363" s="455" t="s">
        <v>50</v>
      </c>
      <c r="C363" s="458">
        <v>43258</v>
      </c>
      <c r="D363" s="458">
        <v>36201</v>
      </c>
      <c r="E363" s="458">
        <f t="shared" si="27"/>
        <v>36201</v>
      </c>
      <c r="F363" s="458">
        <f>SUM(F364,F369,F376,F382,F388,F392,F396,F400,F406,F413)</f>
        <v>0</v>
      </c>
      <c r="G363" s="458">
        <f>SUM(G364,G369,G376,G382,G388,G392,G396,G400,G406,G413)</f>
        <v>2969</v>
      </c>
      <c r="H363" s="458">
        <v>0</v>
      </c>
      <c r="I363" s="463">
        <f t="shared" si="28"/>
        <v>-0.163</v>
      </c>
      <c r="J363" s="280" t="str">
        <f t="shared" si="29"/>
        <v>是</v>
      </c>
      <c r="K363" s="163" t="str">
        <f t="shared" si="30"/>
        <v>类</v>
      </c>
    </row>
    <row r="364" ht="36" customHeight="1" spans="1:11">
      <c r="A364" s="309">
        <v>20501</v>
      </c>
      <c r="B364" s="457" t="s">
        <v>308</v>
      </c>
      <c r="C364" s="458">
        <v>674</v>
      </c>
      <c r="D364" s="458">
        <v>792</v>
      </c>
      <c r="E364" s="458">
        <f t="shared" si="27"/>
        <v>792</v>
      </c>
      <c r="F364" s="458">
        <f>SUM(F365:F368)</f>
        <v>0</v>
      </c>
      <c r="G364" s="458">
        <f>SUM(G365:G368)</f>
        <v>0</v>
      </c>
      <c r="H364" s="458">
        <v>0</v>
      </c>
      <c r="I364" s="464">
        <f t="shared" si="28"/>
        <v>0.175</v>
      </c>
      <c r="J364" s="280" t="str">
        <f t="shared" si="29"/>
        <v>是</v>
      </c>
      <c r="K364" s="163" t="str">
        <f t="shared" si="30"/>
        <v>款</v>
      </c>
    </row>
    <row r="365" ht="36" customHeight="1" spans="1:11">
      <c r="A365" s="309">
        <v>2050101</v>
      </c>
      <c r="B365" s="308" t="s">
        <v>93</v>
      </c>
      <c r="C365" s="312">
        <v>208</v>
      </c>
      <c r="D365" s="312">
        <v>154</v>
      </c>
      <c r="E365" s="305">
        <f t="shared" si="27"/>
        <v>154</v>
      </c>
      <c r="F365" s="312">
        <v>0</v>
      </c>
      <c r="G365" s="305">
        <v>0</v>
      </c>
      <c r="H365" s="305">
        <v>0</v>
      </c>
      <c r="I365" s="313">
        <f t="shared" si="28"/>
        <v>-0.26</v>
      </c>
      <c r="J365" s="280" t="str">
        <f t="shared" si="29"/>
        <v>是</v>
      </c>
      <c r="K365" s="163" t="str">
        <f t="shared" si="30"/>
        <v>项</v>
      </c>
    </row>
    <row r="366" ht="36" customHeight="1" spans="1:11">
      <c r="A366" s="309">
        <v>2050102</v>
      </c>
      <c r="B366" s="308" t="s">
        <v>94</v>
      </c>
      <c r="C366" s="312">
        <v>0</v>
      </c>
      <c r="D366" s="312">
        <v>0</v>
      </c>
      <c r="E366" s="460">
        <f t="shared" si="27"/>
        <v>0</v>
      </c>
      <c r="F366" s="461">
        <v>0</v>
      </c>
      <c r="G366" s="460">
        <v>0</v>
      </c>
      <c r="H366" s="460">
        <v>0</v>
      </c>
      <c r="I366" s="313" t="str">
        <f t="shared" si="28"/>
        <v/>
      </c>
      <c r="J366" s="280" t="str">
        <f t="shared" si="29"/>
        <v>否</v>
      </c>
      <c r="K366" s="163" t="str">
        <f t="shared" si="30"/>
        <v>项</v>
      </c>
    </row>
    <row r="367" ht="36" customHeight="1" spans="1:11">
      <c r="A367" s="309">
        <v>2050103</v>
      </c>
      <c r="B367" s="308" t="s">
        <v>95</v>
      </c>
      <c r="C367" s="312">
        <v>0</v>
      </c>
      <c r="D367" s="312">
        <v>0</v>
      </c>
      <c r="E367" s="460">
        <f t="shared" si="27"/>
        <v>0</v>
      </c>
      <c r="F367" s="461">
        <v>0</v>
      </c>
      <c r="G367" s="460">
        <v>0</v>
      </c>
      <c r="H367" s="460">
        <v>0</v>
      </c>
      <c r="I367" s="313" t="str">
        <f t="shared" si="28"/>
        <v/>
      </c>
      <c r="J367" s="280" t="str">
        <f t="shared" si="29"/>
        <v>否</v>
      </c>
      <c r="K367" s="163" t="str">
        <f t="shared" si="30"/>
        <v>项</v>
      </c>
    </row>
    <row r="368" ht="36" customHeight="1" spans="1:11">
      <c r="A368" s="309">
        <v>2050199</v>
      </c>
      <c r="B368" s="308" t="s">
        <v>309</v>
      </c>
      <c r="C368" s="312">
        <v>466</v>
      </c>
      <c r="D368" s="312">
        <v>638</v>
      </c>
      <c r="E368" s="305">
        <f t="shared" si="27"/>
        <v>638</v>
      </c>
      <c r="F368" s="312">
        <v>0</v>
      </c>
      <c r="G368" s="305">
        <v>0</v>
      </c>
      <c r="H368" s="305">
        <v>0</v>
      </c>
      <c r="I368" s="313">
        <f t="shared" si="28"/>
        <v>0.369</v>
      </c>
      <c r="J368" s="280" t="str">
        <f t="shared" si="29"/>
        <v>是</v>
      </c>
      <c r="K368" s="163" t="str">
        <f t="shared" si="30"/>
        <v>项</v>
      </c>
    </row>
    <row r="369" ht="36" customHeight="1" spans="1:11">
      <c r="A369" s="309">
        <v>20502</v>
      </c>
      <c r="B369" s="457" t="s">
        <v>310</v>
      </c>
      <c r="C369" s="458">
        <v>33859</v>
      </c>
      <c r="D369" s="458">
        <v>33204</v>
      </c>
      <c r="E369" s="458">
        <f t="shared" si="27"/>
        <v>33204</v>
      </c>
      <c r="F369" s="458">
        <f>SUM(F370:F375)</f>
        <v>0</v>
      </c>
      <c r="G369" s="458">
        <f>SUM(G370:G375)</f>
        <v>2805</v>
      </c>
      <c r="H369" s="458">
        <v>0</v>
      </c>
      <c r="I369" s="464">
        <f t="shared" si="28"/>
        <v>-0.019</v>
      </c>
      <c r="J369" s="280" t="str">
        <f t="shared" si="29"/>
        <v>是</v>
      </c>
      <c r="K369" s="163" t="str">
        <f t="shared" si="30"/>
        <v>款</v>
      </c>
    </row>
    <row r="370" ht="36" customHeight="1" spans="1:11">
      <c r="A370" s="309">
        <v>2050201</v>
      </c>
      <c r="B370" s="308" t="s">
        <v>311</v>
      </c>
      <c r="C370" s="312">
        <v>1029</v>
      </c>
      <c r="D370" s="312">
        <v>2521</v>
      </c>
      <c r="E370" s="305">
        <f t="shared" si="27"/>
        <v>2521</v>
      </c>
      <c r="F370" s="312"/>
      <c r="G370" s="305">
        <v>80</v>
      </c>
      <c r="H370" s="305">
        <v>0</v>
      </c>
      <c r="I370" s="313">
        <f t="shared" si="28"/>
        <v>1.45</v>
      </c>
      <c r="J370" s="280" t="str">
        <f t="shared" si="29"/>
        <v>是</v>
      </c>
      <c r="K370" s="163" t="str">
        <f t="shared" si="30"/>
        <v>项</v>
      </c>
    </row>
    <row r="371" ht="36" customHeight="1" spans="1:11">
      <c r="A371" s="309">
        <v>2050202</v>
      </c>
      <c r="B371" s="308" t="s">
        <v>312</v>
      </c>
      <c r="C371" s="312">
        <v>14195</v>
      </c>
      <c r="D371" s="312">
        <v>13033</v>
      </c>
      <c r="E371" s="305">
        <f t="shared" si="27"/>
        <v>13033</v>
      </c>
      <c r="F371" s="312"/>
      <c r="G371" s="305">
        <v>10</v>
      </c>
      <c r="H371" s="305">
        <v>0</v>
      </c>
      <c r="I371" s="313">
        <f t="shared" si="28"/>
        <v>-0.082</v>
      </c>
      <c r="J371" s="280" t="str">
        <f t="shared" si="29"/>
        <v>是</v>
      </c>
      <c r="K371" s="163" t="str">
        <f t="shared" si="30"/>
        <v>项</v>
      </c>
    </row>
    <row r="372" ht="36" customHeight="1" spans="1:11">
      <c r="A372" s="309">
        <v>2050203</v>
      </c>
      <c r="B372" s="308" t="s">
        <v>313</v>
      </c>
      <c r="C372" s="312">
        <v>10278</v>
      </c>
      <c r="D372" s="312">
        <v>9388</v>
      </c>
      <c r="E372" s="305">
        <f t="shared" si="27"/>
        <v>9388</v>
      </c>
      <c r="F372" s="312">
        <v>0</v>
      </c>
      <c r="G372" s="305">
        <v>0</v>
      </c>
      <c r="H372" s="305">
        <v>0</v>
      </c>
      <c r="I372" s="313">
        <f t="shared" si="28"/>
        <v>-0.087</v>
      </c>
      <c r="J372" s="280" t="str">
        <f t="shared" si="29"/>
        <v>是</v>
      </c>
      <c r="K372" s="163" t="str">
        <f t="shared" si="30"/>
        <v>项</v>
      </c>
    </row>
    <row r="373" ht="36" customHeight="1" spans="1:11">
      <c r="A373" s="309">
        <v>2050204</v>
      </c>
      <c r="B373" s="308" t="s">
        <v>314</v>
      </c>
      <c r="C373" s="312">
        <v>8277</v>
      </c>
      <c r="D373" s="312">
        <v>5160</v>
      </c>
      <c r="E373" s="305">
        <f t="shared" si="27"/>
        <v>5160</v>
      </c>
      <c r="F373" s="312"/>
      <c r="G373" s="305">
        <v>95</v>
      </c>
      <c r="H373" s="305">
        <v>0</v>
      </c>
      <c r="I373" s="313">
        <f t="shared" si="28"/>
        <v>-0.377</v>
      </c>
      <c r="J373" s="280" t="str">
        <f t="shared" si="29"/>
        <v>是</v>
      </c>
      <c r="K373" s="163" t="str">
        <f t="shared" si="30"/>
        <v>项</v>
      </c>
    </row>
    <row r="374" ht="36" customHeight="1" spans="1:11">
      <c r="A374" s="309">
        <v>2050205</v>
      </c>
      <c r="B374" s="308" t="s">
        <v>315</v>
      </c>
      <c r="C374" s="312">
        <v>0</v>
      </c>
      <c r="D374" s="312">
        <v>0</v>
      </c>
      <c r="E374" s="460">
        <f t="shared" si="27"/>
        <v>0</v>
      </c>
      <c r="F374" s="461">
        <v>0</v>
      </c>
      <c r="G374" s="460">
        <v>0</v>
      </c>
      <c r="H374" s="460">
        <v>0</v>
      </c>
      <c r="I374" s="313" t="str">
        <f t="shared" si="28"/>
        <v/>
      </c>
      <c r="J374" s="280" t="str">
        <f t="shared" si="29"/>
        <v>否</v>
      </c>
      <c r="K374" s="163" t="str">
        <f t="shared" si="30"/>
        <v>项</v>
      </c>
    </row>
    <row r="375" ht="36" customHeight="1" spans="1:11">
      <c r="A375" s="309">
        <v>2050299</v>
      </c>
      <c r="B375" s="308" t="s">
        <v>316</v>
      </c>
      <c r="C375" s="312">
        <v>80</v>
      </c>
      <c r="D375" s="312">
        <v>3102</v>
      </c>
      <c r="E375" s="305">
        <f t="shared" si="27"/>
        <v>3102</v>
      </c>
      <c r="F375" s="312"/>
      <c r="G375" s="305">
        <v>2620</v>
      </c>
      <c r="H375" s="305">
        <v>0</v>
      </c>
      <c r="I375" s="313">
        <f t="shared" si="28"/>
        <v>37.775</v>
      </c>
      <c r="J375" s="280" t="str">
        <f t="shared" si="29"/>
        <v>是</v>
      </c>
      <c r="K375" s="163" t="str">
        <f t="shared" si="30"/>
        <v>项</v>
      </c>
    </row>
    <row r="376" ht="36" customHeight="1" spans="1:11">
      <c r="A376" s="309">
        <v>20503</v>
      </c>
      <c r="B376" s="457" t="s">
        <v>317</v>
      </c>
      <c r="C376" s="458">
        <v>1164</v>
      </c>
      <c r="D376" s="458">
        <v>1309</v>
      </c>
      <c r="E376" s="458">
        <f t="shared" si="27"/>
        <v>1309</v>
      </c>
      <c r="F376" s="458">
        <f>SUM(F377:F381)</f>
        <v>0</v>
      </c>
      <c r="G376" s="458">
        <f>SUM(G377:G381)</f>
        <v>164</v>
      </c>
      <c r="H376" s="458">
        <v>0</v>
      </c>
      <c r="I376" s="464">
        <f t="shared" si="28"/>
        <v>0.125</v>
      </c>
      <c r="J376" s="280" t="str">
        <f t="shared" si="29"/>
        <v>是</v>
      </c>
      <c r="K376" s="163" t="str">
        <f t="shared" si="30"/>
        <v>款</v>
      </c>
    </row>
    <row r="377" ht="36" customHeight="1" spans="1:11">
      <c r="A377" s="309">
        <v>2050301</v>
      </c>
      <c r="B377" s="308" t="s">
        <v>318</v>
      </c>
      <c r="C377" s="312">
        <v>0</v>
      </c>
      <c r="D377" s="312">
        <v>0</v>
      </c>
      <c r="E377" s="460">
        <f t="shared" si="27"/>
        <v>0</v>
      </c>
      <c r="F377" s="461">
        <v>0</v>
      </c>
      <c r="G377" s="460">
        <v>0</v>
      </c>
      <c r="H377" s="460">
        <v>0</v>
      </c>
      <c r="I377" s="313" t="str">
        <f t="shared" si="28"/>
        <v/>
      </c>
      <c r="J377" s="280" t="str">
        <f t="shared" si="29"/>
        <v>否</v>
      </c>
      <c r="K377" s="163" t="str">
        <f t="shared" si="30"/>
        <v>项</v>
      </c>
    </row>
    <row r="378" ht="36" customHeight="1" spans="1:11">
      <c r="A378" s="309">
        <v>2050302</v>
      </c>
      <c r="B378" s="308" t="s">
        <v>319</v>
      </c>
      <c r="C378" s="312">
        <v>1164</v>
      </c>
      <c r="D378" s="312">
        <v>1309</v>
      </c>
      <c r="E378" s="305">
        <f t="shared" si="27"/>
        <v>1309</v>
      </c>
      <c r="F378" s="312"/>
      <c r="G378" s="305">
        <v>164</v>
      </c>
      <c r="H378" s="305">
        <v>0</v>
      </c>
      <c r="I378" s="313">
        <f t="shared" si="28"/>
        <v>0.125</v>
      </c>
      <c r="J378" s="280" t="str">
        <f t="shared" si="29"/>
        <v>是</v>
      </c>
      <c r="K378" s="163" t="str">
        <f t="shared" si="30"/>
        <v>项</v>
      </c>
    </row>
    <row r="379" ht="36" customHeight="1" spans="1:11">
      <c r="A379" s="309">
        <v>2050303</v>
      </c>
      <c r="B379" s="308" t="s">
        <v>320</v>
      </c>
      <c r="C379" s="312">
        <v>0</v>
      </c>
      <c r="D379" s="312">
        <v>0</v>
      </c>
      <c r="E379" s="460">
        <f t="shared" si="27"/>
        <v>0</v>
      </c>
      <c r="F379" s="461">
        <v>0</v>
      </c>
      <c r="G379" s="460">
        <v>0</v>
      </c>
      <c r="H379" s="460">
        <v>0</v>
      </c>
      <c r="I379" s="313" t="str">
        <f t="shared" si="28"/>
        <v/>
      </c>
      <c r="J379" s="280" t="str">
        <f t="shared" si="29"/>
        <v>否</v>
      </c>
      <c r="K379" s="163" t="str">
        <f t="shared" si="30"/>
        <v>项</v>
      </c>
    </row>
    <row r="380" ht="36" customHeight="1" spans="1:11">
      <c r="A380" s="309">
        <v>2050305</v>
      </c>
      <c r="B380" s="308" t="s">
        <v>321</v>
      </c>
      <c r="C380" s="312">
        <v>0</v>
      </c>
      <c r="D380" s="312">
        <v>0</v>
      </c>
      <c r="E380" s="460">
        <f t="shared" si="27"/>
        <v>0</v>
      </c>
      <c r="F380" s="461">
        <v>0</v>
      </c>
      <c r="G380" s="460">
        <v>0</v>
      </c>
      <c r="H380" s="460">
        <v>0</v>
      </c>
      <c r="I380" s="313" t="str">
        <f t="shared" si="28"/>
        <v/>
      </c>
      <c r="J380" s="280" t="str">
        <f t="shared" si="29"/>
        <v>否</v>
      </c>
      <c r="K380" s="163" t="str">
        <f t="shared" si="30"/>
        <v>项</v>
      </c>
    </row>
    <row r="381" ht="36" customHeight="1" spans="1:11">
      <c r="A381" s="309">
        <v>2050399</v>
      </c>
      <c r="B381" s="308" t="s">
        <v>322</v>
      </c>
      <c r="C381" s="312">
        <v>0</v>
      </c>
      <c r="D381" s="312">
        <v>0</v>
      </c>
      <c r="E381" s="460">
        <f t="shared" si="27"/>
        <v>0</v>
      </c>
      <c r="F381" s="461">
        <v>0</v>
      </c>
      <c r="G381" s="460">
        <v>0</v>
      </c>
      <c r="H381" s="460">
        <v>0</v>
      </c>
      <c r="I381" s="313" t="str">
        <f t="shared" si="28"/>
        <v/>
      </c>
      <c r="J381" s="280" t="str">
        <f t="shared" si="29"/>
        <v>否</v>
      </c>
      <c r="K381" s="163" t="str">
        <f t="shared" si="30"/>
        <v>项</v>
      </c>
    </row>
    <row r="382" ht="36" customHeight="1" spans="1:11">
      <c r="A382" s="309">
        <v>20504</v>
      </c>
      <c r="B382" s="457" t="s">
        <v>323</v>
      </c>
      <c r="C382" s="458">
        <v>0</v>
      </c>
      <c r="D382" s="458">
        <v>0</v>
      </c>
      <c r="E382" s="458">
        <f t="shared" si="27"/>
        <v>0</v>
      </c>
      <c r="F382" s="458"/>
      <c r="G382" s="458">
        <f>SUM(G383:G387)</f>
        <v>0</v>
      </c>
      <c r="H382" s="458">
        <v>0</v>
      </c>
      <c r="I382" s="464" t="str">
        <f t="shared" si="28"/>
        <v/>
      </c>
      <c r="J382" s="280" t="str">
        <f t="shared" si="29"/>
        <v>否</v>
      </c>
      <c r="K382" s="163" t="str">
        <f t="shared" si="30"/>
        <v>款</v>
      </c>
    </row>
    <row r="383" ht="36" customHeight="1" spans="1:11">
      <c r="A383" s="309">
        <v>2050401</v>
      </c>
      <c r="B383" s="308" t="s">
        <v>324</v>
      </c>
      <c r="C383" s="312">
        <v>0</v>
      </c>
      <c r="D383" s="312">
        <v>0</v>
      </c>
      <c r="E383" s="460">
        <f t="shared" si="27"/>
        <v>0</v>
      </c>
      <c r="F383" s="461">
        <v>0</v>
      </c>
      <c r="G383" s="460">
        <v>0</v>
      </c>
      <c r="H383" s="460">
        <v>0</v>
      </c>
      <c r="I383" s="313" t="str">
        <f t="shared" si="28"/>
        <v/>
      </c>
      <c r="J383" s="280" t="str">
        <f t="shared" si="29"/>
        <v>否</v>
      </c>
      <c r="K383" s="163" t="str">
        <f t="shared" si="30"/>
        <v>项</v>
      </c>
    </row>
    <row r="384" ht="36" customHeight="1" spans="1:11">
      <c r="A384" s="309">
        <v>2050402</v>
      </c>
      <c r="B384" s="308" t="s">
        <v>325</v>
      </c>
      <c r="C384" s="312">
        <v>0</v>
      </c>
      <c r="D384" s="312">
        <v>0</v>
      </c>
      <c r="E384" s="460">
        <f t="shared" si="27"/>
        <v>0</v>
      </c>
      <c r="F384" s="461">
        <v>0</v>
      </c>
      <c r="G384" s="460">
        <v>0</v>
      </c>
      <c r="H384" s="460">
        <v>0</v>
      </c>
      <c r="I384" s="313" t="str">
        <f t="shared" si="28"/>
        <v/>
      </c>
      <c r="J384" s="280" t="str">
        <f t="shared" si="29"/>
        <v>否</v>
      </c>
      <c r="K384" s="163" t="str">
        <f t="shared" si="30"/>
        <v>项</v>
      </c>
    </row>
    <row r="385" ht="36" customHeight="1" spans="1:11">
      <c r="A385" s="309">
        <v>2050403</v>
      </c>
      <c r="B385" s="308" t="s">
        <v>326</v>
      </c>
      <c r="C385" s="312">
        <v>0</v>
      </c>
      <c r="D385" s="312">
        <v>0</v>
      </c>
      <c r="E385" s="460">
        <f t="shared" si="27"/>
        <v>0</v>
      </c>
      <c r="F385" s="461">
        <v>0</v>
      </c>
      <c r="G385" s="460">
        <v>0</v>
      </c>
      <c r="H385" s="460">
        <v>0</v>
      </c>
      <c r="I385" s="313" t="str">
        <f t="shared" si="28"/>
        <v/>
      </c>
      <c r="J385" s="280" t="str">
        <f t="shared" si="29"/>
        <v>否</v>
      </c>
      <c r="K385" s="163" t="str">
        <f t="shared" si="30"/>
        <v>项</v>
      </c>
    </row>
    <row r="386" ht="36" customHeight="1" spans="1:11">
      <c r="A386" s="309">
        <v>2050404</v>
      </c>
      <c r="B386" s="308" t="s">
        <v>327</v>
      </c>
      <c r="C386" s="312">
        <v>0</v>
      </c>
      <c r="D386" s="312">
        <v>0</v>
      </c>
      <c r="E386" s="460">
        <f t="shared" si="27"/>
        <v>0</v>
      </c>
      <c r="F386" s="461">
        <v>0</v>
      </c>
      <c r="G386" s="460">
        <v>0</v>
      </c>
      <c r="H386" s="460">
        <v>0</v>
      </c>
      <c r="I386" s="313" t="str">
        <f t="shared" si="28"/>
        <v/>
      </c>
      <c r="J386" s="280" t="str">
        <f t="shared" si="29"/>
        <v>否</v>
      </c>
      <c r="K386" s="163" t="str">
        <f t="shared" si="30"/>
        <v>项</v>
      </c>
    </row>
    <row r="387" ht="36" customHeight="1" spans="1:11">
      <c r="A387" s="309">
        <v>2050499</v>
      </c>
      <c r="B387" s="308" t="s">
        <v>328</v>
      </c>
      <c r="C387" s="312">
        <v>0</v>
      </c>
      <c r="D387" s="312">
        <v>0</v>
      </c>
      <c r="E387" s="460">
        <f t="shared" si="27"/>
        <v>0</v>
      </c>
      <c r="F387" s="461">
        <v>0</v>
      </c>
      <c r="G387" s="460">
        <v>0</v>
      </c>
      <c r="H387" s="460">
        <v>0</v>
      </c>
      <c r="I387" s="313" t="str">
        <f t="shared" si="28"/>
        <v/>
      </c>
      <c r="J387" s="280" t="str">
        <f t="shared" si="29"/>
        <v>否</v>
      </c>
      <c r="K387" s="163" t="str">
        <f t="shared" si="30"/>
        <v>项</v>
      </c>
    </row>
    <row r="388" ht="36" customHeight="1" spans="1:11">
      <c r="A388" s="309">
        <v>20505</v>
      </c>
      <c r="B388" s="457" t="s">
        <v>329</v>
      </c>
      <c r="C388" s="458">
        <v>0</v>
      </c>
      <c r="D388" s="458">
        <v>0</v>
      </c>
      <c r="E388" s="456">
        <f t="shared" ref="E388:E451" si="31">D388-H388</f>
        <v>0</v>
      </c>
      <c r="F388" s="458"/>
      <c r="G388" s="456" t="s">
        <v>42</v>
      </c>
      <c r="H388" s="456">
        <v>0</v>
      </c>
      <c r="I388" s="464" t="str">
        <f t="shared" ref="I388:I451" si="32">IF(C388&gt;0,E388/C388-1,IF(C388&lt;0,-(E388/C388-1),""))</f>
        <v/>
      </c>
      <c r="J388" s="280" t="str">
        <f t="shared" ref="J388:J451" si="33">IF(LEN(A388)=3,"是",IF(B388&lt;&gt;"",IF(SUM(C388:H388)&lt;&gt;0,"是","否"),"是"))</f>
        <v>否</v>
      </c>
      <c r="K388" s="163" t="str">
        <f t="shared" ref="K388:K451" si="34">IF(LEN(A388)=3,"类",IF(LEN(A388)=5,"款","项"))</f>
        <v>款</v>
      </c>
    </row>
    <row r="389" ht="36" customHeight="1" spans="1:11">
      <c r="A389" s="309">
        <v>2050501</v>
      </c>
      <c r="B389" s="308" t="s">
        <v>330</v>
      </c>
      <c r="C389" s="312">
        <v>0</v>
      </c>
      <c r="D389" s="312">
        <v>0</v>
      </c>
      <c r="E389" s="460">
        <f t="shared" si="31"/>
        <v>0</v>
      </c>
      <c r="F389" s="461">
        <v>0</v>
      </c>
      <c r="G389" s="460">
        <v>0</v>
      </c>
      <c r="H389" s="460">
        <v>0</v>
      </c>
      <c r="I389" s="313" t="str">
        <f t="shared" si="32"/>
        <v/>
      </c>
      <c r="J389" s="280" t="str">
        <f t="shared" si="33"/>
        <v>否</v>
      </c>
      <c r="K389" s="163" t="str">
        <f t="shared" si="34"/>
        <v>项</v>
      </c>
    </row>
    <row r="390" ht="36" customHeight="1" spans="1:11">
      <c r="A390" s="309">
        <v>2050502</v>
      </c>
      <c r="B390" s="308" t="s">
        <v>331</v>
      </c>
      <c r="C390" s="312">
        <v>0</v>
      </c>
      <c r="D390" s="312">
        <v>0</v>
      </c>
      <c r="E390" s="460">
        <f t="shared" si="31"/>
        <v>0</v>
      </c>
      <c r="F390" s="461">
        <v>0</v>
      </c>
      <c r="G390" s="460">
        <v>0</v>
      </c>
      <c r="H390" s="460">
        <v>0</v>
      </c>
      <c r="I390" s="313" t="str">
        <f t="shared" si="32"/>
        <v/>
      </c>
      <c r="J390" s="280" t="str">
        <f t="shared" si="33"/>
        <v>否</v>
      </c>
      <c r="K390" s="163" t="str">
        <f t="shared" si="34"/>
        <v>项</v>
      </c>
    </row>
    <row r="391" ht="36" customHeight="1" spans="1:11">
      <c r="A391" s="309">
        <v>2050599</v>
      </c>
      <c r="B391" s="308" t="s">
        <v>332</v>
      </c>
      <c r="C391" s="312">
        <v>0</v>
      </c>
      <c r="D391" s="312">
        <v>0</v>
      </c>
      <c r="E391" s="460">
        <f t="shared" si="31"/>
        <v>0</v>
      </c>
      <c r="F391" s="461">
        <v>0</v>
      </c>
      <c r="G391" s="460">
        <v>0</v>
      </c>
      <c r="H391" s="460">
        <v>0</v>
      </c>
      <c r="I391" s="313" t="str">
        <f t="shared" si="32"/>
        <v/>
      </c>
      <c r="J391" s="280" t="str">
        <f t="shared" si="33"/>
        <v>否</v>
      </c>
      <c r="K391" s="163" t="str">
        <f t="shared" si="34"/>
        <v>项</v>
      </c>
    </row>
    <row r="392" ht="36" customHeight="1" spans="1:11">
      <c r="A392" s="309">
        <v>20506</v>
      </c>
      <c r="B392" s="457" t="s">
        <v>333</v>
      </c>
      <c r="C392" s="458">
        <v>0</v>
      </c>
      <c r="D392" s="458">
        <v>0</v>
      </c>
      <c r="E392" s="456">
        <f t="shared" si="31"/>
        <v>0</v>
      </c>
      <c r="F392" s="458"/>
      <c r="G392" s="456" t="s">
        <v>42</v>
      </c>
      <c r="H392" s="456">
        <v>0</v>
      </c>
      <c r="I392" s="464" t="str">
        <f t="shared" si="32"/>
        <v/>
      </c>
      <c r="J392" s="280" t="str">
        <f t="shared" si="33"/>
        <v>否</v>
      </c>
      <c r="K392" s="163" t="str">
        <f t="shared" si="34"/>
        <v>款</v>
      </c>
    </row>
    <row r="393" ht="36" customHeight="1" spans="1:11">
      <c r="A393" s="309">
        <v>2050601</v>
      </c>
      <c r="B393" s="308" t="s">
        <v>334</v>
      </c>
      <c r="C393" s="312">
        <v>0</v>
      </c>
      <c r="D393" s="312">
        <v>0</v>
      </c>
      <c r="E393" s="460">
        <f t="shared" si="31"/>
        <v>0</v>
      </c>
      <c r="F393" s="461">
        <v>0</v>
      </c>
      <c r="G393" s="460">
        <v>0</v>
      </c>
      <c r="H393" s="460">
        <v>0</v>
      </c>
      <c r="I393" s="313" t="str">
        <f t="shared" si="32"/>
        <v/>
      </c>
      <c r="J393" s="280" t="str">
        <f t="shared" si="33"/>
        <v>否</v>
      </c>
      <c r="K393" s="163" t="str">
        <f t="shared" si="34"/>
        <v>项</v>
      </c>
    </row>
    <row r="394" ht="36" customHeight="1" spans="1:11">
      <c r="A394" s="309">
        <v>2050602</v>
      </c>
      <c r="B394" s="308" t="s">
        <v>335</v>
      </c>
      <c r="C394" s="312">
        <v>0</v>
      </c>
      <c r="D394" s="312">
        <v>0</v>
      </c>
      <c r="E394" s="460">
        <f t="shared" si="31"/>
        <v>0</v>
      </c>
      <c r="F394" s="461">
        <v>0</v>
      </c>
      <c r="G394" s="460">
        <v>0</v>
      </c>
      <c r="H394" s="460">
        <v>0</v>
      </c>
      <c r="I394" s="313" t="str">
        <f t="shared" si="32"/>
        <v/>
      </c>
      <c r="J394" s="280" t="str">
        <f t="shared" si="33"/>
        <v>否</v>
      </c>
      <c r="K394" s="163" t="str">
        <f t="shared" si="34"/>
        <v>项</v>
      </c>
    </row>
    <row r="395" ht="36" customHeight="1" spans="1:11">
      <c r="A395" s="309">
        <v>2050699</v>
      </c>
      <c r="B395" s="308" t="s">
        <v>336</v>
      </c>
      <c r="C395" s="312">
        <v>0</v>
      </c>
      <c r="D395" s="312">
        <v>0</v>
      </c>
      <c r="E395" s="460">
        <f t="shared" si="31"/>
        <v>0</v>
      </c>
      <c r="F395" s="461">
        <v>0</v>
      </c>
      <c r="G395" s="460">
        <v>0</v>
      </c>
      <c r="H395" s="460">
        <v>0</v>
      </c>
      <c r="I395" s="313" t="str">
        <f t="shared" si="32"/>
        <v/>
      </c>
      <c r="J395" s="280" t="str">
        <f t="shared" si="33"/>
        <v>否</v>
      </c>
      <c r="K395" s="163" t="str">
        <f t="shared" si="34"/>
        <v>项</v>
      </c>
    </row>
    <row r="396" ht="36" customHeight="1" spans="1:11">
      <c r="A396" s="309">
        <v>20507</v>
      </c>
      <c r="B396" s="457" t="s">
        <v>337</v>
      </c>
      <c r="C396" s="458">
        <v>0</v>
      </c>
      <c r="D396" s="458">
        <v>0</v>
      </c>
      <c r="E396" s="458">
        <f t="shared" si="31"/>
        <v>0</v>
      </c>
      <c r="F396" s="458"/>
      <c r="G396" s="458">
        <f>SUM(G397:G399)</f>
        <v>0</v>
      </c>
      <c r="H396" s="458">
        <v>0</v>
      </c>
      <c r="I396" s="464" t="str">
        <f t="shared" si="32"/>
        <v/>
      </c>
      <c r="J396" s="280" t="str">
        <f t="shared" si="33"/>
        <v>否</v>
      </c>
      <c r="K396" s="163" t="str">
        <f t="shared" si="34"/>
        <v>款</v>
      </c>
    </row>
    <row r="397" ht="36" customHeight="1" spans="1:11">
      <c r="A397" s="309">
        <v>2050701</v>
      </c>
      <c r="B397" s="308" t="s">
        <v>338</v>
      </c>
      <c r="C397" s="312">
        <v>0</v>
      </c>
      <c r="D397" s="312">
        <v>0</v>
      </c>
      <c r="E397" s="460">
        <f t="shared" si="31"/>
        <v>0</v>
      </c>
      <c r="F397" s="461">
        <v>0</v>
      </c>
      <c r="G397" s="460">
        <v>0</v>
      </c>
      <c r="H397" s="460">
        <v>0</v>
      </c>
      <c r="I397" s="313" t="str">
        <f t="shared" si="32"/>
        <v/>
      </c>
      <c r="J397" s="280" t="str">
        <f t="shared" si="33"/>
        <v>否</v>
      </c>
      <c r="K397" s="163" t="str">
        <f t="shared" si="34"/>
        <v>项</v>
      </c>
    </row>
    <row r="398" ht="36" customHeight="1" spans="1:11">
      <c r="A398" s="309">
        <v>2050702</v>
      </c>
      <c r="B398" s="308" t="s">
        <v>339</v>
      </c>
      <c r="C398" s="312">
        <v>0</v>
      </c>
      <c r="D398" s="312">
        <v>0</v>
      </c>
      <c r="E398" s="460">
        <f t="shared" si="31"/>
        <v>0</v>
      </c>
      <c r="F398" s="461">
        <v>0</v>
      </c>
      <c r="G398" s="460">
        <v>0</v>
      </c>
      <c r="H398" s="460">
        <v>0</v>
      </c>
      <c r="I398" s="313" t="str">
        <f t="shared" si="32"/>
        <v/>
      </c>
      <c r="J398" s="280" t="str">
        <f t="shared" si="33"/>
        <v>否</v>
      </c>
      <c r="K398" s="163" t="str">
        <f t="shared" si="34"/>
        <v>项</v>
      </c>
    </row>
    <row r="399" ht="36" customHeight="1" spans="1:11">
      <c r="A399" s="309">
        <v>2050799</v>
      </c>
      <c r="B399" s="308" t="s">
        <v>340</v>
      </c>
      <c r="C399" s="312">
        <v>0</v>
      </c>
      <c r="D399" s="312">
        <v>0</v>
      </c>
      <c r="E399" s="460">
        <f t="shared" si="31"/>
        <v>0</v>
      </c>
      <c r="F399" s="461">
        <v>0</v>
      </c>
      <c r="G399" s="460">
        <v>0</v>
      </c>
      <c r="H399" s="460">
        <v>0</v>
      </c>
      <c r="I399" s="313" t="str">
        <f t="shared" si="32"/>
        <v/>
      </c>
      <c r="J399" s="280" t="str">
        <f t="shared" si="33"/>
        <v>否</v>
      </c>
      <c r="K399" s="163" t="str">
        <f t="shared" si="34"/>
        <v>项</v>
      </c>
    </row>
    <row r="400" ht="36" customHeight="1" spans="1:11">
      <c r="A400" s="309">
        <v>20508</v>
      </c>
      <c r="B400" s="457" t="s">
        <v>341</v>
      </c>
      <c r="C400" s="458">
        <v>1019</v>
      </c>
      <c r="D400" s="458">
        <v>896</v>
      </c>
      <c r="E400" s="458">
        <f t="shared" si="31"/>
        <v>896</v>
      </c>
      <c r="F400" s="458">
        <f>SUM(F401:F405)</f>
        <v>0</v>
      </c>
      <c r="G400" s="458">
        <f>SUM(G401:G405)</f>
        <v>0</v>
      </c>
      <c r="H400" s="458">
        <v>0</v>
      </c>
      <c r="I400" s="464">
        <f t="shared" si="32"/>
        <v>-0.121</v>
      </c>
      <c r="J400" s="280" t="str">
        <f t="shared" si="33"/>
        <v>是</v>
      </c>
      <c r="K400" s="163" t="str">
        <f t="shared" si="34"/>
        <v>款</v>
      </c>
    </row>
    <row r="401" ht="36" customHeight="1" spans="1:11">
      <c r="A401" s="309">
        <v>2050801</v>
      </c>
      <c r="B401" s="308" t="s">
        <v>342</v>
      </c>
      <c r="C401" s="312">
        <v>105</v>
      </c>
      <c r="D401" s="312">
        <v>88</v>
      </c>
      <c r="E401" s="305">
        <f t="shared" si="31"/>
        <v>88</v>
      </c>
      <c r="F401" s="312">
        <v>0</v>
      </c>
      <c r="G401" s="305">
        <v>0</v>
      </c>
      <c r="H401" s="305">
        <v>0</v>
      </c>
      <c r="I401" s="313">
        <f t="shared" si="32"/>
        <v>-0.162</v>
      </c>
      <c r="J401" s="280" t="str">
        <f t="shared" si="33"/>
        <v>是</v>
      </c>
      <c r="K401" s="163" t="str">
        <f t="shared" si="34"/>
        <v>项</v>
      </c>
    </row>
    <row r="402" ht="36" customHeight="1" spans="1:11">
      <c r="A402" s="309">
        <v>2050802</v>
      </c>
      <c r="B402" s="308" t="s">
        <v>343</v>
      </c>
      <c r="C402" s="312">
        <v>905</v>
      </c>
      <c r="D402" s="312">
        <v>788</v>
      </c>
      <c r="E402" s="305">
        <f t="shared" si="31"/>
        <v>788</v>
      </c>
      <c r="F402" s="312">
        <v>0</v>
      </c>
      <c r="G402" s="305">
        <v>0</v>
      </c>
      <c r="H402" s="305">
        <v>0</v>
      </c>
      <c r="I402" s="313">
        <f t="shared" si="32"/>
        <v>-0.129</v>
      </c>
      <c r="J402" s="280" t="str">
        <f t="shared" si="33"/>
        <v>是</v>
      </c>
      <c r="K402" s="163" t="str">
        <f t="shared" si="34"/>
        <v>项</v>
      </c>
    </row>
    <row r="403" ht="36" customHeight="1" spans="1:11">
      <c r="A403" s="309">
        <v>2050803</v>
      </c>
      <c r="B403" s="308" t="s">
        <v>344</v>
      </c>
      <c r="C403" s="312">
        <v>9</v>
      </c>
      <c r="D403" s="312">
        <v>20</v>
      </c>
      <c r="E403" s="305">
        <f t="shared" si="31"/>
        <v>20</v>
      </c>
      <c r="F403" s="312">
        <v>0</v>
      </c>
      <c r="G403" s="305">
        <v>0</v>
      </c>
      <c r="H403" s="305">
        <v>0</v>
      </c>
      <c r="I403" s="313">
        <f t="shared" si="32"/>
        <v>1.222</v>
      </c>
      <c r="J403" s="280" t="str">
        <f t="shared" si="33"/>
        <v>是</v>
      </c>
      <c r="K403" s="163" t="str">
        <f t="shared" si="34"/>
        <v>项</v>
      </c>
    </row>
    <row r="404" ht="36" customHeight="1" spans="1:11">
      <c r="A404" s="309">
        <v>2050804</v>
      </c>
      <c r="B404" s="308" t="s">
        <v>345</v>
      </c>
      <c r="C404" s="312">
        <v>0</v>
      </c>
      <c r="D404" s="312">
        <v>0</v>
      </c>
      <c r="E404" s="460">
        <f t="shared" si="31"/>
        <v>0</v>
      </c>
      <c r="F404" s="461">
        <v>0</v>
      </c>
      <c r="G404" s="460">
        <v>0</v>
      </c>
      <c r="H404" s="460">
        <v>0</v>
      </c>
      <c r="I404" s="313" t="str">
        <f t="shared" si="32"/>
        <v/>
      </c>
      <c r="J404" s="280" t="str">
        <f t="shared" si="33"/>
        <v>否</v>
      </c>
      <c r="K404" s="163" t="str">
        <f t="shared" si="34"/>
        <v>项</v>
      </c>
    </row>
    <row r="405" ht="36" customHeight="1" spans="1:11">
      <c r="A405" s="309">
        <v>2050899</v>
      </c>
      <c r="B405" s="308" t="s">
        <v>346</v>
      </c>
      <c r="C405" s="312">
        <v>0</v>
      </c>
      <c r="D405" s="312">
        <v>0</v>
      </c>
      <c r="E405" s="460">
        <f t="shared" si="31"/>
        <v>0</v>
      </c>
      <c r="F405" s="461">
        <v>0</v>
      </c>
      <c r="G405" s="460">
        <v>0</v>
      </c>
      <c r="H405" s="460">
        <v>0</v>
      </c>
      <c r="I405" s="313" t="str">
        <f t="shared" si="32"/>
        <v/>
      </c>
      <c r="J405" s="280" t="str">
        <f t="shared" si="33"/>
        <v>否</v>
      </c>
      <c r="K405" s="163" t="str">
        <f t="shared" si="34"/>
        <v>项</v>
      </c>
    </row>
    <row r="406" ht="36" customHeight="1" spans="1:11">
      <c r="A406" s="309">
        <v>20509</v>
      </c>
      <c r="B406" s="457" t="s">
        <v>347</v>
      </c>
      <c r="C406" s="458">
        <v>0</v>
      </c>
      <c r="D406" s="458">
        <v>0</v>
      </c>
      <c r="E406" s="458">
        <f t="shared" si="31"/>
        <v>0</v>
      </c>
      <c r="F406" s="458"/>
      <c r="G406" s="458">
        <f>SUM(G407:G412)</f>
        <v>0</v>
      </c>
      <c r="H406" s="458">
        <v>0</v>
      </c>
      <c r="I406" s="464" t="str">
        <f t="shared" si="32"/>
        <v/>
      </c>
      <c r="J406" s="280" t="str">
        <f t="shared" si="33"/>
        <v>否</v>
      </c>
      <c r="K406" s="163" t="str">
        <f t="shared" si="34"/>
        <v>款</v>
      </c>
    </row>
    <row r="407" ht="36" customHeight="1" spans="1:11">
      <c r="A407" s="309">
        <v>2050901</v>
      </c>
      <c r="B407" s="308" t="s">
        <v>348</v>
      </c>
      <c r="C407" s="312">
        <v>0</v>
      </c>
      <c r="D407" s="312">
        <v>0</v>
      </c>
      <c r="E407" s="460">
        <f t="shared" si="31"/>
        <v>0</v>
      </c>
      <c r="F407" s="461">
        <v>0</v>
      </c>
      <c r="G407" s="460">
        <v>0</v>
      </c>
      <c r="H407" s="460">
        <v>0</v>
      </c>
      <c r="I407" s="313" t="str">
        <f t="shared" si="32"/>
        <v/>
      </c>
      <c r="J407" s="280" t="str">
        <f t="shared" si="33"/>
        <v>否</v>
      </c>
      <c r="K407" s="163" t="str">
        <f t="shared" si="34"/>
        <v>项</v>
      </c>
    </row>
    <row r="408" ht="36" customHeight="1" spans="1:11">
      <c r="A408" s="309">
        <v>2050902</v>
      </c>
      <c r="B408" s="308" t="s">
        <v>349</v>
      </c>
      <c r="C408" s="312">
        <v>0</v>
      </c>
      <c r="D408" s="312">
        <v>0</v>
      </c>
      <c r="E408" s="460">
        <f t="shared" si="31"/>
        <v>0</v>
      </c>
      <c r="F408" s="461">
        <v>0</v>
      </c>
      <c r="G408" s="460">
        <v>0</v>
      </c>
      <c r="H408" s="460">
        <v>0</v>
      </c>
      <c r="I408" s="313" t="str">
        <f t="shared" si="32"/>
        <v/>
      </c>
      <c r="J408" s="280" t="str">
        <f t="shared" si="33"/>
        <v>否</v>
      </c>
      <c r="K408" s="163" t="str">
        <f t="shared" si="34"/>
        <v>项</v>
      </c>
    </row>
    <row r="409" ht="36" customHeight="1" spans="1:11">
      <c r="A409" s="309">
        <v>2050903</v>
      </c>
      <c r="B409" s="308" t="s">
        <v>350</v>
      </c>
      <c r="C409" s="312">
        <v>0</v>
      </c>
      <c r="D409" s="312">
        <v>0</v>
      </c>
      <c r="E409" s="460">
        <f t="shared" si="31"/>
        <v>0</v>
      </c>
      <c r="F409" s="461">
        <v>0</v>
      </c>
      <c r="G409" s="460">
        <v>0</v>
      </c>
      <c r="H409" s="460">
        <v>0</v>
      </c>
      <c r="I409" s="313" t="str">
        <f t="shared" si="32"/>
        <v/>
      </c>
      <c r="J409" s="280" t="str">
        <f t="shared" si="33"/>
        <v>否</v>
      </c>
      <c r="K409" s="163" t="str">
        <f t="shared" si="34"/>
        <v>项</v>
      </c>
    </row>
    <row r="410" ht="36" customHeight="1" spans="1:11">
      <c r="A410" s="309">
        <v>2050904</v>
      </c>
      <c r="B410" s="308" t="s">
        <v>351</v>
      </c>
      <c r="C410" s="312">
        <v>0</v>
      </c>
      <c r="D410" s="312">
        <v>0</v>
      </c>
      <c r="E410" s="460">
        <f t="shared" si="31"/>
        <v>0</v>
      </c>
      <c r="F410" s="461">
        <v>0</v>
      </c>
      <c r="G410" s="460">
        <v>0</v>
      </c>
      <c r="H410" s="460">
        <v>0</v>
      </c>
      <c r="I410" s="313" t="str">
        <f t="shared" si="32"/>
        <v/>
      </c>
      <c r="J410" s="280" t="str">
        <f t="shared" si="33"/>
        <v>否</v>
      </c>
      <c r="K410" s="163" t="str">
        <f t="shared" si="34"/>
        <v>项</v>
      </c>
    </row>
    <row r="411" ht="36" customHeight="1" spans="1:11">
      <c r="A411" s="309">
        <v>2050905</v>
      </c>
      <c r="B411" s="308" t="s">
        <v>352</v>
      </c>
      <c r="C411" s="312">
        <v>0</v>
      </c>
      <c r="D411" s="312">
        <v>0</v>
      </c>
      <c r="E411" s="460">
        <f t="shared" si="31"/>
        <v>0</v>
      </c>
      <c r="F411" s="461">
        <v>0</v>
      </c>
      <c r="G411" s="460">
        <v>0</v>
      </c>
      <c r="H411" s="460">
        <v>0</v>
      </c>
      <c r="I411" s="313" t="str">
        <f t="shared" si="32"/>
        <v/>
      </c>
      <c r="J411" s="280" t="str">
        <f t="shared" si="33"/>
        <v>否</v>
      </c>
      <c r="K411" s="163" t="str">
        <f t="shared" si="34"/>
        <v>项</v>
      </c>
    </row>
    <row r="412" ht="36" customHeight="1" spans="1:11">
      <c r="A412" s="309">
        <v>2050999</v>
      </c>
      <c r="B412" s="308" t="s">
        <v>353</v>
      </c>
      <c r="C412" s="312">
        <v>0</v>
      </c>
      <c r="D412" s="312">
        <v>0</v>
      </c>
      <c r="E412" s="460">
        <f t="shared" si="31"/>
        <v>0</v>
      </c>
      <c r="F412" s="461">
        <v>0</v>
      </c>
      <c r="G412" s="460">
        <v>0</v>
      </c>
      <c r="H412" s="460">
        <v>0</v>
      </c>
      <c r="I412" s="313" t="str">
        <f t="shared" si="32"/>
        <v/>
      </c>
      <c r="J412" s="280" t="str">
        <f t="shared" si="33"/>
        <v>否</v>
      </c>
      <c r="K412" s="163" t="str">
        <f t="shared" si="34"/>
        <v>项</v>
      </c>
    </row>
    <row r="413" s="445" customFormat="1" ht="36" customHeight="1" spans="1:11">
      <c r="A413" s="309">
        <v>20599</v>
      </c>
      <c r="B413" s="457" t="s">
        <v>354</v>
      </c>
      <c r="C413" s="458">
        <v>6542</v>
      </c>
      <c r="D413" s="458">
        <v>0</v>
      </c>
      <c r="E413" s="458">
        <f t="shared" si="31"/>
        <v>0</v>
      </c>
      <c r="F413" s="458"/>
      <c r="G413" s="458">
        <f>SUM(G414)</f>
        <v>0</v>
      </c>
      <c r="H413" s="458">
        <v>0</v>
      </c>
      <c r="I413" s="464">
        <f t="shared" si="32"/>
        <v>-1</v>
      </c>
      <c r="J413" s="280" t="str">
        <f t="shared" si="33"/>
        <v>是</v>
      </c>
      <c r="K413" s="163" t="str">
        <f t="shared" si="34"/>
        <v>款</v>
      </c>
    </row>
    <row r="414" ht="36" customHeight="1" spans="1:11">
      <c r="A414" s="363">
        <v>2059999</v>
      </c>
      <c r="B414" s="308" t="s">
        <v>355</v>
      </c>
      <c r="C414" s="312">
        <v>6542</v>
      </c>
      <c r="D414" s="312">
        <v>0</v>
      </c>
      <c r="E414" s="460">
        <f t="shared" si="31"/>
        <v>0</v>
      </c>
      <c r="F414" s="461">
        <v>0</v>
      </c>
      <c r="G414" s="460">
        <v>0</v>
      </c>
      <c r="H414" s="460">
        <v>0</v>
      </c>
      <c r="I414" s="313">
        <f t="shared" si="32"/>
        <v>-1</v>
      </c>
      <c r="J414" s="280" t="str">
        <f t="shared" si="33"/>
        <v>是</v>
      </c>
      <c r="K414" s="163" t="str">
        <f t="shared" si="34"/>
        <v>项</v>
      </c>
    </row>
    <row r="415" ht="36" customHeight="1" spans="1:11">
      <c r="A415" s="303">
        <v>206</v>
      </c>
      <c r="B415" s="455" t="s">
        <v>51</v>
      </c>
      <c r="C415" s="458">
        <v>1607</v>
      </c>
      <c r="D415" s="458">
        <v>4247</v>
      </c>
      <c r="E415" s="458">
        <f t="shared" si="31"/>
        <v>4247</v>
      </c>
      <c r="F415" s="458">
        <f>SUM(F416,F421,F430,F436,F441,F446,F451,F458,F462,F466)</f>
        <v>0</v>
      </c>
      <c r="G415" s="458">
        <f>SUM(G416,G421,G430,G436,G441,G446,G451,G458,G462,G466)</f>
        <v>932</v>
      </c>
      <c r="H415" s="458">
        <v>0</v>
      </c>
      <c r="I415" s="463">
        <f t="shared" si="32"/>
        <v>1.643</v>
      </c>
      <c r="J415" s="280" t="str">
        <f t="shared" si="33"/>
        <v>是</v>
      </c>
      <c r="K415" s="163" t="str">
        <f t="shared" si="34"/>
        <v>类</v>
      </c>
    </row>
    <row r="416" s="445" customFormat="1" ht="36" customHeight="1" spans="1:11">
      <c r="A416" s="309">
        <v>20601</v>
      </c>
      <c r="B416" s="457" t="s">
        <v>356</v>
      </c>
      <c r="C416" s="458">
        <v>138</v>
      </c>
      <c r="D416" s="458">
        <v>217</v>
      </c>
      <c r="E416" s="458">
        <f t="shared" si="31"/>
        <v>217</v>
      </c>
      <c r="F416" s="458">
        <f>SUM(F417:F420)</f>
        <v>0</v>
      </c>
      <c r="G416" s="458">
        <f>SUM(G417:G420)</f>
        <v>0</v>
      </c>
      <c r="H416" s="458">
        <v>0</v>
      </c>
      <c r="I416" s="464">
        <f t="shared" si="32"/>
        <v>0.572</v>
      </c>
      <c r="J416" s="280" t="str">
        <f t="shared" si="33"/>
        <v>是</v>
      </c>
      <c r="K416" s="163" t="str">
        <f t="shared" si="34"/>
        <v>款</v>
      </c>
    </row>
    <row r="417" ht="36" customHeight="1" spans="1:11">
      <c r="A417" s="309">
        <v>2060101</v>
      </c>
      <c r="B417" s="308" t="s">
        <v>93</v>
      </c>
      <c r="C417" s="312">
        <v>138</v>
      </c>
      <c r="D417" s="312">
        <v>217</v>
      </c>
      <c r="E417" s="305">
        <f t="shared" si="31"/>
        <v>217</v>
      </c>
      <c r="F417" s="312">
        <v>0</v>
      </c>
      <c r="G417" s="305">
        <v>0</v>
      </c>
      <c r="H417" s="305">
        <v>0</v>
      </c>
      <c r="I417" s="313">
        <f t="shared" si="32"/>
        <v>0.572</v>
      </c>
      <c r="J417" s="280" t="str">
        <f t="shared" si="33"/>
        <v>是</v>
      </c>
      <c r="K417" s="163" t="str">
        <f t="shared" si="34"/>
        <v>项</v>
      </c>
    </row>
    <row r="418" ht="36" customHeight="1" spans="1:11">
      <c r="A418" s="309">
        <v>2060102</v>
      </c>
      <c r="B418" s="308" t="s">
        <v>94</v>
      </c>
      <c r="C418" s="312">
        <v>0</v>
      </c>
      <c r="D418" s="312">
        <v>0</v>
      </c>
      <c r="E418" s="460">
        <f t="shared" si="31"/>
        <v>0</v>
      </c>
      <c r="F418" s="461">
        <v>0</v>
      </c>
      <c r="G418" s="460">
        <v>0</v>
      </c>
      <c r="H418" s="460">
        <v>0</v>
      </c>
      <c r="I418" s="313" t="str">
        <f t="shared" si="32"/>
        <v/>
      </c>
      <c r="J418" s="280" t="str">
        <f t="shared" si="33"/>
        <v>否</v>
      </c>
      <c r="K418" s="163" t="str">
        <f t="shared" si="34"/>
        <v>项</v>
      </c>
    </row>
    <row r="419" ht="36" customHeight="1" spans="1:11">
      <c r="A419" s="309">
        <v>2060103</v>
      </c>
      <c r="B419" s="308" t="s">
        <v>95</v>
      </c>
      <c r="C419" s="312">
        <v>0</v>
      </c>
      <c r="D419" s="312">
        <v>0</v>
      </c>
      <c r="E419" s="460">
        <f t="shared" si="31"/>
        <v>0</v>
      </c>
      <c r="F419" s="461">
        <v>0</v>
      </c>
      <c r="G419" s="460">
        <v>0</v>
      </c>
      <c r="H419" s="460">
        <v>0</v>
      </c>
      <c r="I419" s="313" t="str">
        <f t="shared" si="32"/>
        <v/>
      </c>
      <c r="J419" s="280" t="str">
        <f t="shared" si="33"/>
        <v>否</v>
      </c>
      <c r="K419" s="163" t="str">
        <f t="shared" si="34"/>
        <v>项</v>
      </c>
    </row>
    <row r="420" ht="36" customHeight="1" spans="1:11">
      <c r="A420" s="309">
        <v>2060199</v>
      </c>
      <c r="B420" s="308" t="s">
        <v>357</v>
      </c>
      <c r="C420" s="312">
        <v>0</v>
      </c>
      <c r="D420" s="312">
        <v>0</v>
      </c>
      <c r="E420" s="460">
        <f t="shared" si="31"/>
        <v>0</v>
      </c>
      <c r="F420" s="461">
        <v>0</v>
      </c>
      <c r="G420" s="460">
        <v>0</v>
      </c>
      <c r="H420" s="460">
        <v>0</v>
      </c>
      <c r="I420" s="313" t="str">
        <f t="shared" si="32"/>
        <v/>
      </c>
      <c r="J420" s="280" t="str">
        <f t="shared" si="33"/>
        <v>否</v>
      </c>
      <c r="K420" s="163" t="str">
        <f t="shared" si="34"/>
        <v>项</v>
      </c>
    </row>
    <row r="421" ht="36" customHeight="1" spans="1:11">
      <c r="A421" s="309">
        <v>20602</v>
      </c>
      <c r="B421" s="457" t="s">
        <v>358</v>
      </c>
      <c r="C421" s="458">
        <v>0</v>
      </c>
      <c r="D421" s="458">
        <v>0</v>
      </c>
      <c r="E421" s="458">
        <f t="shared" si="31"/>
        <v>0</v>
      </c>
      <c r="F421" s="458"/>
      <c r="G421" s="458">
        <f>SUM(G422:G429)</f>
        <v>0</v>
      </c>
      <c r="H421" s="458">
        <v>0</v>
      </c>
      <c r="I421" s="464" t="str">
        <f t="shared" si="32"/>
        <v/>
      </c>
      <c r="J421" s="280" t="str">
        <f t="shared" si="33"/>
        <v>否</v>
      </c>
      <c r="K421" s="163" t="str">
        <f t="shared" si="34"/>
        <v>款</v>
      </c>
    </row>
    <row r="422" ht="36" customHeight="1" spans="1:11">
      <c r="A422" s="309">
        <v>2060201</v>
      </c>
      <c r="B422" s="308" t="s">
        <v>359</v>
      </c>
      <c r="C422" s="312">
        <v>0</v>
      </c>
      <c r="D422" s="312">
        <v>0</v>
      </c>
      <c r="E422" s="460">
        <f t="shared" si="31"/>
        <v>0</v>
      </c>
      <c r="F422" s="461">
        <v>0</v>
      </c>
      <c r="G422" s="460">
        <v>0</v>
      </c>
      <c r="H422" s="460">
        <v>0</v>
      </c>
      <c r="I422" s="313" t="str">
        <f t="shared" si="32"/>
        <v/>
      </c>
      <c r="J422" s="280" t="str">
        <f t="shared" si="33"/>
        <v>否</v>
      </c>
      <c r="K422" s="163" t="str">
        <f t="shared" si="34"/>
        <v>项</v>
      </c>
    </row>
    <row r="423" ht="36" customHeight="1" spans="1:11">
      <c r="A423" s="309">
        <v>2060203</v>
      </c>
      <c r="B423" s="308" t="s">
        <v>360</v>
      </c>
      <c r="C423" s="312">
        <v>0</v>
      </c>
      <c r="D423" s="312">
        <v>0</v>
      </c>
      <c r="E423" s="460">
        <f t="shared" si="31"/>
        <v>0</v>
      </c>
      <c r="F423" s="461">
        <v>0</v>
      </c>
      <c r="G423" s="460">
        <v>0</v>
      </c>
      <c r="H423" s="460">
        <v>0</v>
      </c>
      <c r="I423" s="313" t="str">
        <f t="shared" si="32"/>
        <v/>
      </c>
      <c r="J423" s="280" t="str">
        <f t="shared" si="33"/>
        <v>否</v>
      </c>
      <c r="K423" s="163" t="str">
        <f t="shared" si="34"/>
        <v>项</v>
      </c>
    </row>
    <row r="424" ht="36" customHeight="1" spans="1:11">
      <c r="A424" s="309">
        <v>2060204</v>
      </c>
      <c r="B424" s="308" t="s">
        <v>361</v>
      </c>
      <c r="C424" s="312">
        <v>0</v>
      </c>
      <c r="D424" s="312">
        <v>0</v>
      </c>
      <c r="E424" s="460">
        <f t="shared" si="31"/>
        <v>0</v>
      </c>
      <c r="F424" s="461">
        <v>0</v>
      </c>
      <c r="G424" s="460">
        <v>0</v>
      </c>
      <c r="H424" s="460">
        <v>0</v>
      </c>
      <c r="I424" s="313" t="str">
        <f t="shared" si="32"/>
        <v/>
      </c>
      <c r="J424" s="280" t="str">
        <f t="shared" si="33"/>
        <v>否</v>
      </c>
      <c r="K424" s="163" t="str">
        <f t="shared" si="34"/>
        <v>项</v>
      </c>
    </row>
    <row r="425" ht="36" customHeight="1" spans="1:11">
      <c r="A425" s="309">
        <v>2060205</v>
      </c>
      <c r="B425" s="308" t="s">
        <v>362</v>
      </c>
      <c r="C425" s="312">
        <v>0</v>
      </c>
      <c r="D425" s="312">
        <v>0</v>
      </c>
      <c r="E425" s="460">
        <f t="shared" si="31"/>
        <v>0</v>
      </c>
      <c r="F425" s="461">
        <v>0</v>
      </c>
      <c r="G425" s="460">
        <v>0</v>
      </c>
      <c r="H425" s="460">
        <v>0</v>
      </c>
      <c r="I425" s="313" t="str">
        <f t="shared" si="32"/>
        <v/>
      </c>
      <c r="J425" s="280" t="str">
        <f t="shared" si="33"/>
        <v>否</v>
      </c>
      <c r="K425" s="163" t="str">
        <f t="shared" si="34"/>
        <v>项</v>
      </c>
    </row>
    <row r="426" ht="36" customHeight="1" spans="1:11">
      <c r="A426" s="309">
        <v>2060206</v>
      </c>
      <c r="B426" s="308" t="s">
        <v>363</v>
      </c>
      <c r="C426" s="312">
        <v>0</v>
      </c>
      <c r="D426" s="312">
        <v>0</v>
      </c>
      <c r="E426" s="460">
        <f t="shared" si="31"/>
        <v>0</v>
      </c>
      <c r="F426" s="461">
        <v>0</v>
      </c>
      <c r="G426" s="460">
        <v>0</v>
      </c>
      <c r="H426" s="460">
        <v>0</v>
      </c>
      <c r="I426" s="313" t="str">
        <f t="shared" si="32"/>
        <v/>
      </c>
      <c r="J426" s="280" t="str">
        <f t="shared" si="33"/>
        <v>否</v>
      </c>
      <c r="K426" s="163" t="str">
        <f t="shared" si="34"/>
        <v>项</v>
      </c>
    </row>
    <row r="427" ht="36" customHeight="1" spans="1:11">
      <c r="A427" s="309">
        <v>2060207</v>
      </c>
      <c r="B427" s="308" t="s">
        <v>364</v>
      </c>
      <c r="C427" s="312">
        <v>0</v>
      </c>
      <c r="D427" s="312">
        <v>0</v>
      </c>
      <c r="E427" s="460">
        <f t="shared" si="31"/>
        <v>0</v>
      </c>
      <c r="F427" s="461">
        <v>0</v>
      </c>
      <c r="G427" s="460">
        <v>0</v>
      </c>
      <c r="H427" s="460">
        <v>0</v>
      </c>
      <c r="I427" s="313" t="str">
        <f t="shared" si="32"/>
        <v/>
      </c>
      <c r="J427" s="280" t="str">
        <f t="shared" si="33"/>
        <v>否</v>
      </c>
      <c r="K427" s="163" t="str">
        <f t="shared" si="34"/>
        <v>项</v>
      </c>
    </row>
    <row r="428" ht="36" customHeight="1" spans="1:11">
      <c r="A428" s="466">
        <v>2060208</v>
      </c>
      <c r="B428" s="475" t="s">
        <v>365</v>
      </c>
      <c r="C428" s="312">
        <v>0</v>
      </c>
      <c r="D428" s="312">
        <v>0</v>
      </c>
      <c r="E428" s="460">
        <f t="shared" si="31"/>
        <v>0</v>
      </c>
      <c r="F428" s="461">
        <v>0</v>
      </c>
      <c r="G428" s="460">
        <v>0</v>
      </c>
      <c r="H428" s="460">
        <v>0</v>
      </c>
      <c r="I428" s="313" t="str">
        <f t="shared" si="32"/>
        <v/>
      </c>
      <c r="J428" s="280" t="str">
        <f t="shared" si="33"/>
        <v>否</v>
      </c>
      <c r="K428" s="163" t="str">
        <f t="shared" si="34"/>
        <v>项</v>
      </c>
    </row>
    <row r="429" ht="36" customHeight="1" spans="1:11">
      <c r="A429" s="309">
        <v>2060299</v>
      </c>
      <c r="B429" s="308" t="s">
        <v>366</v>
      </c>
      <c r="C429" s="312">
        <v>0</v>
      </c>
      <c r="D429" s="312">
        <v>0</v>
      </c>
      <c r="E429" s="460">
        <f t="shared" si="31"/>
        <v>0</v>
      </c>
      <c r="F429" s="461">
        <v>0</v>
      </c>
      <c r="G429" s="460">
        <v>0</v>
      </c>
      <c r="H429" s="460">
        <v>0</v>
      </c>
      <c r="I429" s="313" t="str">
        <f t="shared" si="32"/>
        <v/>
      </c>
      <c r="J429" s="280" t="str">
        <f t="shared" si="33"/>
        <v>否</v>
      </c>
      <c r="K429" s="163" t="str">
        <f t="shared" si="34"/>
        <v>项</v>
      </c>
    </row>
    <row r="430" ht="36" customHeight="1" spans="1:11">
      <c r="A430" s="309">
        <v>20603</v>
      </c>
      <c r="B430" s="457" t="s">
        <v>367</v>
      </c>
      <c r="C430" s="458">
        <v>0</v>
      </c>
      <c r="D430" s="458">
        <v>0</v>
      </c>
      <c r="E430" s="458">
        <f t="shared" si="31"/>
        <v>0</v>
      </c>
      <c r="F430" s="458"/>
      <c r="G430" s="458">
        <f>SUM(G431:G435)</f>
        <v>0</v>
      </c>
      <c r="H430" s="458">
        <v>0</v>
      </c>
      <c r="I430" s="464" t="str">
        <f t="shared" si="32"/>
        <v/>
      </c>
      <c r="J430" s="280" t="str">
        <f t="shared" si="33"/>
        <v>否</v>
      </c>
      <c r="K430" s="163" t="str">
        <f t="shared" si="34"/>
        <v>款</v>
      </c>
    </row>
    <row r="431" ht="36" customHeight="1" spans="1:11">
      <c r="A431" s="309">
        <v>2060301</v>
      </c>
      <c r="B431" s="308" t="s">
        <v>359</v>
      </c>
      <c r="C431" s="312">
        <v>0</v>
      </c>
      <c r="D431" s="312">
        <v>0</v>
      </c>
      <c r="E431" s="460">
        <f t="shared" si="31"/>
        <v>0</v>
      </c>
      <c r="F431" s="461">
        <v>0</v>
      </c>
      <c r="G431" s="460">
        <v>0</v>
      </c>
      <c r="H431" s="460">
        <v>0</v>
      </c>
      <c r="I431" s="313" t="str">
        <f t="shared" si="32"/>
        <v/>
      </c>
      <c r="J431" s="280" t="str">
        <f t="shared" si="33"/>
        <v>否</v>
      </c>
      <c r="K431" s="163" t="str">
        <f t="shared" si="34"/>
        <v>项</v>
      </c>
    </row>
    <row r="432" ht="36" customHeight="1" spans="1:11">
      <c r="A432" s="309">
        <v>2060302</v>
      </c>
      <c r="B432" s="308" t="s">
        <v>368</v>
      </c>
      <c r="C432" s="312">
        <v>0</v>
      </c>
      <c r="D432" s="312">
        <v>0</v>
      </c>
      <c r="E432" s="460">
        <f t="shared" si="31"/>
        <v>0</v>
      </c>
      <c r="F432" s="461">
        <v>0</v>
      </c>
      <c r="G432" s="460">
        <v>0</v>
      </c>
      <c r="H432" s="460">
        <v>0</v>
      </c>
      <c r="I432" s="313" t="str">
        <f t="shared" si="32"/>
        <v/>
      </c>
      <c r="J432" s="280" t="str">
        <f t="shared" si="33"/>
        <v>否</v>
      </c>
      <c r="K432" s="163" t="str">
        <f t="shared" si="34"/>
        <v>项</v>
      </c>
    </row>
    <row r="433" ht="36" customHeight="1" spans="1:11">
      <c r="A433" s="309">
        <v>2060303</v>
      </c>
      <c r="B433" s="308" t="s">
        <v>369</v>
      </c>
      <c r="C433" s="312">
        <v>0</v>
      </c>
      <c r="D433" s="312">
        <v>0</v>
      </c>
      <c r="E433" s="460">
        <f t="shared" si="31"/>
        <v>0</v>
      </c>
      <c r="F433" s="461">
        <v>0</v>
      </c>
      <c r="G433" s="460">
        <v>0</v>
      </c>
      <c r="H433" s="460">
        <v>0</v>
      </c>
      <c r="I433" s="313" t="str">
        <f t="shared" si="32"/>
        <v/>
      </c>
      <c r="J433" s="280" t="str">
        <f t="shared" si="33"/>
        <v>否</v>
      </c>
      <c r="K433" s="163" t="str">
        <f t="shared" si="34"/>
        <v>项</v>
      </c>
    </row>
    <row r="434" ht="36" customHeight="1" spans="1:11">
      <c r="A434" s="309">
        <v>2060304</v>
      </c>
      <c r="B434" s="308" t="s">
        <v>370</v>
      </c>
      <c r="C434" s="312">
        <v>0</v>
      </c>
      <c r="D434" s="312">
        <v>0</v>
      </c>
      <c r="E434" s="460">
        <f t="shared" si="31"/>
        <v>0</v>
      </c>
      <c r="F434" s="461">
        <v>0</v>
      </c>
      <c r="G434" s="460">
        <v>0</v>
      </c>
      <c r="H434" s="460">
        <v>0</v>
      </c>
      <c r="I434" s="313" t="str">
        <f t="shared" si="32"/>
        <v/>
      </c>
      <c r="J434" s="280" t="str">
        <f t="shared" si="33"/>
        <v>否</v>
      </c>
      <c r="K434" s="163" t="str">
        <f t="shared" si="34"/>
        <v>项</v>
      </c>
    </row>
    <row r="435" ht="36" customHeight="1" spans="1:11">
      <c r="A435" s="309">
        <v>2060399</v>
      </c>
      <c r="B435" s="308" t="s">
        <v>371</v>
      </c>
      <c r="C435" s="312">
        <v>0</v>
      </c>
      <c r="D435" s="312">
        <v>0</v>
      </c>
      <c r="E435" s="460">
        <f t="shared" si="31"/>
        <v>0</v>
      </c>
      <c r="F435" s="461">
        <v>0</v>
      </c>
      <c r="G435" s="460">
        <v>0</v>
      </c>
      <c r="H435" s="460">
        <v>0</v>
      </c>
      <c r="I435" s="313" t="str">
        <f t="shared" si="32"/>
        <v/>
      </c>
      <c r="J435" s="280" t="str">
        <f t="shared" si="33"/>
        <v>否</v>
      </c>
      <c r="K435" s="163" t="str">
        <f t="shared" si="34"/>
        <v>项</v>
      </c>
    </row>
    <row r="436" ht="36" customHeight="1" spans="1:11">
      <c r="A436" s="309">
        <v>20604</v>
      </c>
      <c r="B436" s="457" t="s">
        <v>372</v>
      </c>
      <c r="C436" s="458">
        <v>1</v>
      </c>
      <c r="D436" s="458">
        <v>0</v>
      </c>
      <c r="E436" s="458">
        <f t="shared" si="31"/>
        <v>0</v>
      </c>
      <c r="F436" s="458"/>
      <c r="G436" s="458">
        <f>SUM(G437:G440)</f>
        <v>0</v>
      </c>
      <c r="H436" s="458">
        <v>0</v>
      </c>
      <c r="I436" s="464">
        <f t="shared" si="32"/>
        <v>-1</v>
      </c>
      <c r="J436" s="280" t="str">
        <f t="shared" si="33"/>
        <v>是</v>
      </c>
      <c r="K436" s="163" t="str">
        <f t="shared" si="34"/>
        <v>款</v>
      </c>
    </row>
    <row r="437" ht="36" customHeight="1" spans="1:11">
      <c r="A437" s="309">
        <v>2060401</v>
      </c>
      <c r="B437" s="308" t="s">
        <v>359</v>
      </c>
      <c r="C437" s="312">
        <v>0</v>
      </c>
      <c r="D437" s="312">
        <v>0</v>
      </c>
      <c r="E437" s="460">
        <f t="shared" si="31"/>
        <v>0</v>
      </c>
      <c r="F437" s="461">
        <v>0</v>
      </c>
      <c r="G437" s="460">
        <v>0</v>
      </c>
      <c r="H437" s="460">
        <v>0</v>
      </c>
      <c r="I437" s="313" t="str">
        <f t="shared" si="32"/>
        <v/>
      </c>
      <c r="J437" s="280" t="str">
        <f t="shared" si="33"/>
        <v>否</v>
      </c>
      <c r="K437" s="163" t="str">
        <f t="shared" si="34"/>
        <v>项</v>
      </c>
    </row>
    <row r="438" ht="36" customHeight="1" spans="1:11">
      <c r="A438" s="309">
        <v>2060404</v>
      </c>
      <c r="B438" s="308" t="s">
        <v>373</v>
      </c>
      <c r="C438" s="312">
        <v>0</v>
      </c>
      <c r="D438" s="312">
        <v>0</v>
      </c>
      <c r="E438" s="460">
        <f t="shared" si="31"/>
        <v>0</v>
      </c>
      <c r="F438" s="461">
        <v>0</v>
      </c>
      <c r="G438" s="460">
        <v>0</v>
      </c>
      <c r="H438" s="460">
        <v>0</v>
      </c>
      <c r="I438" s="313" t="str">
        <f t="shared" si="32"/>
        <v/>
      </c>
      <c r="J438" s="280" t="str">
        <f t="shared" si="33"/>
        <v>否</v>
      </c>
      <c r="K438" s="163" t="str">
        <f t="shared" si="34"/>
        <v>项</v>
      </c>
    </row>
    <row r="439" ht="36" customHeight="1" spans="1:11">
      <c r="A439" s="476">
        <v>2060405</v>
      </c>
      <c r="B439" s="308" t="s">
        <v>374</v>
      </c>
      <c r="C439" s="312">
        <v>0</v>
      </c>
      <c r="D439" s="312">
        <v>0</v>
      </c>
      <c r="E439" s="460">
        <f t="shared" si="31"/>
        <v>0</v>
      </c>
      <c r="F439" s="461">
        <v>0</v>
      </c>
      <c r="G439" s="460">
        <v>0</v>
      </c>
      <c r="H439" s="460">
        <v>0</v>
      </c>
      <c r="I439" s="313" t="str">
        <f t="shared" si="32"/>
        <v/>
      </c>
      <c r="J439" s="280" t="str">
        <f t="shared" si="33"/>
        <v>否</v>
      </c>
      <c r="K439" s="163" t="str">
        <f t="shared" si="34"/>
        <v>项</v>
      </c>
    </row>
    <row r="440" ht="36" customHeight="1" spans="1:11">
      <c r="A440" s="309">
        <v>2060499</v>
      </c>
      <c r="B440" s="308" t="s">
        <v>375</v>
      </c>
      <c r="C440" s="312">
        <v>1</v>
      </c>
      <c r="D440" s="312">
        <v>0</v>
      </c>
      <c r="E440" s="460">
        <f t="shared" si="31"/>
        <v>0</v>
      </c>
      <c r="F440" s="461">
        <v>0</v>
      </c>
      <c r="G440" s="460">
        <v>0</v>
      </c>
      <c r="H440" s="460">
        <v>0</v>
      </c>
      <c r="I440" s="313">
        <f t="shared" si="32"/>
        <v>-1</v>
      </c>
      <c r="J440" s="280" t="str">
        <f t="shared" si="33"/>
        <v>是</v>
      </c>
      <c r="K440" s="163" t="str">
        <f t="shared" si="34"/>
        <v>项</v>
      </c>
    </row>
    <row r="441" ht="36" customHeight="1" spans="1:11">
      <c r="A441" s="309">
        <v>20605</v>
      </c>
      <c r="B441" s="457" t="s">
        <v>376</v>
      </c>
      <c r="C441" s="458">
        <v>0</v>
      </c>
      <c r="D441" s="458">
        <v>0</v>
      </c>
      <c r="E441" s="458">
        <f t="shared" si="31"/>
        <v>0</v>
      </c>
      <c r="F441" s="458"/>
      <c r="G441" s="458">
        <f>SUM(G442:G445)</f>
        <v>0</v>
      </c>
      <c r="H441" s="458">
        <v>0</v>
      </c>
      <c r="I441" s="464" t="str">
        <f t="shared" si="32"/>
        <v/>
      </c>
      <c r="J441" s="280" t="str">
        <f t="shared" si="33"/>
        <v>否</v>
      </c>
      <c r="K441" s="163" t="str">
        <f t="shared" si="34"/>
        <v>款</v>
      </c>
    </row>
    <row r="442" ht="36" customHeight="1" spans="1:11">
      <c r="A442" s="309">
        <v>2060501</v>
      </c>
      <c r="B442" s="308" t="s">
        <v>359</v>
      </c>
      <c r="C442" s="312">
        <v>0</v>
      </c>
      <c r="D442" s="312">
        <v>0</v>
      </c>
      <c r="E442" s="460">
        <f t="shared" si="31"/>
        <v>0</v>
      </c>
      <c r="F442" s="461">
        <v>0</v>
      </c>
      <c r="G442" s="460">
        <v>0</v>
      </c>
      <c r="H442" s="460">
        <v>0</v>
      </c>
      <c r="I442" s="313" t="str">
        <f t="shared" si="32"/>
        <v/>
      </c>
      <c r="J442" s="280" t="str">
        <f t="shared" si="33"/>
        <v>否</v>
      </c>
      <c r="K442" s="163" t="str">
        <f t="shared" si="34"/>
        <v>项</v>
      </c>
    </row>
    <row r="443" ht="36" customHeight="1" spans="1:11">
      <c r="A443" s="309">
        <v>2060502</v>
      </c>
      <c r="B443" s="308" t="s">
        <v>377</v>
      </c>
      <c r="C443" s="312">
        <v>0</v>
      </c>
      <c r="D443" s="312">
        <v>0</v>
      </c>
      <c r="E443" s="460">
        <f t="shared" si="31"/>
        <v>0</v>
      </c>
      <c r="F443" s="461">
        <v>0</v>
      </c>
      <c r="G443" s="460">
        <v>0</v>
      </c>
      <c r="H443" s="460">
        <v>0</v>
      </c>
      <c r="I443" s="313" t="str">
        <f t="shared" si="32"/>
        <v/>
      </c>
      <c r="J443" s="280" t="str">
        <f t="shared" si="33"/>
        <v>否</v>
      </c>
      <c r="K443" s="163" t="str">
        <f t="shared" si="34"/>
        <v>项</v>
      </c>
    </row>
    <row r="444" ht="36" customHeight="1" spans="1:11">
      <c r="A444" s="309">
        <v>2060503</v>
      </c>
      <c r="B444" s="308" t="s">
        <v>378</v>
      </c>
      <c r="C444" s="312">
        <v>0</v>
      </c>
      <c r="D444" s="312">
        <v>0</v>
      </c>
      <c r="E444" s="460">
        <f t="shared" si="31"/>
        <v>0</v>
      </c>
      <c r="F444" s="461">
        <v>0</v>
      </c>
      <c r="G444" s="460">
        <v>0</v>
      </c>
      <c r="H444" s="460">
        <v>0</v>
      </c>
      <c r="I444" s="313" t="str">
        <f t="shared" si="32"/>
        <v/>
      </c>
      <c r="J444" s="280" t="str">
        <f t="shared" si="33"/>
        <v>否</v>
      </c>
      <c r="K444" s="163" t="str">
        <f t="shared" si="34"/>
        <v>项</v>
      </c>
    </row>
    <row r="445" ht="36" customHeight="1" spans="1:11">
      <c r="A445" s="309">
        <v>2060599</v>
      </c>
      <c r="B445" s="308" t="s">
        <v>379</v>
      </c>
      <c r="C445" s="312">
        <v>0</v>
      </c>
      <c r="D445" s="312">
        <v>0</v>
      </c>
      <c r="E445" s="460">
        <f t="shared" si="31"/>
        <v>0</v>
      </c>
      <c r="F445" s="461">
        <v>0</v>
      </c>
      <c r="G445" s="460">
        <v>0</v>
      </c>
      <c r="H445" s="460">
        <v>0</v>
      </c>
      <c r="I445" s="313" t="str">
        <f t="shared" si="32"/>
        <v/>
      </c>
      <c r="J445" s="280" t="str">
        <f t="shared" si="33"/>
        <v>否</v>
      </c>
      <c r="K445" s="163" t="str">
        <f t="shared" si="34"/>
        <v>项</v>
      </c>
    </row>
    <row r="446" ht="36" customHeight="1" spans="1:11">
      <c r="A446" s="309">
        <v>20606</v>
      </c>
      <c r="B446" s="457" t="s">
        <v>380</v>
      </c>
      <c r="C446" s="458">
        <v>0</v>
      </c>
      <c r="D446" s="458">
        <v>0</v>
      </c>
      <c r="E446" s="458">
        <f t="shared" si="31"/>
        <v>0</v>
      </c>
      <c r="F446" s="458"/>
      <c r="G446" s="458">
        <f>SUM(G447:G450)</f>
        <v>0</v>
      </c>
      <c r="H446" s="458">
        <v>0</v>
      </c>
      <c r="I446" s="464" t="str">
        <f t="shared" si="32"/>
        <v/>
      </c>
      <c r="J446" s="280" t="str">
        <f t="shared" si="33"/>
        <v>否</v>
      </c>
      <c r="K446" s="163" t="str">
        <f t="shared" si="34"/>
        <v>款</v>
      </c>
    </row>
    <row r="447" ht="36" customHeight="1" spans="1:11">
      <c r="A447" s="309">
        <v>2060601</v>
      </c>
      <c r="B447" s="308" t="s">
        <v>381</v>
      </c>
      <c r="C447" s="312">
        <v>0</v>
      </c>
      <c r="D447" s="312">
        <v>0</v>
      </c>
      <c r="E447" s="460">
        <f t="shared" si="31"/>
        <v>0</v>
      </c>
      <c r="F447" s="461">
        <v>0</v>
      </c>
      <c r="G447" s="460">
        <v>0</v>
      </c>
      <c r="H447" s="460">
        <v>0</v>
      </c>
      <c r="I447" s="313" t="str">
        <f t="shared" si="32"/>
        <v/>
      </c>
      <c r="J447" s="280" t="str">
        <f t="shared" si="33"/>
        <v>否</v>
      </c>
      <c r="K447" s="163" t="str">
        <f t="shared" si="34"/>
        <v>项</v>
      </c>
    </row>
    <row r="448" ht="36" customHeight="1" spans="1:11">
      <c r="A448" s="309">
        <v>2060602</v>
      </c>
      <c r="B448" s="308" t="s">
        <v>382</v>
      </c>
      <c r="C448" s="312">
        <v>0</v>
      </c>
      <c r="D448" s="312">
        <v>0</v>
      </c>
      <c r="E448" s="460">
        <f t="shared" si="31"/>
        <v>0</v>
      </c>
      <c r="F448" s="461">
        <v>0</v>
      </c>
      <c r="G448" s="460">
        <v>0</v>
      </c>
      <c r="H448" s="460">
        <v>0</v>
      </c>
      <c r="I448" s="313" t="str">
        <f t="shared" si="32"/>
        <v/>
      </c>
      <c r="J448" s="280" t="str">
        <f t="shared" si="33"/>
        <v>否</v>
      </c>
      <c r="K448" s="163" t="str">
        <f t="shared" si="34"/>
        <v>项</v>
      </c>
    </row>
    <row r="449" ht="36" customHeight="1" spans="1:11">
      <c r="A449" s="309">
        <v>2060603</v>
      </c>
      <c r="B449" s="308" t="s">
        <v>383</v>
      </c>
      <c r="C449" s="312">
        <v>0</v>
      </c>
      <c r="D449" s="312">
        <v>0</v>
      </c>
      <c r="E449" s="460">
        <f t="shared" si="31"/>
        <v>0</v>
      </c>
      <c r="F449" s="461">
        <v>0</v>
      </c>
      <c r="G449" s="460">
        <v>0</v>
      </c>
      <c r="H449" s="460">
        <v>0</v>
      </c>
      <c r="I449" s="313" t="str">
        <f t="shared" si="32"/>
        <v/>
      </c>
      <c r="J449" s="280" t="str">
        <f t="shared" si="33"/>
        <v>否</v>
      </c>
      <c r="K449" s="163" t="str">
        <f t="shared" si="34"/>
        <v>项</v>
      </c>
    </row>
    <row r="450" ht="36" customHeight="1" spans="1:11">
      <c r="A450" s="309">
        <v>2060699</v>
      </c>
      <c r="B450" s="308" t="s">
        <v>384</v>
      </c>
      <c r="C450" s="312">
        <v>0</v>
      </c>
      <c r="D450" s="312">
        <v>0</v>
      </c>
      <c r="E450" s="460">
        <f t="shared" si="31"/>
        <v>0</v>
      </c>
      <c r="F450" s="461">
        <v>0</v>
      </c>
      <c r="G450" s="460">
        <v>0</v>
      </c>
      <c r="H450" s="460">
        <v>0</v>
      </c>
      <c r="I450" s="313" t="str">
        <f t="shared" si="32"/>
        <v/>
      </c>
      <c r="J450" s="280" t="str">
        <f t="shared" si="33"/>
        <v>否</v>
      </c>
      <c r="K450" s="163" t="str">
        <f t="shared" si="34"/>
        <v>项</v>
      </c>
    </row>
    <row r="451" ht="36" customHeight="1" spans="1:11">
      <c r="A451" s="309">
        <v>20607</v>
      </c>
      <c r="B451" s="457" t="s">
        <v>385</v>
      </c>
      <c r="C451" s="458">
        <v>11</v>
      </c>
      <c r="D451" s="458">
        <v>94</v>
      </c>
      <c r="E451" s="458">
        <f t="shared" si="31"/>
        <v>94</v>
      </c>
      <c r="F451" s="458">
        <f>SUM(F452:F457)</f>
        <v>0</v>
      </c>
      <c r="G451" s="458">
        <f>SUM(G452:G457)</f>
        <v>92</v>
      </c>
      <c r="H451" s="458">
        <v>0</v>
      </c>
      <c r="I451" s="464">
        <f t="shared" si="32"/>
        <v>7.545</v>
      </c>
      <c r="J451" s="280" t="str">
        <f t="shared" si="33"/>
        <v>是</v>
      </c>
      <c r="K451" s="163" t="str">
        <f t="shared" si="34"/>
        <v>款</v>
      </c>
    </row>
    <row r="452" ht="36" customHeight="1" spans="1:11">
      <c r="A452" s="309">
        <v>2060701</v>
      </c>
      <c r="B452" s="308" t="s">
        <v>359</v>
      </c>
      <c r="C452" s="312">
        <v>0</v>
      </c>
      <c r="D452" s="312">
        <v>0</v>
      </c>
      <c r="E452" s="460">
        <f t="shared" ref="E452:E515" si="35">D452-H452</f>
        <v>0</v>
      </c>
      <c r="F452" s="461">
        <v>0</v>
      </c>
      <c r="G452" s="460">
        <v>0</v>
      </c>
      <c r="H452" s="460">
        <v>0</v>
      </c>
      <c r="I452" s="313" t="str">
        <f t="shared" ref="I452:I515" si="36">IF(C452&gt;0,E452/C452-1,IF(C452&lt;0,-(E452/C452-1),""))</f>
        <v/>
      </c>
      <c r="J452" s="280" t="str">
        <f t="shared" ref="J452:J515" si="37">IF(LEN(A452)=3,"是",IF(B452&lt;&gt;"",IF(SUM(C452:H452)&lt;&gt;0,"是","否"),"是"))</f>
        <v>否</v>
      </c>
      <c r="K452" s="163" t="str">
        <f t="shared" ref="K452:K515" si="38">IF(LEN(A452)=3,"类",IF(LEN(A452)=5,"款","项"))</f>
        <v>项</v>
      </c>
    </row>
    <row r="453" ht="36" customHeight="1" spans="1:11">
      <c r="A453" s="309">
        <v>2060702</v>
      </c>
      <c r="B453" s="308" t="s">
        <v>386</v>
      </c>
      <c r="C453" s="312">
        <v>11</v>
      </c>
      <c r="D453" s="312">
        <v>94</v>
      </c>
      <c r="E453" s="305">
        <f t="shared" si="35"/>
        <v>94</v>
      </c>
      <c r="F453" s="312"/>
      <c r="G453" s="305">
        <v>92</v>
      </c>
      <c r="H453" s="305">
        <v>0</v>
      </c>
      <c r="I453" s="313">
        <f t="shared" si="36"/>
        <v>7.545</v>
      </c>
      <c r="J453" s="280" t="str">
        <f t="shared" si="37"/>
        <v>是</v>
      </c>
      <c r="K453" s="163" t="str">
        <f t="shared" si="38"/>
        <v>项</v>
      </c>
    </row>
    <row r="454" ht="36" customHeight="1" spans="1:11">
      <c r="A454" s="309">
        <v>2060703</v>
      </c>
      <c r="B454" s="308" t="s">
        <v>387</v>
      </c>
      <c r="C454" s="312">
        <v>0</v>
      </c>
      <c r="D454" s="312">
        <v>0</v>
      </c>
      <c r="E454" s="460">
        <f t="shared" si="35"/>
        <v>0</v>
      </c>
      <c r="F454" s="461">
        <v>0</v>
      </c>
      <c r="G454" s="460">
        <v>0</v>
      </c>
      <c r="H454" s="460">
        <v>0</v>
      </c>
      <c r="I454" s="313" t="str">
        <f t="shared" si="36"/>
        <v/>
      </c>
      <c r="J454" s="280" t="str">
        <f t="shared" si="37"/>
        <v>否</v>
      </c>
      <c r="K454" s="163" t="str">
        <f t="shared" si="38"/>
        <v>项</v>
      </c>
    </row>
    <row r="455" ht="36" customHeight="1" spans="1:11">
      <c r="A455" s="309">
        <v>2060704</v>
      </c>
      <c r="B455" s="308" t="s">
        <v>388</v>
      </c>
      <c r="C455" s="312">
        <v>0</v>
      </c>
      <c r="D455" s="312">
        <v>0</v>
      </c>
      <c r="E455" s="460">
        <f t="shared" si="35"/>
        <v>0</v>
      </c>
      <c r="F455" s="461">
        <v>0</v>
      </c>
      <c r="G455" s="460">
        <v>0</v>
      </c>
      <c r="H455" s="460">
        <v>0</v>
      </c>
      <c r="I455" s="313" t="str">
        <f t="shared" si="36"/>
        <v/>
      </c>
      <c r="J455" s="280" t="str">
        <f t="shared" si="37"/>
        <v>否</v>
      </c>
      <c r="K455" s="163" t="str">
        <f t="shared" si="38"/>
        <v>项</v>
      </c>
    </row>
    <row r="456" ht="36" customHeight="1" spans="1:11">
      <c r="A456" s="309">
        <v>2060705</v>
      </c>
      <c r="B456" s="308" t="s">
        <v>389</v>
      </c>
      <c r="C456" s="312">
        <v>0</v>
      </c>
      <c r="D456" s="312">
        <v>0</v>
      </c>
      <c r="E456" s="460">
        <f t="shared" si="35"/>
        <v>0</v>
      </c>
      <c r="F456" s="461">
        <v>0</v>
      </c>
      <c r="G456" s="460">
        <v>0</v>
      </c>
      <c r="H456" s="460">
        <v>0</v>
      </c>
      <c r="I456" s="313" t="str">
        <f t="shared" si="36"/>
        <v/>
      </c>
      <c r="J456" s="280" t="str">
        <f t="shared" si="37"/>
        <v>否</v>
      </c>
      <c r="K456" s="163" t="str">
        <f t="shared" si="38"/>
        <v>项</v>
      </c>
    </row>
    <row r="457" ht="36" customHeight="1" spans="1:11">
      <c r="A457" s="309">
        <v>2060799</v>
      </c>
      <c r="B457" s="308" t="s">
        <v>390</v>
      </c>
      <c r="C457" s="312">
        <v>0</v>
      </c>
      <c r="D457" s="312">
        <v>0</v>
      </c>
      <c r="E457" s="460">
        <f t="shared" si="35"/>
        <v>0</v>
      </c>
      <c r="F457" s="461">
        <v>0</v>
      </c>
      <c r="G457" s="460">
        <v>0</v>
      </c>
      <c r="H457" s="460">
        <v>0</v>
      </c>
      <c r="I457" s="313" t="str">
        <f t="shared" si="36"/>
        <v/>
      </c>
      <c r="J457" s="280" t="str">
        <f t="shared" si="37"/>
        <v>否</v>
      </c>
      <c r="K457" s="163" t="str">
        <f t="shared" si="38"/>
        <v>项</v>
      </c>
    </row>
    <row r="458" ht="36" customHeight="1" spans="1:11">
      <c r="A458" s="309">
        <v>20608</v>
      </c>
      <c r="B458" s="457" t="s">
        <v>391</v>
      </c>
      <c r="C458" s="458">
        <v>0</v>
      </c>
      <c r="D458" s="458"/>
      <c r="E458" s="458">
        <f t="shared" si="35"/>
        <v>0</v>
      </c>
      <c r="F458" s="458"/>
      <c r="G458" s="458"/>
      <c r="H458" s="458">
        <v>0</v>
      </c>
      <c r="I458" s="464" t="str">
        <f t="shared" si="36"/>
        <v/>
      </c>
      <c r="J458" s="280" t="str">
        <f t="shared" si="37"/>
        <v>否</v>
      </c>
      <c r="K458" s="163" t="str">
        <f t="shared" si="38"/>
        <v>款</v>
      </c>
    </row>
    <row r="459" ht="36" customHeight="1" spans="1:11">
      <c r="A459" s="309">
        <v>2060801</v>
      </c>
      <c r="B459" s="308" t="s">
        <v>392</v>
      </c>
      <c r="C459" s="312">
        <v>0</v>
      </c>
      <c r="D459" s="312">
        <v>0</v>
      </c>
      <c r="E459" s="460">
        <f t="shared" si="35"/>
        <v>0</v>
      </c>
      <c r="F459" s="461">
        <v>0</v>
      </c>
      <c r="G459" s="460">
        <v>0</v>
      </c>
      <c r="H459" s="460">
        <v>0</v>
      </c>
      <c r="I459" s="313" t="str">
        <f t="shared" si="36"/>
        <v/>
      </c>
      <c r="J459" s="280" t="str">
        <f t="shared" si="37"/>
        <v>否</v>
      </c>
      <c r="K459" s="163" t="str">
        <f t="shared" si="38"/>
        <v>项</v>
      </c>
    </row>
    <row r="460" ht="36" customHeight="1" spans="1:11">
      <c r="A460" s="309">
        <v>2060802</v>
      </c>
      <c r="B460" s="308" t="s">
        <v>393</v>
      </c>
      <c r="C460" s="312">
        <v>0</v>
      </c>
      <c r="D460" s="312">
        <v>0</v>
      </c>
      <c r="E460" s="460">
        <f t="shared" si="35"/>
        <v>0</v>
      </c>
      <c r="F460" s="461">
        <v>0</v>
      </c>
      <c r="G460" s="460">
        <v>0</v>
      </c>
      <c r="H460" s="460">
        <v>0</v>
      </c>
      <c r="I460" s="313" t="str">
        <f t="shared" si="36"/>
        <v/>
      </c>
      <c r="J460" s="280" t="str">
        <f t="shared" si="37"/>
        <v>否</v>
      </c>
      <c r="K460" s="163" t="str">
        <f t="shared" si="38"/>
        <v>项</v>
      </c>
    </row>
    <row r="461" ht="36" customHeight="1" spans="1:11">
      <c r="A461" s="309">
        <v>2060899</v>
      </c>
      <c r="B461" s="308" t="s">
        <v>394</v>
      </c>
      <c r="C461" s="312">
        <v>0</v>
      </c>
      <c r="D461" s="312">
        <v>0</v>
      </c>
      <c r="E461" s="460">
        <f t="shared" si="35"/>
        <v>0</v>
      </c>
      <c r="F461" s="461">
        <v>0</v>
      </c>
      <c r="G461" s="460">
        <v>0</v>
      </c>
      <c r="H461" s="460">
        <v>0</v>
      </c>
      <c r="I461" s="313" t="str">
        <f t="shared" si="36"/>
        <v/>
      </c>
      <c r="J461" s="280" t="str">
        <f t="shared" si="37"/>
        <v>否</v>
      </c>
      <c r="K461" s="163" t="str">
        <f t="shared" si="38"/>
        <v>项</v>
      </c>
    </row>
    <row r="462" ht="36" customHeight="1" spans="1:11">
      <c r="A462" s="309">
        <v>20609</v>
      </c>
      <c r="B462" s="457" t="s">
        <v>395</v>
      </c>
      <c r="C462" s="458">
        <v>0</v>
      </c>
      <c r="D462" s="458"/>
      <c r="E462" s="458">
        <f t="shared" si="35"/>
        <v>0</v>
      </c>
      <c r="F462" s="458"/>
      <c r="G462" s="458"/>
      <c r="H462" s="458">
        <v>0</v>
      </c>
      <c r="I462" s="464" t="str">
        <f t="shared" si="36"/>
        <v/>
      </c>
      <c r="J462" s="280" t="str">
        <f t="shared" si="37"/>
        <v>否</v>
      </c>
      <c r="K462" s="163" t="str">
        <f t="shared" si="38"/>
        <v>款</v>
      </c>
    </row>
    <row r="463" ht="36" customHeight="1" spans="1:11">
      <c r="A463" s="309">
        <v>2060901</v>
      </c>
      <c r="B463" s="308" t="s">
        <v>396</v>
      </c>
      <c r="C463" s="312">
        <v>0</v>
      </c>
      <c r="D463" s="312">
        <v>0</v>
      </c>
      <c r="E463" s="460">
        <f t="shared" si="35"/>
        <v>0</v>
      </c>
      <c r="F463" s="461">
        <v>0</v>
      </c>
      <c r="G463" s="460">
        <v>0</v>
      </c>
      <c r="H463" s="460">
        <v>0</v>
      </c>
      <c r="I463" s="313" t="str">
        <f t="shared" si="36"/>
        <v/>
      </c>
      <c r="J463" s="280" t="str">
        <f t="shared" si="37"/>
        <v>否</v>
      </c>
      <c r="K463" s="163" t="str">
        <f t="shared" si="38"/>
        <v>项</v>
      </c>
    </row>
    <row r="464" ht="36" customHeight="1" spans="1:11">
      <c r="A464" s="309">
        <v>2060902</v>
      </c>
      <c r="B464" s="308" t="s">
        <v>397</v>
      </c>
      <c r="C464" s="312">
        <v>0</v>
      </c>
      <c r="D464" s="312">
        <v>0</v>
      </c>
      <c r="E464" s="460">
        <f t="shared" si="35"/>
        <v>0</v>
      </c>
      <c r="F464" s="461">
        <v>0</v>
      </c>
      <c r="G464" s="460">
        <v>0</v>
      </c>
      <c r="H464" s="460">
        <v>0</v>
      </c>
      <c r="I464" s="313" t="str">
        <f t="shared" si="36"/>
        <v/>
      </c>
      <c r="J464" s="280" t="str">
        <f t="shared" si="37"/>
        <v>否</v>
      </c>
      <c r="K464" s="163" t="str">
        <f t="shared" si="38"/>
        <v>项</v>
      </c>
    </row>
    <row r="465" ht="36" customHeight="1" spans="1:11">
      <c r="A465" s="309">
        <v>2060999</v>
      </c>
      <c r="B465" s="308" t="s">
        <v>398</v>
      </c>
      <c r="C465" s="312">
        <v>0</v>
      </c>
      <c r="D465" s="312">
        <v>0</v>
      </c>
      <c r="E465" s="460">
        <f t="shared" si="35"/>
        <v>0</v>
      </c>
      <c r="F465" s="461">
        <v>0</v>
      </c>
      <c r="G465" s="460">
        <v>0</v>
      </c>
      <c r="H465" s="460">
        <v>0</v>
      </c>
      <c r="I465" s="313" t="str">
        <f t="shared" si="36"/>
        <v/>
      </c>
      <c r="J465" s="280" t="str">
        <f t="shared" si="37"/>
        <v>否</v>
      </c>
      <c r="K465" s="163" t="str">
        <f t="shared" si="38"/>
        <v>项</v>
      </c>
    </row>
    <row r="466" ht="36" customHeight="1" spans="1:11">
      <c r="A466" s="309">
        <v>20699</v>
      </c>
      <c r="B466" s="457" t="s">
        <v>399</v>
      </c>
      <c r="C466" s="458">
        <v>1457</v>
      </c>
      <c r="D466" s="458">
        <v>3936</v>
      </c>
      <c r="E466" s="458">
        <f t="shared" si="35"/>
        <v>3936</v>
      </c>
      <c r="F466" s="458">
        <f>SUM(F467:F470)</f>
        <v>0</v>
      </c>
      <c r="G466" s="458">
        <f>SUM(G467:G470)</f>
        <v>840</v>
      </c>
      <c r="H466" s="458">
        <v>0</v>
      </c>
      <c r="I466" s="464">
        <f t="shared" si="36"/>
        <v>1.701</v>
      </c>
      <c r="J466" s="280" t="str">
        <f t="shared" si="37"/>
        <v>是</v>
      </c>
      <c r="K466" s="163" t="str">
        <f t="shared" si="38"/>
        <v>款</v>
      </c>
    </row>
    <row r="467" ht="36" customHeight="1" spans="1:11">
      <c r="A467" s="309">
        <v>2069901</v>
      </c>
      <c r="B467" s="308" t="s">
        <v>400</v>
      </c>
      <c r="C467" s="312">
        <v>0</v>
      </c>
      <c r="D467" s="312">
        <v>0</v>
      </c>
      <c r="E467" s="460">
        <f t="shared" si="35"/>
        <v>0</v>
      </c>
      <c r="F467" s="461">
        <v>0</v>
      </c>
      <c r="G467" s="460">
        <v>0</v>
      </c>
      <c r="H467" s="460">
        <v>0</v>
      </c>
      <c r="I467" s="313" t="str">
        <f t="shared" si="36"/>
        <v/>
      </c>
      <c r="J467" s="280" t="str">
        <f t="shared" si="37"/>
        <v>否</v>
      </c>
      <c r="K467" s="163" t="str">
        <f t="shared" si="38"/>
        <v>项</v>
      </c>
    </row>
    <row r="468" ht="36" customHeight="1" spans="1:11">
      <c r="A468" s="309">
        <v>2069902</v>
      </c>
      <c r="B468" s="308" t="s">
        <v>401</v>
      </c>
      <c r="C468" s="312">
        <v>0</v>
      </c>
      <c r="D468" s="312">
        <v>0</v>
      </c>
      <c r="E468" s="460">
        <f t="shared" si="35"/>
        <v>0</v>
      </c>
      <c r="F468" s="461">
        <v>0</v>
      </c>
      <c r="G468" s="460">
        <v>0</v>
      </c>
      <c r="H468" s="460">
        <v>0</v>
      </c>
      <c r="I468" s="313" t="str">
        <f t="shared" si="36"/>
        <v/>
      </c>
      <c r="J468" s="280" t="str">
        <f t="shared" si="37"/>
        <v>否</v>
      </c>
      <c r="K468" s="163" t="str">
        <f t="shared" si="38"/>
        <v>项</v>
      </c>
    </row>
    <row r="469" ht="36" customHeight="1" spans="1:11">
      <c r="A469" s="309">
        <v>2069903</v>
      </c>
      <c r="B469" s="308" t="s">
        <v>402</v>
      </c>
      <c r="C469" s="312">
        <v>0</v>
      </c>
      <c r="D469" s="312">
        <v>0</v>
      </c>
      <c r="E469" s="460">
        <f t="shared" si="35"/>
        <v>0</v>
      </c>
      <c r="F469" s="461">
        <v>0</v>
      </c>
      <c r="G469" s="460">
        <v>0</v>
      </c>
      <c r="H469" s="460">
        <v>0</v>
      </c>
      <c r="I469" s="313" t="str">
        <f t="shared" si="36"/>
        <v/>
      </c>
      <c r="J469" s="280" t="str">
        <f t="shared" si="37"/>
        <v>否</v>
      </c>
      <c r="K469" s="163" t="str">
        <f t="shared" si="38"/>
        <v>项</v>
      </c>
    </row>
    <row r="470" ht="36" customHeight="1" spans="1:11">
      <c r="A470" s="309">
        <v>2069999</v>
      </c>
      <c r="B470" s="308" t="s">
        <v>403</v>
      </c>
      <c r="C470" s="312">
        <v>1457</v>
      </c>
      <c r="D470" s="312">
        <v>3936</v>
      </c>
      <c r="E470" s="305">
        <f t="shared" si="35"/>
        <v>3936</v>
      </c>
      <c r="F470" s="312"/>
      <c r="G470" s="305">
        <v>840</v>
      </c>
      <c r="H470" s="305">
        <v>0</v>
      </c>
      <c r="I470" s="313">
        <f t="shared" si="36"/>
        <v>1.701</v>
      </c>
      <c r="J470" s="280" t="str">
        <f t="shared" si="37"/>
        <v>是</v>
      </c>
      <c r="K470" s="163" t="str">
        <f t="shared" si="38"/>
        <v>项</v>
      </c>
    </row>
    <row r="471" ht="36" customHeight="1" spans="1:11">
      <c r="A471" s="303">
        <v>207</v>
      </c>
      <c r="B471" s="455" t="s">
        <v>52</v>
      </c>
      <c r="C471" s="458">
        <v>1626</v>
      </c>
      <c r="D471" s="458">
        <v>1817</v>
      </c>
      <c r="E471" s="458">
        <f t="shared" si="35"/>
        <v>1817</v>
      </c>
      <c r="F471" s="458">
        <f>SUM(F472,F488,F496,F507,F516,F524)</f>
        <v>0</v>
      </c>
      <c r="G471" s="458">
        <f>SUM(G472,G488,G496,G507,G516,G524)</f>
        <v>136</v>
      </c>
      <c r="H471" s="458">
        <v>0</v>
      </c>
      <c r="I471" s="463">
        <f t="shared" si="36"/>
        <v>0.117</v>
      </c>
      <c r="J471" s="280" t="str">
        <f t="shared" si="37"/>
        <v>是</v>
      </c>
      <c r="K471" s="163" t="str">
        <f t="shared" si="38"/>
        <v>类</v>
      </c>
    </row>
    <row r="472" ht="36" customHeight="1" spans="1:11">
      <c r="A472" s="309">
        <v>20701</v>
      </c>
      <c r="B472" s="457" t="s">
        <v>404</v>
      </c>
      <c r="C472" s="458">
        <v>484</v>
      </c>
      <c r="D472" s="458">
        <v>613</v>
      </c>
      <c r="E472" s="458">
        <f t="shared" si="35"/>
        <v>613</v>
      </c>
      <c r="F472" s="458">
        <f>SUM(F473:F487)</f>
        <v>0</v>
      </c>
      <c r="G472" s="458">
        <f>SUM(G473:G487)</f>
        <v>60</v>
      </c>
      <c r="H472" s="458">
        <v>0</v>
      </c>
      <c r="I472" s="464">
        <f t="shared" si="36"/>
        <v>0.267</v>
      </c>
      <c r="J472" s="280" t="str">
        <f t="shared" si="37"/>
        <v>是</v>
      </c>
      <c r="K472" s="163" t="str">
        <f t="shared" si="38"/>
        <v>款</v>
      </c>
    </row>
    <row r="473" ht="36" customHeight="1" spans="1:11">
      <c r="A473" s="309">
        <v>2070101</v>
      </c>
      <c r="B473" s="308" t="s">
        <v>93</v>
      </c>
      <c r="C473" s="312">
        <v>283</v>
      </c>
      <c r="D473" s="312">
        <v>359</v>
      </c>
      <c r="E473" s="305">
        <f t="shared" si="35"/>
        <v>359</v>
      </c>
      <c r="F473" s="312">
        <v>0</v>
      </c>
      <c r="G473" s="305">
        <v>0</v>
      </c>
      <c r="H473" s="305">
        <v>0</v>
      </c>
      <c r="I473" s="313">
        <f t="shared" si="36"/>
        <v>0.269</v>
      </c>
      <c r="J473" s="280" t="str">
        <f t="shared" si="37"/>
        <v>是</v>
      </c>
      <c r="K473" s="163" t="str">
        <f t="shared" si="38"/>
        <v>项</v>
      </c>
    </row>
    <row r="474" ht="36" customHeight="1" spans="1:11">
      <c r="A474" s="309">
        <v>2070102</v>
      </c>
      <c r="B474" s="308" t="s">
        <v>94</v>
      </c>
      <c r="C474" s="312">
        <v>0</v>
      </c>
      <c r="D474" s="312">
        <v>0</v>
      </c>
      <c r="E474" s="460">
        <f t="shared" si="35"/>
        <v>0</v>
      </c>
      <c r="F474" s="461">
        <v>0</v>
      </c>
      <c r="G474" s="460">
        <v>0</v>
      </c>
      <c r="H474" s="460">
        <v>0</v>
      </c>
      <c r="I474" s="313" t="str">
        <f t="shared" si="36"/>
        <v/>
      </c>
      <c r="J474" s="280" t="str">
        <f t="shared" si="37"/>
        <v>否</v>
      </c>
      <c r="K474" s="163" t="str">
        <f t="shared" si="38"/>
        <v>项</v>
      </c>
    </row>
    <row r="475" ht="36" customHeight="1" spans="1:11">
      <c r="A475" s="309">
        <v>2070103</v>
      </c>
      <c r="B475" s="308" t="s">
        <v>95</v>
      </c>
      <c r="C475" s="312">
        <v>0</v>
      </c>
      <c r="D475" s="312">
        <v>0</v>
      </c>
      <c r="E475" s="460">
        <f t="shared" si="35"/>
        <v>0</v>
      </c>
      <c r="F475" s="461">
        <v>0</v>
      </c>
      <c r="G475" s="460">
        <v>0</v>
      </c>
      <c r="H475" s="460">
        <v>0</v>
      </c>
      <c r="I475" s="313" t="str">
        <f t="shared" si="36"/>
        <v/>
      </c>
      <c r="J475" s="280" t="str">
        <f t="shared" si="37"/>
        <v>否</v>
      </c>
      <c r="K475" s="163" t="str">
        <f t="shared" si="38"/>
        <v>项</v>
      </c>
    </row>
    <row r="476" ht="36" customHeight="1" spans="1:11">
      <c r="A476" s="309">
        <v>2070104</v>
      </c>
      <c r="B476" s="308" t="s">
        <v>405</v>
      </c>
      <c r="C476" s="312">
        <v>78</v>
      </c>
      <c r="D476" s="312">
        <v>76</v>
      </c>
      <c r="E476" s="305">
        <f t="shared" si="35"/>
        <v>76</v>
      </c>
      <c r="F476" s="312">
        <v>0</v>
      </c>
      <c r="G476" s="305">
        <v>0</v>
      </c>
      <c r="H476" s="305">
        <v>0</v>
      </c>
      <c r="I476" s="313">
        <f t="shared" si="36"/>
        <v>-0.026</v>
      </c>
      <c r="J476" s="280" t="str">
        <f t="shared" si="37"/>
        <v>是</v>
      </c>
      <c r="K476" s="163" t="str">
        <f t="shared" si="38"/>
        <v>项</v>
      </c>
    </row>
    <row r="477" ht="36" customHeight="1" spans="1:11">
      <c r="A477" s="309">
        <v>2070105</v>
      </c>
      <c r="B477" s="308" t="s">
        <v>406</v>
      </c>
      <c r="C477" s="312">
        <v>0</v>
      </c>
      <c r="D477" s="312">
        <v>0</v>
      </c>
      <c r="E477" s="460">
        <f t="shared" si="35"/>
        <v>0</v>
      </c>
      <c r="F477" s="461">
        <v>0</v>
      </c>
      <c r="G477" s="460">
        <v>0</v>
      </c>
      <c r="H477" s="460">
        <v>0</v>
      </c>
      <c r="I477" s="313" t="str">
        <f t="shared" si="36"/>
        <v/>
      </c>
      <c r="J477" s="280" t="str">
        <f t="shared" si="37"/>
        <v>否</v>
      </c>
      <c r="K477" s="163" t="str">
        <f t="shared" si="38"/>
        <v>项</v>
      </c>
    </row>
    <row r="478" ht="36" customHeight="1" spans="1:11">
      <c r="A478" s="309">
        <v>2070106</v>
      </c>
      <c r="B478" s="308" t="s">
        <v>407</v>
      </c>
      <c r="C478" s="312">
        <v>0</v>
      </c>
      <c r="D478" s="312">
        <v>0</v>
      </c>
      <c r="E478" s="460">
        <f t="shared" si="35"/>
        <v>0</v>
      </c>
      <c r="F478" s="461">
        <v>0</v>
      </c>
      <c r="G478" s="460">
        <v>0</v>
      </c>
      <c r="H478" s="460">
        <v>0</v>
      </c>
      <c r="I478" s="313" t="str">
        <f t="shared" si="36"/>
        <v/>
      </c>
      <c r="J478" s="280" t="str">
        <f t="shared" si="37"/>
        <v>否</v>
      </c>
      <c r="K478" s="163" t="str">
        <f t="shared" si="38"/>
        <v>项</v>
      </c>
    </row>
    <row r="479" ht="36" customHeight="1" spans="1:11">
      <c r="A479" s="309">
        <v>2070107</v>
      </c>
      <c r="B479" s="308" t="s">
        <v>408</v>
      </c>
      <c r="C479" s="312">
        <v>0</v>
      </c>
      <c r="D479" s="312">
        <v>0</v>
      </c>
      <c r="E479" s="460">
        <f t="shared" si="35"/>
        <v>0</v>
      </c>
      <c r="F479" s="461">
        <v>0</v>
      </c>
      <c r="G479" s="460">
        <v>0</v>
      </c>
      <c r="H479" s="460">
        <v>0</v>
      </c>
      <c r="I479" s="313" t="str">
        <f t="shared" si="36"/>
        <v/>
      </c>
      <c r="J479" s="280" t="str">
        <f t="shared" si="37"/>
        <v>否</v>
      </c>
      <c r="K479" s="163" t="str">
        <f t="shared" si="38"/>
        <v>项</v>
      </c>
    </row>
    <row r="480" ht="36" customHeight="1" spans="1:11">
      <c r="A480" s="309">
        <v>2070108</v>
      </c>
      <c r="B480" s="308" t="s">
        <v>409</v>
      </c>
      <c r="C480" s="312">
        <v>0</v>
      </c>
      <c r="D480" s="312">
        <v>0</v>
      </c>
      <c r="E480" s="460">
        <f t="shared" si="35"/>
        <v>0</v>
      </c>
      <c r="F480" s="461">
        <v>0</v>
      </c>
      <c r="G480" s="460">
        <v>0</v>
      </c>
      <c r="H480" s="460">
        <v>0</v>
      </c>
      <c r="I480" s="313" t="str">
        <f t="shared" si="36"/>
        <v/>
      </c>
      <c r="J480" s="280" t="str">
        <f t="shared" si="37"/>
        <v>否</v>
      </c>
      <c r="K480" s="163" t="str">
        <f t="shared" si="38"/>
        <v>项</v>
      </c>
    </row>
    <row r="481" ht="36" customHeight="1" spans="1:11">
      <c r="A481" s="309">
        <v>2070109</v>
      </c>
      <c r="B481" s="308" t="s">
        <v>410</v>
      </c>
      <c r="C481" s="312">
        <v>108</v>
      </c>
      <c r="D481" s="312">
        <v>115</v>
      </c>
      <c r="E481" s="305">
        <f t="shared" si="35"/>
        <v>115</v>
      </c>
      <c r="F481" s="312">
        <v>0</v>
      </c>
      <c r="G481" s="305">
        <v>0</v>
      </c>
      <c r="H481" s="305">
        <v>0</v>
      </c>
      <c r="I481" s="313">
        <f t="shared" si="36"/>
        <v>0.065</v>
      </c>
      <c r="J481" s="280" t="str">
        <f t="shared" si="37"/>
        <v>是</v>
      </c>
      <c r="K481" s="163" t="str">
        <f t="shared" si="38"/>
        <v>项</v>
      </c>
    </row>
    <row r="482" ht="36" customHeight="1" spans="1:11">
      <c r="A482" s="309">
        <v>2070110</v>
      </c>
      <c r="B482" s="308" t="s">
        <v>411</v>
      </c>
      <c r="C482" s="312">
        <v>0</v>
      </c>
      <c r="D482" s="312">
        <v>0</v>
      </c>
      <c r="E482" s="460">
        <f t="shared" si="35"/>
        <v>0</v>
      </c>
      <c r="F482" s="461">
        <v>0</v>
      </c>
      <c r="G482" s="460">
        <v>0</v>
      </c>
      <c r="H482" s="460">
        <v>0</v>
      </c>
      <c r="I482" s="313" t="str">
        <f t="shared" si="36"/>
        <v/>
      </c>
      <c r="J482" s="280" t="str">
        <f t="shared" si="37"/>
        <v>否</v>
      </c>
      <c r="K482" s="163" t="str">
        <f t="shared" si="38"/>
        <v>项</v>
      </c>
    </row>
    <row r="483" ht="36" customHeight="1" spans="1:11">
      <c r="A483" s="309">
        <v>2070111</v>
      </c>
      <c r="B483" s="308" t="s">
        <v>412</v>
      </c>
      <c r="C483" s="312">
        <v>4</v>
      </c>
      <c r="D483" s="312">
        <v>0</v>
      </c>
      <c r="E483" s="460">
        <f t="shared" si="35"/>
        <v>0</v>
      </c>
      <c r="F483" s="461">
        <v>0</v>
      </c>
      <c r="G483" s="460">
        <v>0</v>
      </c>
      <c r="H483" s="460">
        <v>0</v>
      </c>
      <c r="I483" s="313">
        <f t="shared" si="36"/>
        <v>-1</v>
      </c>
      <c r="J483" s="280" t="str">
        <f t="shared" si="37"/>
        <v>是</v>
      </c>
      <c r="K483" s="163" t="str">
        <f t="shared" si="38"/>
        <v>项</v>
      </c>
    </row>
    <row r="484" ht="36" customHeight="1" spans="1:11">
      <c r="A484" s="309">
        <v>2070112</v>
      </c>
      <c r="B484" s="308" t="s">
        <v>413</v>
      </c>
      <c r="C484" s="312">
        <v>0</v>
      </c>
      <c r="D484" s="312">
        <v>0</v>
      </c>
      <c r="E484" s="460">
        <f t="shared" si="35"/>
        <v>0</v>
      </c>
      <c r="F484" s="461">
        <v>0</v>
      </c>
      <c r="G484" s="460">
        <v>0</v>
      </c>
      <c r="H484" s="460">
        <v>0</v>
      </c>
      <c r="I484" s="313" t="str">
        <f t="shared" si="36"/>
        <v/>
      </c>
      <c r="J484" s="280" t="str">
        <f t="shared" si="37"/>
        <v>否</v>
      </c>
      <c r="K484" s="163" t="str">
        <f t="shared" si="38"/>
        <v>项</v>
      </c>
    </row>
    <row r="485" ht="36" customHeight="1" spans="1:11">
      <c r="A485" s="309">
        <v>2070113</v>
      </c>
      <c r="B485" s="308" t="s">
        <v>414</v>
      </c>
      <c r="C485" s="312">
        <v>0</v>
      </c>
      <c r="D485" s="312">
        <v>0</v>
      </c>
      <c r="E485" s="460">
        <f t="shared" si="35"/>
        <v>0</v>
      </c>
      <c r="F485" s="461">
        <v>0</v>
      </c>
      <c r="G485" s="460">
        <v>0</v>
      </c>
      <c r="H485" s="460">
        <v>0</v>
      </c>
      <c r="I485" s="313" t="str">
        <f t="shared" si="36"/>
        <v/>
      </c>
      <c r="J485" s="280" t="str">
        <f t="shared" si="37"/>
        <v>否</v>
      </c>
      <c r="K485" s="163" t="str">
        <f t="shared" si="38"/>
        <v>项</v>
      </c>
    </row>
    <row r="486" ht="36" customHeight="1" spans="1:11">
      <c r="A486" s="309">
        <v>2070114</v>
      </c>
      <c r="B486" s="308" t="s">
        <v>415</v>
      </c>
      <c r="C486" s="312">
        <v>0</v>
      </c>
      <c r="D486" s="312">
        <v>0</v>
      </c>
      <c r="E486" s="460">
        <f t="shared" si="35"/>
        <v>0</v>
      </c>
      <c r="F486" s="461">
        <v>0</v>
      </c>
      <c r="G486" s="460">
        <v>0</v>
      </c>
      <c r="H486" s="460">
        <v>0</v>
      </c>
      <c r="I486" s="313" t="str">
        <f t="shared" si="36"/>
        <v/>
      </c>
      <c r="J486" s="280" t="str">
        <f t="shared" si="37"/>
        <v>否</v>
      </c>
      <c r="K486" s="163" t="str">
        <f t="shared" si="38"/>
        <v>项</v>
      </c>
    </row>
    <row r="487" ht="36" customHeight="1" spans="1:11">
      <c r="A487" s="309">
        <v>2070199</v>
      </c>
      <c r="B487" s="308" t="s">
        <v>416</v>
      </c>
      <c r="C487" s="312">
        <v>11</v>
      </c>
      <c r="D487" s="312">
        <v>63</v>
      </c>
      <c r="E487" s="305">
        <f t="shared" si="35"/>
        <v>63</v>
      </c>
      <c r="F487" s="312"/>
      <c r="G487" s="305">
        <v>60</v>
      </c>
      <c r="H487" s="305">
        <v>0</v>
      </c>
      <c r="I487" s="313">
        <f t="shared" si="36"/>
        <v>4.727</v>
      </c>
      <c r="J487" s="280" t="str">
        <f t="shared" si="37"/>
        <v>是</v>
      </c>
      <c r="K487" s="163" t="str">
        <f t="shared" si="38"/>
        <v>项</v>
      </c>
    </row>
    <row r="488" ht="36" customHeight="1" spans="1:11">
      <c r="A488" s="309">
        <v>20702</v>
      </c>
      <c r="B488" s="457" t="s">
        <v>417</v>
      </c>
      <c r="C488" s="458">
        <v>319</v>
      </c>
      <c r="D488" s="458">
        <v>369</v>
      </c>
      <c r="E488" s="458">
        <f t="shared" si="35"/>
        <v>369</v>
      </c>
      <c r="F488" s="458">
        <f>SUM(F489:F495)</f>
        <v>0</v>
      </c>
      <c r="G488" s="458">
        <f>SUM(G489:G495)</f>
        <v>75</v>
      </c>
      <c r="H488" s="458">
        <v>0</v>
      </c>
      <c r="I488" s="464">
        <f t="shared" si="36"/>
        <v>0.157</v>
      </c>
      <c r="J488" s="280" t="str">
        <f t="shared" si="37"/>
        <v>是</v>
      </c>
      <c r="K488" s="163" t="str">
        <f t="shared" si="38"/>
        <v>款</v>
      </c>
    </row>
    <row r="489" ht="36" customHeight="1" spans="1:11">
      <c r="A489" s="309">
        <v>2070201</v>
      </c>
      <c r="B489" s="308" t="s">
        <v>93</v>
      </c>
      <c r="C489" s="312">
        <v>0</v>
      </c>
      <c r="D489" s="312">
        <v>0</v>
      </c>
      <c r="E489" s="460">
        <f t="shared" si="35"/>
        <v>0</v>
      </c>
      <c r="F489" s="461">
        <v>0</v>
      </c>
      <c r="G489" s="460">
        <v>0</v>
      </c>
      <c r="H489" s="460">
        <v>0</v>
      </c>
      <c r="I489" s="313" t="str">
        <f t="shared" si="36"/>
        <v/>
      </c>
      <c r="J489" s="280" t="str">
        <f t="shared" si="37"/>
        <v>否</v>
      </c>
      <c r="K489" s="163" t="str">
        <f t="shared" si="38"/>
        <v>项</v>
      </c>
    </row>
    <row r="490" ht="36" customHeight="1" spans="1:11">
      <c r="A490" s="309">
        <v>2070202</v>
      </c>
      <c r="B490" s="308" t="s">
        <v>94</v>
      </c>
      <c r="C490" s="312">
        <v>0</v>
      </c>
      <c r="D490" s="312">
        <v>0</v>
      </c>
      <c r="E490" s="460">
        <f t="shared" si="35"/>
        <v>0</v>
      </c>
      <c r="F490" s="461">
        <v>0</v>
      </c>
      <c r="G490" s="460">
        <v>0</v>
      </c>
      <c r="H490" s="460">
        <v>0</v>
      </c>
      <c r="I490" s="313" t="str">
        <f t="shared" si="36"/>
        <v/>
      </c>
      <c r="J490" s="280" t="str">
        <f t="shared" si="37"/>
        <v>否</v>
      </c>
      <c r="K490" s="163" t="str">
        <f t="shared" si="38"/>
        <v>项</v>
      </c>
    </row>
    <row r="491" ht="36" customHeight="1" spans="1:11">
      <c r="A491" s="309">
        <v>2070203</v>
      </c>
      <c r="B491" s="308" t="s">
        <v>95</v>
      </c>
      <c r="C491" s="312">
        <v>0</v>
      </c>
      <c r="D491" s="312">
        <v>0</v>
      </c>
      <c r="E491" s="460">
        <f t="shared" si="35"/>
        <v>0</v>
      </c>
      <c r="F491" s="461">
        <v>0</v>
      </c>
      <c r="G491" s="460">
        <v>0</v>
      </c>
      <c r="H491" s="460">
        <v>0</v>
      </c>
      <c r="I491" s="313" t="str">
        <f t="shared" si="36"/>
        <v/>
      </c>
      <c r="J491" s="280" t="str">
        <f t="shared" si="37"/>
        <v>否</v>
      </c>
      <c r="K491" s="163" t="str">
        <f t="shared" si="38"/>
        <v>项</v>
      </c>
    </row>
    <row r="492" ht="36" customHeight="1" spans="1:11">
      <c r="A492" s="309">
        <v>2070204</v>
      </c>
      <c r="B492" s="308" t="s">
        <v>418</v>
      </c>
      <c r="C492" s="312">
        <v>83</v>
      </c>
      <c r="D492" s="312">
        <v>118</v>
      </c>
      <c r="E492" s="305">
        <f t="shared" si="35"/>
        <v>118</v>
      </c>
      <c r="F492" s="312"/>
      <c r="G492" s="305">
        <v>30</v>
      </c>
      <c r="H492" s="305">
        <v>0</v>
      </c>
      <c r="I492" s="313">
        <f t="shared" si="36"/>
        <v>0.422</v>
      </c>
      <c r="J492" s="280" t="str">
        <f t="shared" si="37"/>
        <v>是</v>
      </c>
      <c r="K492" s="163" t="str">
        <f t="shared" si="38"/>
        <v>项</v>
      </c>
    </row>
    <row r="493" ht="36" customHeight="1" spans="1:11">
      <c r="A493" s="309">
        <v>2070205</v>
      </c>
      <c r="B493" s="308" t="s">
        <v>419</v>
      </c>
      <c r="C493" s="312">
        <v>236</v>
      </c>
      <c r="D493" s="312">
        <v>251</v>
      </c>
      <c r="E493" s="305">
        <f t="shared" si="35"/>
        <v>251</v>
      </c>
      <c r="F493" s="312"/>
      <c r="G493" s="305">
        <v>45</v>
      </c>
      <c r="H493" s="305">
        <v>0</v>
      </c>
      <c r="I493" s="313">
        <f t="shared" si="36"/>
        <v>0.064</v>
      </c>
      <c r="J493" s="280" t="str">
        <f t="shared" si="37"/>
        <v>是</v>
      </c>
      <c r="K493" s="163" t="str">
        <f t="shared" si="38"/>
        <v>项</v>
      </c>
    </row>
    <row r="494" ht="36" customHeight="1" spans="1:11">
      <c r="A494" s="309">
        <v>2070206</v>
      </c>
      <c r="B494" s="308" t="s">
        <v>420</v>
      </c>
      <c r="C494" s="312">
        <v>0</v>
      </c>
      <c r="D494" s="312">
        <v>0</v>
      </c>
      <c r="E494" s="460">
        <f t="shared" si="35"/>
        <v>0</v>
      </c>
      <c r="F494" s="461">
        <v>0</v>
      </c>
      <c r="G494" s="460">
        <v>0</v>
      </c>
      <c r="H494" s="460">
        <v>0</v>
      </c>
      <c r="I494" s="313" t="str">
        <f t="shared" si="36"/>
        <v/>
      </c>
      <c r="J494" s="280" t="str">
        <f t="shared" si="37"/>
        <v>否</v>
      </c>
      <c r="K494" s="163" t="str">
        <f t="shared" si="38"/>
        <v>项</v>
      </c>
    </row>
    <row r="495" ht="36" customHeight="1" spans="1:11">
      <c r="A495" s="309">
        <v>2070299</v>
      </c>
      <c r="B495" s="308" t="s">
        <v>421</v>
      </c>
      <c r="C495" s="312">
        <v>0</v>
      </c>
      <c r="D495" s="312">
        <v>0</v>
      </c>
      <c r="E495" s="460">
        <f t="shared" si="35"/>
        <v>0</v>
      </c>
      <c r="F495" s="461">
        <v>0</v>
      </c>
      <c r="G495" s="460">
        <v>0</v>
      </c>
      <c r="H495" s="460">
        <v>0</v>
      </c>
      <c r="I495" s="313" t="str">
        <f t="shared" si="36"/>
        <v/>
      </c>
      <c r="J495" s="280" t="str">
        <f t="shared" si="37"/>
        <v>否</v>
      </c>
      <c r="K495" s="163" t="str">
        <f t="shared" si="38"/>
        <v>项</v>
      </c>
    </row>
    <row r="496" ht="36" customHeight="1" spans="1:11">
      <c r="A496" s="309">
        <v>20703</v>
      </c>
      <c r="B496" s="457" t="s">
        <v>422</v>
      </c>
      <c r="C496" s="458">
        <v>167</v>
      </c>
      <c r="D496" s="458">
        <v>176</v>
      </c>
      <c r="E496" s="458">
        <f t="shared" si="35"/>
        <v>176</v>
      </c>
      <c r="F496" s="458">
        <f>SUM(F497:F506)</f>
        <v>0</v>
      </c>
      <c r="G496" s="458">
        <f>SUM(G497:G506)</f>
        <v>0</v>
      </c>
      <c r="H496" s="458">
        <v>0</v>
      </c>
      <c r="I496" s="464">
        <f t="shared" si="36"/>
        <v>0.054</v>
      </c>
      <c r="J496" s="280" t="str">
        <f t="shared" si="37"/>
        <v>是</v>
      </c>
      <c r="K496" s="163" t="str">
        <f t="shared" si="38"/>
        <v>款</v>
      </c>
    </row>
    <row r="497" ht="36" customHeight="1" spans="1:11">
      <c r="A497" s="309">
        <v>2070301</v>
      </c>
      <c r="B497" s="308" t="s">
        <v>93</v>
      </c>
      <c r="C497" s="312">
        <v>0</v>
      </c>
      <c r="D497" s="312">
        <v>0</v>
      </c>
      <c r="E497" s="460">
        <f t="shared" si="35"/>
        <v>0</v>
      </c>
      <c r="F497" s="461">
        <v>0</v>
      </c>
      <c r="G497" s="460">
        <v>0</v>
      </c>
      <c r="H497" s="460">
        <v>0</v>
      </c>
      <c r="I497" s="313" t="str">
        <f t="shared" si="36"/>
        <v/>
      </c>
      <c r="J497" s="280" t="str">
        <f t="shared" si="37"/>
        <v>否</v>
      </c>
      <c r="K497" s="163" t="str">
        <f t="shared" si="38"/>
        <v>项</v>
      </c>
    </row>
    <row r="498" ht="36" customHeight="1" spans="1:11">
      <c r="A498" s="309">
        <v>2070302</v>
      </c>
      <c r="B498" s="308" t="s">
        <v>94</v>
      </c>
      <c r="C498" s="312">
        <v>0</v>
      </c>
      <c r="D498" s="312">
        <v>0</v>
      </c>
      <c r="E498" s="460">
        <f t="shared" si="35"/>
        <v>0</v>
      </c>
      <c r="F498" s="461">
        <v>0</v>
      </c>
      <c r="G498" s="460">
        <v>0</v>
      </c>
      <c r="H498" s="460">
        <v>0</v>
      </c>
      <c r="I498" s="313" t="str">
        <f t="shared" si="36"/>
        <v/>
      </c>
      <c r="J498" s="280" t="str">
        <f t="shared" si="37"/>
        <v>否</v>
      </c>
      <c r="K498" s="163" t="str">
        <f t="shared" si="38"/>
        <v>项</v>
      </c>
    </row>
    <row r="499" ht="36" customHeight="1" spans="1:11">
      <c r="A499" s="309">
        <v>2070303</v>
      </c>
      <c r="B499" s="308" t="s">
        <v>95</v>
      </c>
      <c r="C499" s="312">
        <v>0</v>
      </c>
      <c r="D499" s="312">
        <v>0</v>
      </c>
      <c r="E499" s="460">
        <f t="shared" si="35"/>
        <v>0</v>
      </c>
      <c r="F499" s="461">
        <v>0</v>
      </c>
      <c r="G499" s="460">
        <v>0</v>
      </c>
      <c r="H499" s="460">
        <v>0</v>
      </c>
      <c r="I499" s="313" t="str">
        <f t="shared" si="36"/>
        <v/>
      </c>
      <c r="J499" s="280" t="str">
        <f t="shared" si="37"/>
        <v>否</v>
      </c>
      <c r="K499" s="163" t="str">
        <f t="shared" si="38"/>
        <v>项</v>
      </c>
    </row>
    <row r="500" ht="36" customHeight="1" spans="1:11">
      <c r="A500" s="309">
        <v>2070304</v>
      </c>
      <c r="B500" s="308" t="s">
        <v>423</v>
      </c>
      <c r="C500" s="312">
        <v>0</v>
      </c>
      <c r="D500" s="312">
        <v>0</v>
      </c>
      <c r="E500" s="460">
        <f t="shared" si="35"/>
        <v>0</v>
      </c>
      <c r="F500" s="461">
        <v>0</v>
      </c>
      <c r="G500" s="460">
        <v>0</v>
      </c>
      <c r="H500" s="460">
        <v>0</v>
      </c>
      <c r="I500" s="313" t="str">
        <f t="shared" si="36"/>
        <v/>
      </c>
      <c r="J500" s="280" t="str">
        <f t="shared" si="37"/>
        <v>否</v>
      </c>
      <c r="K500" s="163" t="str">
        <f t="shared" si="38"/>
        <v>项</v>
      </c>
    </row>
    <row r="501" ht="36" customHeight="1" spans="1:11">
      <c r="A501" s="309">
        <v>2070305</v>
      </c>
      <c r="B501" s="308" t="s">
        <v>424</v>
      </c>
      <c r="C501" s="312">
        <v>0</v>
      </c>
      <c r="D501" s="312">
        <v>0</v>
      </c>
      <c r="E501" s="460">
        <f t="shared" si="35"/>
        <v>0</v>
      </c>
      <c r="F501" s="461">
        <v>0</v>
      </c>
      <c r="G501" s="460">
        <v>0</v>
      </c>
      <c r="H501" s="460">
        <v>0</v>
      </c>
      <c r="I501" s="313" t="str">
        <f t="shared" si="36"/>
        <v/>
      </c>
      <c r="J501" s="280" t="str">
        <f t="shared" si="37"/>
        <v>否</v>
      </c>
      <c r="K501" s="163" t="str">
        <f t="shared" si="38"/>
        <v>项</v>
      </c>
    </row>
    <row r="502" ht="36" customHeight="1" spans="1:11">
      <c r="A502" s="309">
        <v>2070306</v>
      </c>
      <c r="B502" s="308" t="s">
        <v>425</v>
      </c>
      <c r="C502" s="312">
        <v>0</v>
      </c>
      <c r="D502" s="312">
        <v>0</v>
      </c>
      <c r="E502" s="460">
        <f t="shared" si="35"/>
        <v>0</v>
      </c>
      <c r="F502" s="461">
        <v>0</v>
      </c>
      <c r="G502" s="460">
        <v>0</v>
      </c>
      <c r="H502" s="460">
        <v>0</v>
      </c>
      <c r="I502" s="313" t="str">
        <f t="shared" si="36"/>
        <v/>
      </c>
      <c r="J502" s="280" t="str">
        <f t="shared" si="37"/>
        <v>否</v>
      </c>
      <c r="K502" s="163" t="str">
        <f t="shared" si="38"/>
        <v>项</v>
      </c>
    </row>
    <row r="503" ht="36" customHeight="1" spans="1:11">
      <c r="A503" s="309">
        <v>2070307</v>
      </c>
      <c r="B503" s="308" t="s">
        <v>426</v>
      </c>
      <c r="C503" s="312">
        <v>6</v>
      </c>
      <c r="D503" s="312">
        <v>18</v>
      </c>
      <c r="E503" s="305">
        <f t="shared" si="35"/>
        <v>18</v>
      </c>
      <c r="F503" s="312">
        <v>0</v>
      </c>
      <c r="G503" s="305">
        <v>0</v>
      </c>
      <c r="H503" s="305">
        <v>0</v>
      </c>
      <c r="I503" s="313">
        <f t="shared" si="36"/>
        <v>2</v>
      </c>
      <c r="J503" s="280" t="str">
        <f t="shared" si="37"/>
        <v>是</v>
      </c>
      <c r="K503" s="163" t="str">
        <f t="shared" si="38"/>
        <v>项</v>
      </c>
    </row>
    <row r="504" ht="36" customHeight="1" spans="1:11">
      <c r="A504" s="309">
        <v>2070308</v>
      </c>
      <c r="B504" s="308" t="s">
        <v>427</v>
      </c>
      <c r="C504" s="312">
        <v>161</v>
      </c>
      <c r="D504" s="312">
        <v>158</v>
      </c>
      <c r="E504" s="305">
        <f t="shared" si="35"/>
        <v>158</v>
      </c>
      <c r="F504" s="312">
        <v>0</v>
      </c>
      <c r="G504" s="305">
        <v>0</v>
      </c>
      <c r="H504" s="305">
        <v>0</v>
      </c>
      <c r="I504" s="313">
        <f t="shared" si="36"/>
        <v>-0.019</v>
      </c>
      <c r="J504" s="280" t="str">
        <f t="shared" si="37"/>
        <v>是</v>
      </c>
      <c r="K504" s="163" t="str">
        <f t="shared" si="38"/>
        <v>项</v>
      </c>
    </row>
    <row r="505" ht="36" customHeight="1" spans="1:11">
      <c r="A505" s="309">
        <v>2070309</v>
      </c>
      <c r="B505" s="308" t="s">
        <v>428</v>
      </c>
      <c r="C505" s="312">
        <v>0</v>
      </c>
      <c r="D505" s="312">
        <v>0</v>
      </c>
      <c r="E505" s="460">
        <f t="shared" si="35"/>
        <v>0</v>
      </c>
      <c r="F505" s="461">
        <v>0</v>
      </c>
      <c r="G505" s="460">
        <v>0</v>
      </c>
      <c r="H505" s="460">
        <v>0</v>
      </c>
      <c r="I505" s="313" t="str">
        <f t="shared" si="36"/>
        <v/>
      </c>
      <c r="J505" s="280" t="str">
        <f t="shared" si="37"/>
        <v>否</v>
      </c>
      <c r="K505" s="163" t="str">
        <f t="shared" si="38"/>
        <v>项</v>
      </c>
    </row>
    <row r="506" ht="36" customHeight="1" spans="1:11">
      <c r="A506" s="309">
        <v>2070399</v>
      </c>
      <c r="B506" s="308" t="s">
        <v>429</v>
      </c>
      <c r="C506" s="312">
        <v>0</v>
      </c>
      <c r="D506" s="312">
        <v>0</v>
      </c>
      <c r="E506" s="460">
        <f t="shared" si="35"/>
        <v>0</v>
      </c>
      <c r="F506" s="461">
        <v>0</v>
      </c>
      <c r="G506" s="460">
        <v>0</v>
      </c>
      <c r="H506" s="460">
        <v>0</v>
      </c>
      <c r="I506" s="313" t="str">
        <f t="shared" si="36"/>
        <v/>
      </c>
      <c r="J506" s="280" t="str">
        <f t="shared" si="37"/>
        <v>否</v>
      </c>
      <c r="K506" s="163" t="str">
        <f t="shared" si="38"/>
        <v>项</v>
      </c>
    </row>
    <row r="507" ht="36" customHeight="1" spans="1:11">
      <c r="A507" s="309">
        <v>20706</v>
      </c>
      <c r="B507" s="457" t="s">
        <v>430</v>
      </c>
      <c r="C507" s="458">
        <v>0</v>
      </c>
      <c r="D507" s="458">
        <v>0</v>
      </c>
      <c r="E507" s="456">
        <f t="shared" si="35"/>
        <v>0</v>
      </c>
      <c r="F507" s="458"/>
      <c r="G507" s="456" t="s">
        <v>42</v>
      </c>
      <c r="H507" s="456">
        <v>0</v>
      </c>
      <c r="I507" s="464" t="str">
        <f t="shared" si="36"/>
        <v/>
      </c>
      <c r="J507" s="280" t="str">
        <f t="shared" si="37"/>
        <v>否</v>
      </c>
      <c r="K507" s="163" t="str">
        <f t="shared" si="38"/>
        <v>款</v>
      </c>
    </row>
    <row r="508" ht="36" customHeight="1" spans="1:11">
      <c r="A508" s="309">
        <v>2070601</v>
      </c>
      <c r="B508" s="308" t="s">
        <v>93</v>
      </c>
      <c r="C508" s="312">
        <v>0</v>
      </c>
      <c r="D508" s="312">
        <v>0</v>
      </c>
      <c r="E508" s="460">
        <f t="shared" si="35"/>
        <v>0</v>
      </c>
      <c r="F508" s="461">
        <v>0</v>
      </c>
      <c r="G508" s="460">
        <v>0</v>
      </c>
      <c r="H508" s="460">
        <v>0</v>
      </c>
      <c r="I508" s="313" t="str">
        <f t="shared" si="36"/>
        <v/>
      </c>
      <c r="J508" s="280" t="str">
        <f t="shared" si="37"/>
        <v>否</v>
      </c>
      <c r="K508" s="163" t="str">
        <f t="shared" si="38"/>
        <v>项</v>
      </c>
    </row>
    <row r="509" ht="36" customHeight="1" spans="1:11">
      <c r="A509" s="309">
        <v>2070602</v>
      </c>
      <c r="B509" s="308" t="s">
        <v>94</v>
      </c>
      <c r="C509" s="312">
        <v>0</v>
      </c>
      <c r="D509" s="312">
        <v>0</v>
      </c>
      <c r="E509" s="460">
        <f t="shared" si="35"/>
        <v>0</v>
      </c>
      <c r="F509" s="461">
        <v>0</v>
      </c>
      <c r="G509" s="460">
        <v>0</v>
      </c>
      <c r="H509" s="460">
        <v>0</v>
      </c>
      <c r="I509" s="313" t="str">
        <f t="shared" si="36"/>
        <v/>
      </c>
      <c r="J509" s="280" t="str">
        <f t="shared" si="37"/>
        <v>否</v>
      </c>
      <c r="K509" s="163" t="str">
        <f t="shared" si="38"/>
        <v>项</v>
      </c>
    </row>
    <row r="510" ht="36" customHeight="1" spans="1:11">
      <c r="A510" s="309">
        <v>2070603</v>
      </c>
      <c r="B510" s="308" t="s">
        <v>95</v>
      </c>
      <c r="C510" s="312">
        <v>0</v>
      </c>
      <c r="D510" s="312">
        <v>0</v>
      </c>
      <c r="E510" s="460">
        <f t="shared" si="35"/>
        <v>0</v>
      </c>
      <c r="F510" s="461">
        <v>0</v>
      </c>
      <c r="G510" s="460">
        <v>0</v>
      </c>
      <c r="H510" s="460">
        <v>0</v>
      </c>
      <c r="I510" s="313" t="str">
        <f t="shared" si="36"/>
        <v/>
      </c>
      <c r="J510" s="280" t="str">
        <f t="shared" si="37"/>
        <v>否</v>
      </c>
      <c r="K510" s="163" t="str">
        <f t="shared" si="38"/>
        <v>项</v>
      </c>
    </row>
    <row r="511" ht="36" customHeight="1" spans="1:11">
      <c r="A511" s="309">
        <v>2070604</v>
      </c>
      <c r="B511" s="308" t="s">
        <v>431</v>
      </c>
      <c r="C511" s="312">
        <v>0</v>
      </c>
      <c r="D511" s="312">
        <v>0</v>
      </c>
      <c r="E511" s="460">
        <f t="shared" si="35"/>
        <v>0</v>
      </c>
      <c r="F511" s="461">
        <v>0</v>
      </c>
      <c r="G511" s="460">
        <v>0</v>
      </c>
      <c r="H511" s="460">
        <v>0</v>
      </c>
      <c r="I511" s="313" t="str">
        <f t="shared" si="36"/>
        <v/>
      </c>
      <c r="J511" s="280" t="str">
        <f t="shared" si="37"/>
        <v>否</v>
      </c>
      <c r="K511" s="163" t="str">
        <f t="shared" si="38"/>
        <v>项</v>
      </c>
    </row>
    <row r="512" ht="36" customHeight="1" spans="1:11">
      <c r="A512" s="309">
        <v>2070605</v>
      </c>
      <c r="B512" s="308" t="s">
        <v>432</v>
      </c>
      <c r="C512" s="312">
        <v>0</v>
      </c>
      <c r="D512" s="312">
        <v>0</v>
      </c>
      <c r="E512" s="460">
        <f t="shared" si="35"/>
        <v>0</v>
      </c>
      <c r="F512" s="461">
        <v>0</v>
      </c>
      <c r="G512" s="460">
        <v>0</v>
      </c>
      <c r="H512" s="460">
        <v>0</v>
      </c>
      <c r="I512" s="313" t="str">
        <f t="shared" si="36"/>
        <v/>
      </c>
      <c r="J512" s="280" t="str">
        <f t="shared" si="37"/>
        <v>否</v>
      </c>
      <c r="K512" s="163" t="str">
        <f t="shared" si="38"/>
        <v>项</v>
      </c>
    </row>
    <row r="513" ht="36" customHeight="1" spans="1:11">
      <c r="A513" s="309">
        <v>2070606</v>
      </c>
      <c r="B513" s="308" t="s">
        <v>433</v>
      </c>
      <c r="C513" s="312">
        <v>0</v>
      </c>
      <c r="D513" s="312">
        <v>0</v>
      </c>
      <c r="E513" s="460">
        <f t="shared" si="35"/>
        <v>0</v>
      </c>
      <c r="F513" s="461">
        <v>0</v>
      </c>
      <c r="G513" s="460">
        <v>0</v>
      </c>
      <c r="H513" s="460">
        <v>0</v>
      </c>
      <c r="I513" s="313" t="str">
        <f t="shared" si="36"/>
        <v/>
      </c>
      <c r="J513" s="280" t="str">
        <f t="shared" si="37"/>
        <v>否</v>
      </c>
      <c r="K513" s="163" t="str">
        <f t="shared" si="38"/>
        <v>项</v>
      </c>
    </row>
    <row r="514" ht="36" customHeight="1" spans="1:11">
      <c r="A514" s="309">
        <v>2070607</v>
      </c>
      <c r="B514" s="308" t="s">
        <v>434</v>
      </c>
      <c r="C514" s="312">
        <v>0</v>
      </c>
      <c r="D514" s="312">
        <v>0</v>
      </c>
      <c r="E514" s="460">
        <f t="shared" si="35"/>
        <v>0</v>
      </c>
      <c r="F514" s="461">
        <v>0</v>
      </c>
      <c r="G514" s="460">
        <v>0</v>
      </c>
      <c r="H514" s="460">
        <v>0</v>
      </c>
      <c r="I514" s="313" t="str">
        <f t="shared" si="36"/>
        <v/>
      </c>
      <c r="J514" s="280" t="str">
        <f t="shared" si="37"/>
        <v>否</v>
      </c>
      <c r="K514" s="163" t="str">
        <f t="shared" si="38"/>
        <v>项</v>
      </c>
    </row>
    <row r="515" ht="36" customHeight="1" spans="1:11">
      <c r="A515" s="309">
        <v>2070699</v>
      </c>
      <c r="B515" s="308" t="s">
        <v>435</v>
      </c>
      <c r="C515" s="312">
        <v>0</v>
      </c>
      <c r="D515" s="312">
        <v>0</v>
      </c>
      <c r="E515" s="460">
        <f t="shared" si="35"/>
        <v>0</v>
      </c>
      <c r="F515" s="461">
        <v>0</v>
      </c>
      <c r="G515" s="460">
        <v>0</v>
      </c>
      <c r="H515" s="460">
        <v>0</v>
      </c>
      <c r="I515" s="313" t="str">
        <f t="shared" si="36"/>
        <v/>
      </c>
      <c r="J515" s="280" t="str">
        <f t="shared" si="37"/>
        <v>否</v>
      </c>
      <c r="K515" s="163" t="str">
        <f t="shared" si="38"/>
        <v>项</v>
      </c>
    </row>
    <row r="516" ht="36" customHeight="1" spans="1:11">
      <c r="A516" s="309">
        <v>20708</v>
      </c>
      <c r="B516" s="457" t="s">
        <v>436</v>
      </c>
      <c r="C516" s="458">
        <v>584</v>
      </c>
      <c r="D516" s="458">
        <v>659</v>
      </c>
      <c r="E516" s="458">
        <f t="shared" ref="E516:E579" si="39">D516-H516</f>
        <v>659</v>
      </c>
      <c r="F516" s="458"/>
      <c r="G516" s="458">
        <f>SUM(G517:G523)</f>
        <v>1</v>
      </c>
      <c r="H516" s="458">
        <v>0</v>
      </c>
      <c r="I516" s="464">
        <f t="shared" ref="I516:I579" si="40">IF(C516&gt;0,E516/C516-1,IF(C516&lt;0,-(E516/C516-1),""))</f>
        <v>0.128</v>
      </c>
      <c r="J516" s="280" t="str">
        <f t="shared" ref="J516:J579" si="41">IF(LEN(A516)=3,"是",IF(B516&lt;&gt;"",IF(SUM(C516:H516)&lt;&gt;0,"是","否"),"是"))</f>
        <v>是</v>
      </c>
      <c r="K516" s="163" t="str">
        <f t="shared" ref="K516:K579" si="42">IF(LEN(A516)=3,"类",IF(LEN(A516)=5,"款","项"))</f>
        <v>款</v>
      </c>
    </row>
    <row r="517" ht="36" customHeight="1" spans="1:11">
      <c r="A517" s="309">
        <v>2070801</v>
      </c>
      <c r="B517" s="308" t="s">
        <v>93</v>
      </c>
      <c r="C517" s="312">
        <v>0</v>
      </c>
      <c r="D517" s="312">
        <v>0</v>
      </c>
      <c r="E517" s="460">
        <f t="shared" si="39"/>
        <v>0</v>
      </c>
      <c r="F517" s="461">
        <v>0</v>
      </c>
      <c r="G517" s="460">
        <v>0</v>
      </c>
      <c r="H517" s="460">
        <v>0</v>
      </c>
      <c r="I517" s="313" t="str">
        <f t="shared" si="40"/>
        <v/>
      </c>
      <c r="J517" s="280" t="str">
        <f t="shared" si="41"/>
        <v>否</v>
      </c>
      <c r="K517" s="163" t="str">
        <f t="shared" si="42"/>
        <v>项</v>
      </c>
    </row>
    <row r="518" ht="36" customHeight="1" spans="1:11">
      <c r="A518" s="309">
        <v>2070802</v>
      </c>
      <c r="B518" s="308" t="s">
        <v>94</v>
      </c>
      <c r="C518" s="312">
        <v>0</v>
      </c>
      <c r="D518" s="312">
        <v>0</v>
      </c>
      <c r="E518" s="460">
        <f t="shared" si="39"/>
        <v>0</v>
      </c>
      <c r="F518" s="461">
        <v>0</v>
      </c>
      <c r="G518" s="460">
        <v>0</v>
      </c>
      <c r="H518" s="460">
        <v>0</v>
      </c>
      <c r="I518" s="313" t="str">
        <f t="shared" si="40"/>
        <v/>
      </c>
      <c r="J518" s="280" t="str">
        <f t="shared" si="41"/>
        <v>否</v>
      </c>
      <c r="K518" s="163" t="str">
        <f t="shared" si="42"/>
        <v>项</v>
      </c>
    </row>
    <row r="519" ht="36" customHeight="1" spans="1:11">
      <c r="A519" s="309">
        <v>2070803</v>
      </c>
      <c r="B519" s="308" t="s">
        <v>95</v>
      </c>
      <c r="C519" s="312">
        <v>0</v>
      </c>
      <c r="D519" s="312">
        <v>0</v>
      </c>
      <c r="E519" s="460">
        <f t="shared" si="39"/>
        <v>0</v>
      </c>
      <c r="F519" s="461">
        <v>0</v>
      </c>
      <c r="G519" s="460">
        <v>0</v>
      </c>
      <c r="H519" s="460">
        <v>0</v>
      </c>
      <c r="I519" s="313" t="str">
        <f t="shared" si="40"/>
        <v/>
      </c>
      <c r="J519" s="280" t="str">
        <f t="shared" si="41"/>
        <v>否</v>
      </c>
      <c r="K519" s="163" t="str">
        <f t="shared" si="42"/>
        <v>项</v>
      </c>
    </row>
    <row r="520" ht="36" customHeight="1" spans="1:11">
      <c r="A520" s="309">
        <v>2070806</v>
      </c>
      <c r="B520" s="308" t="s">
        <v>437</v>
      </c>
      <c r="C520" s="312">
        <v>0</v>
      </c>
      <c r="D520" s="312">
        <v>0</v>
      </c>
      <c r="E520" s="460">
        <f t="shared" si="39"/>
        <v>0</v>
      </c>
      <c r="F520" s="461">
        <v>0</v>
      </c>
      <c r="G520" s="460">
        <v>0</v>
      </c>
      <c r="H520" s="460">
        <v>0</v>
      </c>
      <c r="I520" s="313" t="str">
        <f t="shared" si="40"/>
        <v/>
      </c>
      <c r="J520" s="280" t="str">
        <f t="shared" si="41"/>
        <v>否</v>
      </c>
      <c r="K520" s="163" t="str">
        <f t="shared" si="42"/>
        <v>项</v>
      </c>
    </row>
    <row r="521" ht="36" customHeight="1" spans="1:11">
      <c r="A521" s="477">
        <v>2070807</v>
      </c>
      <c r="B521" s="308" t="s">
        <v>438</v>
      </c>
      <c r="C521" s="312">
        <v>0</v>
      </c>
      <c r="D521" s="312">
        <v>0</v>
      </c>
      <c r="E521" s="460">
        <f t="shared" si="39"/>
        <v>0</v>
      </c>
      <c r="F521" s="461">
        <v>0</v>
      </c>
      <c r="G521" s="460">
        <v>0</v>
      </c>
      <c r="H521" s="460">
        <v>0</v>
      </c>
      <c r="I521" s="313" t="str">
        <f t="shared" si="40"/>
        <v/>
      </c>
      <c r="J521" s="280" t="str">
        <f t="shared" si="41"/>
        <v>否</v>
      </c>
      <c r="K521" s="163" t="str">
        <f t="shared" si="42"/>
        <v>项</v>
      </c>
    </row>
    <row r="522" ht="36" customHeight="1" spans="1:11">
      <c r="A522" s="477">
        <v>2070808</v>
      </c>
      <c r="B522" s="308" t="s">
        <v>439</v>
      </c>
      <c r="C522" s="312">
        <v>0</v>
      </c>
      <c r="D522" s="312">
        <v>0</v>
      </c>
      <c r="E522" s="460">
        <f t="shared" si="39"/>
        <v>0</v>
      </c>
      <c r="F522" s="461">
        <v>0</v>
      </c>
      <c r="G522" s="460">
        <v>0</v>
      </c>
      <c r="H522" s="460">
        <v>0</v>
      </c>
      <c r="I522" s="313" t="str">
        <f t="shared" si="40"/>
        <v/>
      </c>
      <c r="J522" s="280" t="str">
        <f t="shared" si="41"/>
        <v>否</v>
      </c>
      <c r="K522" s="163" t="str">
        <f t="shared" si="42"/>
        <v>项</v>
      </c>
    </row>
    <row r="523" ht="36" customHeight="1" spans="1:11">
      <c r="A523" s="309">
        <v>2070899</v>
      </c>
      <c r="B523" s="308" t="s">
        <v>440</v>
      </c>
      <c r="C523" s="312">
        <v>584</v>
      </c>
      <c r="D523" s="312">
        <v>659</v>
      </c>
      <c r="E523" s="305">
        <f t="shared" si="39"/>
        <v>659</v>
      </c>
      <c r="F523" s="312"/>
      <c r="G523" s="305">
        <v>1</v>
      </c>
      <c r="H523" s="305">
        <v>0</v>
      </c>
      <c r="I523" s="313">
        <f t="shared" si="40"/>
        <v>0.128</v>
      </c>
      <c r="J523" s="280" t="str">
        <f t="shared" si="41"/>
        <v>是</v>
      </c>
      <c r="K523" s="163" t="str">
        <f t="shared" si="42"/>
        <v>项</v>
      </c>
    </row>
    <row r="524" ht="36" customHeight="1" spans="1:11">
      <c r="A524" s="309">
        <v>20799</v>
      </c>
      <c r="B524" s="457" t="s">
        <v>441</v>
      </c>
      <c r="C524" s="458">
        <v>72</v>
      </c>
      <c r="D524" s="458">
        <v>0</v>
      </c>
      <c r="E524" s="458">
        <f t="shared" si="39"/>
        <v>0</v>
      </c>
      <c r="F524" s="458"/>
      <c r="G524" s="458">
        <f>SUM(G525:G527)</f>
        <v>0</v>
      </c>
      <c r="H524" s="458">
        <v>0</v>
      </c>
      <c r="I524" s="464">
        <f t="shared" si="40"/>
        <v>-1</v>
      </c>
      <c r="J524" s="280" t="str">
        <f t="shared" si="41"/>
        <v>是</v>
      </c>
      <c r="K524" s="163" t="str">
        <f t="shared" si="42"/>
        <v>款</v>
      </c>
    </row>
    <row r="525" ht="36" customHeight="1" spans="1:11">
      <c r="A525" s="309">
        <v>2079902</v>
      </c>
      <c r="B525" s="308" t="s">
        <v>442</v>
      </c>
      <c r="C525" s="312">
        <v>6</v>
      </c>
      <c r="D525" s="312">
        <v>0</v>
      </c>
      <c r="E525" s="460">
        <f t="shared" si="39"/>
        <v>0</v>
      </c>
      <c r="F525" s="461">
        <v>0</v>
      </c>
      <c r="G525" s="460">
        <v>0</v>
      </c>
      <c r="H525" s="460">
        <v>0</v>
      </c>
      <c r="I525" s="313">
        <f t="shared" si="40"/>
        <v>-1</v>
      </c>
      <c r="J525" s="280" t="str">
        <f t="shared" si="41"/>
        <v>是</v>
      </c>
      <c r="K525" s="163" t="str">
        <f t="shared" si="42"/>
        <v>项</v>
      </c>
    </row>
    <row r="526" ht="36" customHeight="1" spans="1:11">
      <c r="A526" s="309">
        <v>2079903</v>
      </c>
      <c r="B526" s="308" t="s">
        <v>443</v>
      </c>
      <c r="C526" s="312">
        <v>0</v>
      </c>
      <c r="D526" s="312">
        <v>0</v>
      </c>
      <c r="E526" s="460">
        <f t="shared" si="39"/>
        <v>0</v>
      </c>
      <c r="F526" s="461">
        <v>0</v>
      </c>
      <c r="G526" s="460">
        <v>0</v>
      </c>
      <c r="H526" s="460">
        <v>0</v>
      </c>
      <c r="I526" s="313" t="str">
        <f t="shared" si="40"/>
        <v/>
      </c>
      <c r="J526" s="280" t="str">
        <f t="shared" si="41"/>
        <v>否</v>
      </c>
      <c r="K526" s="163" t="str">
        <f t="shared" si="42"/>
        <v>项</v>
      </c>
    </row>
    <row r="527" ht="36" customHeight="1" spans="1:11">
      <c r="A527" s="309">
        <v>2079999</v>
      </c>
      <c r="B527" s="308" t="s">
        <v>444</v>
      </c>
      <c r="C527" s="312">
        <v>66</v>
      </c>
      <c r="D527" s="312">
        <v>0</v>
      </c>
      <c r="E527" s="460">
        <f t="shared" si="39"/>
        <v>0</v>
      </c>
      <c r="F527" s="461">
        <v>0</v>
      </c>
      <c r="G527" s="460">
        <v>0</v>
      </c>
      <c r="H527" s="460">
        <v>0</v>
      </c>
      <c r="I527" s="313">
        <f t="shared" si="40"/>
        <v>-1</v>
      </c>
      <c r="J527" s="280" t="str">
        <f t="shared" si="41"/>
        <v>是</v>
      </c>
      <c r="K527" s="163" t="str">
        <f t="shared" si="42"/>
        <v>项</v>
      </c>
    </row>
    <row r="528" ht="36" customHeight="1" spans="1:11">
      <c r="A528" s="303">
        <v>208</v>
      </c>
      <c r="B528" s="455" t="s">
        <v>53</v>
      </c>
      <c r="C528" s="458">
        <f t="shared" ref="C528:G528" si="43">SUM(C529,C548,C556,C558,C567,C571,C581,C591,C598,C606,C615,C620,C623,C626,C629,C632,C635,C639,C644,C652,C655)</f>
        <v>27511</v>
      </c>
      <c r="D528" s="458">
        <v>32359</v>
      </c>
      <c r="E528" s="458">
        <f t="shared" si="39"/>
        <v>30722</v>
      </c>
      <c r="F528" s="458">
        <f t="shared" si="43"/>
        <v>22</v>
      </c>
      <c r="G528" s="458">
        <f t="shared" si="43"/>
        <v>11281</v>
      </c>
      <c r="H528" s="458">
        <v>1637</v>
      </c>
      <c r="I528" s="463">
        <f t="shared" si="40"/>
        <v>0.117</v>
      </c>
      <c r="J528" s="280" t="str">
        <f t="shared" si="41"/>
        <v>是</v>
      </c>
      <c r="K528" s="163" t="str">
        <f t="shared" si="42"/>
        <v>类</v>
      </c>
    </row>
    <row r="529" ht="36" customHeight="1" spans="1:11">
      <c r="A529" s="309">
        <v>20801</v>
      </c>
      <c r="B529" s="457" t="s">
        <v>445</v>
      </c>
      <c r="C529" s="458">
        <v>1979</v>
      </c>
      <c r="D529" s="458">
        <v>1421</v>
      </c>
      <c r="E529" s="458">
        <f t="shared" si="39"/>
        <v>847</v>
      </c>
      <c r="F529" s="458"/>
      <c r="G529" s="458">
        <f>SUM(G530:G547)</f>
        <v>104</v>
      </c>
      <c r="H529" s="458">
        <v>574</v>
      </c>
      <c r="I529" s="464">
        <f t="shared" si="40"/>
        <v>-0.572</v>
      </c>
      <c r="J529" s="280" t="str">
        <f t="shared" si="41"/>
        <v>是</v>
      </c>
      <c r="K529" s="163" t="str">
        <f t="shared" si="42"/>
        <v>款</v>
      </c>
    </row>
    <row r="530" ht="36" customHeight="1" spans="1:11">
      <c r="A530" s="309">
        <v>2080101</v>
      </c>
      <c r="B530" s="308" t="s">
        <v>93</v>
      </c>
      <c r="C530" s="312">
        <v>953</v>
      </c>
      <c r="D530" s="312">
        <v>863</v>
      </c>
      <c r="E530" s="305">
        <f t="shared" si="39"/>
        <v>709</v>
      </c>
      <c r="F530" s="312">
        <v>0</v>
      </c>
      <c r="G530" s="305">
        <v>0</v>
      </c>
      <c r="H530" s="305">
        <v>154</v>
      </c>
      <c r="I530" s="313">
        <f t="shared" si="40"/>
        <v>-0.256</v>
      </c>
      <c r="J530" s="280" t="str">
        <f t="shared" si="41"/>
        <v>是</v>
      </c>
      <c r="K530" s="163" t="str">
        <f t="shared" si="42"/>
        <v>项</v>
      </c>
    </row>
    <row r="531" ht="36" customHeight="1" spans="1:11">
      <c r="A531" s="309">
        <v>2080102</v>
      </c>
      <c r="B531" s="308" t="s">
        <v>94</v>
      </c>
      <c r="C531" s="312">
        <v>0</v>
      </c>
      <c r="D531" s="312">
        <v>3</v>
      </c>
      <c r="E531" s="305">
        <f t="shared" si="39"/>
        <v>3</v>
      </c>
      <c r="F531" s="312">
        <v>0</v>
      </c>
      <c r="G531" s="305">
        <v>0</v>
      </c>
      <c r="H531" s="305">
        <v>0</v>
      </c>
      <c r="I531" s="313" t="str">
        <f t="shared" si="40"/>
        <v/>
      </c>
      <c r="J531" s="280" t="str">
        <f t="shared" si="41"/>
        <v>是</v>
      </c>
      <c r="K531" s="163" t="str">
        <f t="shared" si="42"/>
        <v>项</v>
      </c>
    </row>
    <row r="532" ht="36" customHeight="1" spans="1:11">
      <c r="A532" s="309">
        <v>2080103</v>
      </c>
      <c r="B532" s="308" t="s">
        <v>95</v>
      </c>
      <c r="C532" s="312">
        <v>0</v>
      </c>
      <c r="D532" s="312">
        <v>0</v>
      </c>
      <c r="E532" s="460">
        <f t="shared" si="39"/>
        <v>0</v>
      </c>
      <c r="F532" s="461">
        <v>0</v>
      </c>
      <c r="G532" s="460">
        <v>0</v>
      </c>
      <c r="H532" s="460">
        <v>0</v>
      </c>
      <c r="I532" s="313" t="str">
        <f t="shared" si="40"/>
        <v/>
      </c>
      <c r="J532" s="280" t="str">
        <f t="shared" si="41"/>
        <v>否</v>
      </c>
      <c r="K532" s="163" t="str">
        <f t="shared" si="42"/>
        <v>项</v>
      </c>
    </row>
    <row r="533" ht="36" customHeight="1" spans="1:11">
      <c r="A533" s="309">
        <v>2080104</v>
      </c>
      <c r="B533" s="308" t="s">
        <v>446</v>
      </c>
      <c r="C533" s="312">
        <v>0</v>
      </c>
      <c r="D533" s="312">
        <v>0</v>
      </c>
      <c r="E533" s="460">
        <f t="shared" si="39"/>
        <v>0</v>
      </c>
      <c r="F533" s="461">
        <v>0</v>
      </c>
      <c r="G533" s="460">
        <v>0</v>
      </c>
      <c r="H533" s="460">
        <v>0</v>
      </c>
      <c r="I533" s="313" t="str">
        <f t="shared" si="40"/>
        <v/>
      </c>
      <c r="J533" s="280" t="str">
        <f t="shared" si="41"/>
        <v>否</v>
      </c>
      <c r="K533" s="163" t="str">
        <f t="shared" si="42"/>
        <v>项</v>
      </c>
    </row>
    <row r="534" ht="36" customHeight="1" spans="1:11">
      <c r="A534" s="309">
        <v>2080105</v>
      </c>
      <c r="B534" s="308" t="s">
        <v>447</v>
      </c>
      <c r="C534" s="312">
        <v>0</v>
      </c>
      <c r="D534" s="312">
        <v>0</v>
      </c>
      <c r="E534" s="460">
        <f t="shared" si="39"/>
        <v>0</v>
      </c>
      <c r="F534" s="461">
        <v>0</v>
      </c>
      <c r="G534" s="460">
        <v>0</v>
      </c>
      <c r="H534" s="460">
        <v>0</v>
      </c>
      <c r="I534" s="313" t="str">
        <f t="shared" si="40"/>
        <v/>
      </c>
      <c r="J534" s="280" t="str">
        <f t="shared" si="41"/>
        <v>否</v>
      </c>
      <c r="K534" s="163" t="str">
        <f t="shared" si="42"/>
        <v>项</v>
      </c>
    </row>
    <row r="535" ht="36" customHeight="1" spans="1:11">
      <c r="A535" s="309">
        <v>2080106</v>
      </c>
      <c r="B535" s="308" t="s">
        <v>448</v>
      </c>
      <c r="C535" s="312">
        <v>0</v>
      </c>
      <c r="D535" s="312">
        <v>0</v>
      </c>
      <c r="E535" s="460">
        <f t="shared" si="39"/>
        <v>0</v>
      </c>
      <c r="F535" s="461">
        <v>0</v>
      </c>
      <c r="G535" s="460">
        <v>0</v>
      </c>
      <c r="H535" s="460">
        <v>0</v>
      </c>
      <c r="I535" s="313" t="str">
        <f t="shared" si="40"/>
        <v/>
      </c>
      <c r="J535" s="280" t="str">
        <f t="shared" si="41"/>
        <v>否</v>
      </c>
      <c r="K535" s="163" t="str">
        <f t="shared" si="42"/>
        <v>项</v>
      </c>
    </row>
    <row r="536" ht="36" customHeight="1" spans="1:11">
      <c r="A536" s="309">
        <v>2080107</v>
      </c>
      <c r="B536" s="308" t="s">
        <v>449</v>
      </c>
      <c r="C536" s="312">
        <v>0</v>
      </c>
      <c r="D536" s="312">
        <v>0</v>
      </c>
      <c r="E536" s="460">
        <f t="shared" si="39"/>
        <v>0</v>
      </c>
      <c r="F536" s="461">
        <v>0</v>
      </c>
      <c r="G536" s="460">
        <v>0</v>
      </c>
      <c r="H536" s="460">
        <v>0</v>
      </c>
      <c r="I536" s="313" t="str">
        <f t="shared" si="40"/>
        <v/>
      </c>
      <c r="J536" s="280" t="str">
        <f t="shared" si="41"/>
        <v>否</v>
      </c>
      <c r="K536" s="163" t="str">
        <f t="shared" si="42"/>
        <v>项</v>
      </c>
    </row>
    <row r="537" ht="36" customHeight="1" spans="1:11">
      <c r="A537" s="309">
        <v>2080108</v>
      </c>
      <c r="B537" s="308" t="s">
        <v>134</v>
      </c>
      <c r="C537" s="312">
        <v>0</v>
      </c>
      <c r="D537" s="312">
        <v>2</v>
      </c>
      <c r="E537" s="305">
        <f t="shared" si="39"/>
        <v>2</v>
      </c>
      <c r="F537" s="312">
        <v>0</v>
      </c>
      <c r="G537" s="305">
        <v>0</v>
      </c>
      <c r="H537" s="305">
        <v>0</v>
      </c>
      <c r="I537" s="313" t="str">
        <f t="shared" si="40"/>
        <v/>
      </c>
      <c r="J537" s="280" t="str">
        <f t="shared" si="41"/>
        <v>是</v>
      </c>
      <c r="K537" s="163" t="str">
        <f t="shared" si="42"/>
        <v>项</v>
      </c>
    </row>
    <row r="538" ht="36" customHeight="1" spans="1:11">
      <c r="A538" s="309">
        <v>2080109</v>
      </c>
      <c r="B538" s="308" t="s">
        <v>450</v>
      </c>
      <c r="C538" s="312">
        <v>380</v>
      </c>
      <c r="D538" s="312">
        <v>419</v>
      </c>
      <c r="E538" s="305">
        <f t="shared" si="39"/>
        <v>-1</v>
      </c>
      <c r="F538" s="312">
        <v>0</v>
      </c>
      <c r="G538" s="305">
        <v>0</v>
      </c>
      <c r="H538" s="305">
        <v>420</v>
      </c>
      <c r="I538" s="313">
        <f t="shared" si="40"/>
        <v>-1.003</v>
      </c>
      <c r="J538" s="280" t="str">
        <f t="shared" si="41"/>
        <v>是</v>
      </c>
      <c r="K538" s="163" t="str">
        <f t="shared" si="42"/>
        <v>项</v>
      </c>
    </row>
    <row r="539" ht="36" customHeight="1" spans="1:11">
      <c r="A539" s="309">
        <v>2080110</v>
      </c>
      <c r="B539" s="308" t="s">
        <v>451</v>
      </c>
      <c r="C539" s="312">
        <v>0</v>
      </c>
      <c r="D539" s="312">
        <v>0</v>
      </c>
      <c r="E539" s="460">
        <f t="shared" si="39"/>
        <v>0</v>
      </c>
      <c r="F539" s="461">
        <v>0</v>
      </c>
      <c r="G539" s="460">
        <v>0</v>
      </c>
      <c r="H539" s="460">
        <v>0</v>
      </c>
      <c r="I539" s="313" t="str">
        <f t="shared" si="40"/>
        <v/>
      </c>
      <c r="J539" s="280" t="str">
        <f t="shared" si="41"/>
        <v>否</v>
      </c>
      <c r="K539" s="163" t="str">
        <f t="shared" si="42"/>
        <v>项</v>
      </c>
    </row>
    <row r="540" ht="36" customHeight="1" spans="1:11">
      <c r="A540" s="309">
        <v>2080111</v>
      </c>
      <c r="B540" s="308" t="s">
        <v>452</v>
      </c>
      <c r="C540" s="312">
        <v>560</v>
      </c>
      <c r="D540" s="312">
        <v>0</v>
      </c>
      <c r="E540" s="460">
        <f t="shared" si="39"/>
        <v>0</v>
      </c>
      <c r="F540" s="461">
        <v>0</v>
      </c>
      <c r="G540" s="460">
        <v>0</v>
      </c>
      <c r="H540" s="460">
        <v>0</v>
      </c>
      <c r="I540" s="313">
        <f t="shared" si="40"/>
        <v>-1</v>
      </c>
      <c r="J540" s="280" t="str">
        <f t="shared" si="41"/>
        <v>是</v>
      </c>
      <c r="K540" s="163" t="str">
        <f t="shared" si="42"/>
        <v>项</v>
      </c>
    </row>
    <row r="541" ht="36" customHeight="1" spans="1:11">
      <c r="A541" s="309">
        <v>2080112</v>
      </c>
      <c r="B541" s="308" t="s">
        <v>453</v>
      </c>
      <c r="C541" s="312">
        <v>0</v>
      </c>
      <c r="D541" s="312">
        <v>0</v>
      </c>
      <c r="E541" s="460">
        <f t="shared" si="39"/>
        <v>0</v>
      </c>
      <c r="F541" s="461">
        <v>0</v>
      </c>
      <c r="G541" s="460">
        <v>0</v>
      </c>
      <c r="H541" s="460">
        <v>0</v>
      </c>
      <c r="I541" s="313" t="str">
        <f t="shared" si="40"/>
        <v/>
      </c>
      <c r="J541" s="280" t="str">
        <f t="shared" si="41"/>
        <v>否</v>
      </c>
      <c r="K541" s="163" t="str">
        <f t="shared" si="42"/>
        <v>项</v>
      </c>
    </row>
    <row r="542" ht="36" customHeight="1" spans="1:11">
      <c r="A542" s="466">
        <v>2080113</v>
      </c>
      <c r="B542" s="475" t="s">
        <v>454</v>
      </c>
      <c r="C542" s="312">
        <v>0</v>
      </c>
      <c r="D542" s="312">
        <v>0</v>
      </c>
      <c r="E542" s="460">
        <f t="shared" si="39"/>
        <v>0</v>
      </c>
      <c r="F542" s="461">
        <v>0</v>
      </c>
      <c r="G542" s="460">
        <v>0</v>
      </c>
      <c r="H542" s="460">
        <v>0</v>
      </c>
      <c r="I542" s="313" t="str">
        <f t="shared" si="40"/>
        <v/>
      </c>
      <c r="J542" s="280" t="str">
        <f t="shared" si="41"/>
        <v>否</v>
      </c>
      <c r="K542" s="163" t="str">
        <f t="shared" si="42"/>
        <v>项</v>
      </c>
    </row>
    <row r="543" ht="36" customHeight="1" spans="1:11">
      <c r="A543" s="466">
        <v>2080114</v>
      </c>
      <c r="B543" s="475" t="s">
        <v>455</v>
      </c>
      <c r="C543" s="312">
        <v>0</v>
      </c>
      <c r="D543" s="312">
        <v>0</v>
      </c>
      <c r="E543" s="460">
        <f t="shared" si="39"/>
        <v>0</v>
      </c>
      <c r="F543" s="461">
        <v>0</v>
      </c>
      <c r="G543" s="460">
        <v>0</v>
      </c>
      <c r="H543" s="460">
        <v>0</v>
      </c>
      <c r="I543" s="313" t="str">
        <f t="shared" si="40"/>
        <v/>
      </c>
      <c r="J543" s="280" t="str">
        <f t="shared" si="41"/>
        <v>否</v>
      </c>
      <c r="K543" s="163" t="str">
        <f t="shared" si="42"/>
        <v>项</v>
      </c>
    </row>
    <row r="544" ht="36" customHeight="1" spans="1:11">
      <c r="A544" s="466">
        <v>2080115</v>
      </c>
      <c r="B544" s="475" t="s">
        <v>456</v>
      </c>
      <c r="C544" s="312">
        <v>0</v>
      </c>
      <c r="D544" s="312">
        <v>0</v>
      </c>
      <c r="E544" s="460">
        <f t="shared" si="39"/>
        <v>0</v>
      </c>
      <c r="F544" s="461">
        <v>0</v>
      </c>
      <c r="G544" s="460">
        <v>0</v>
      </c>
      <c r="H544" s="460">
        <v>0</v>
      </c>
      <c r="I544" s="313" t="str">
        <f t="shared" si="40"/>
        <v/>
      </c>
      <c r="J544" s="280" t="str">
        <f t="shared" si="41"/>
        <v>否</v>
      </c>
      <c r="K544" s="163" t="str">
        <f t="shared" si="42"/>
        <v>项</v>
      </c>
    </row>
    <row r="545" ht="36" customHeight="1" spans="1:11">
      <c r="A545" s="466">
        <v>2080116</v>
      </c>
      <c r="B545" s="475" t="s">
        <v>457</v>
      </c>
      <c r="C545" s="312">
        <v>0</v>
      </c>
      <c r="D545" s="312">
        <v>0</v>
      </c>
      <c r="E545" s="460">
        <f t="shared" si="39"/>
        <v>0</v>
      </c>
      <c r="F545" s="461">
        <v>0</v>
      </c>
      <c r="G545" s="460">
        <v>0</v>
      </c>
      <c r="H545" s="460">
        <v>0</v>
      </c>
      <c r="I545" s="313" t="str">
        <f t="shared" si="40"/>
        <v/>
      </c>
      <c r="J545" s="280" t="str">
        <f t="shared" si="41"/>
        <v>否</v>
      </c>
      <c r="K545" s="163" t="str">
        <f t="shared" si="42"/>
        <v>项</v>
      </c>
    </row>
    <row r="546" ht="36" customHeight="1" spans="1:11">
      <c r="A546" s="466">
        <v>2080150</v>
      </c>
      <c r="B546" s="475" t="s">
        <v>458</v>
      </c>
      <c r="C546" s="312">
        <v>0</v>
      </c>
      <c r="D546" s="312">
        <v>0</v>
      </c>
      <c r="E546" s="460">
        <f t="shared" si="39"/>
        <v>0</v>
      </c>
      <c r="F546" s="461">
        <v>0</v>
      </c>
      <c r="G546" s="460">
        <v>0</v>
      </c>
      <c r="H546" s="460">
        <v>0</v>
      </c>
      <c r="I546" s="313" t="str">
        <f t="shared" si="40"/>
        <v/>
      </c>
      <c r="J546" s="280" t="str">
        <f t="shared" si="41"/>
        <v>否</v>
      </c>
      <c r="K546" s="163" t="str">
        <f t="shared" si="42"/>
        <v>项</v>
      </c>
    </row>
    <row r="547" ht="36" customHeight="1" spans="1:11">
      <c r="A547" s="309">
        <v>2080199</v>
      </c>
      <c r="B547" s="308" t="s">
        <v>459</v>
      </c>
      <c r="C547" s="312">
        <v>86</v>
      </c>
      <c r="D547" s="312">
        <v>134</v>
      </c>
      <c r="E547" s="305">
        <f t="shared" si="39"/>
        <v>134</v>
      </c>
      <c r="F547" s="312"/>
      <c r="G547" s="305">
        <v>104</v>
      </c>
      <c r="H547" s="305">
        <v>0</v>
      </c>
      <c r="I547" s="313">
        <f t="shared" si="40"/>
        <v>0.558</v>
      </c>
      <c r="J547" s="280" t="str">
        <f t="shared" si="41"/>
        <v>是</v>
      </c>
      <c r="K547" s="163" t="str">
        <f t="shared" si="42"/>
        <v>项</v>
      </c>
    </row>
    <row r="548" ht="36" customHeight="1" spans="1:11">
      <c r="A548" s="309">
        <v>20802</v>
      </c>
      <c r="B548" s="457" t="s">
        <v>460</v>
      </c>
      <c r="C548" s="458">
        <v>485</v>
      </c>
      <c r="D548" s="458">
        <v>456</v>
      </c>
      <c r="E548" s="458">
        <f t="shared" si="39"/>
        <v>456</v>
      </c>
      <c r="F548" s="458"/>
      <c r="G548" s="458">
        <f>SUM(G549:G555)</f>
        <v>16</v>
      </c>
      <c r="H548" s="458">
        <v>0</v>
      </c>
      <c r="I548" s="464">
        <f t="shared" si="40"/>
        <v>-0.06</v>
      </c>
      <c r="J548" s="280" t="str">
        <f t="shared" si="41"/>
        <v>是</v>
      </c>
      <c r="K548" s="163" t="str">
        <f t="shared" si="42"/>
        <v>款</v>
      </c>
    </row>
    <row r="549" ht="36" customHeight="1" spans="1:11">
      <c r="A549" s="309">
        <v>2080201</v>
      </c>
      <c r="B549" s="308" t="s">
        <v>93</v>
      </c>
      <c r="C549" s="312">
        <v>433</v>
      </c>
      <c r="D549" s="312">
        <v>427</v>
      </c>
      <c r="E549" s="305">
        <f t="shared" si="39"/>
        <v>427</v>
      </c>
      <c r="F549" s="312">
        <v>0</v>
      </c>
      <c r="G549" s="305">
        <v>0</v>
      </c>
      <c r="H549" s="305">
        <v>0</v>
      </c>
      <c r="I549" s="313">
        <f t="shared" si="40"/>
        <v>-0.014</v>
      </c>
      <c r="J549" s="280" t="str">
        <f t="shared" si="41"/>
        <v>是</v>
      </c>
      <c r="K549" s="163" t="str">
        <f t="shared" si="42"/>
        <v>项</v>
      </c>
    </row>
    <row r="550" ht="36" customHeight="1" spans="1:11">
      <c r="A550" s="309">
        <v>2080202</v>
      </c>
      <c r="B550" s="308" t="s">
        <v>94</v>
      </c>
      <c r="C550" s="312">
        <v>0</v>
      </c>
      <c r="D550" s="312">
        <v>0</v>
      </c>
      <c r="E550" s="460">
        <f t="shared" si="39"/>
        <v>0</v>
      </c>
      <c r="F550" s="461">
        <v>0</v>
      </c>
      <c r="G550" s="460">
        <v>0</v>
      </c>
      <c r="H550" s="460">
        <v>0</v>
      </c>
      <c r="I550" s="313" t="str">
        <f t="shared" si="40"/>
        <v/>
      </c>
      <c r="J550" s="280" t="str">
        <f t="shared" si="41"/>
        <v>否</v>
      </c>
      <c r="K550" s="163" t="str">
        <f t="shared" si="42"/>
        <v>项</v>
      </c>
    </row>
    <row r="551" ht="36" customHeight="1" spans="1:11">
      <c r="A551" s="309">
        <v>2080203</v>
      </c>
      <c r="B551" s="308" t="s">
        <v>95</v>
      </c>
      <c r="C551" s="312">
        <v>0</v>
      </c>
      <c r="D551" s="312">
        <v>0</v>
      </c>
      <c r="E551" s="460">
        <f t="shared" si="39"/>
        <v>0</v>
      </c>
      <c r="F551" s="461">
        <v>0</v>
      </c>
      <c r="G551" s="460">
        <v>0</v>
      </c>
      <c r="H551" s="460">
        <v>0</v>
      </c>
      <c r="I551" s="313" t="str">
        <f t="shared" si="40"/>
        <v/>
      </c>
      <c r="J551" s="280" t="str">
        <f t="shared" si="41"/>
        <v>否</v>
      </c>
      <c r="K551" s="163" t="str">
        <f t="shared" si="42"/>
        <v>项</v>
      </c>
    </row>
    <row r="552" ht="36" customHeight="1" spans="1:11">
      <c r="A552" s="309">
        <v>2080206</v>
      </c>
      <c r="B552" s="308" t="s">
        <v>461</v>
      </c>
      <c r="C552" s="312">
        <v>0</v>
      </c>
      <c r="D552" s="312">
        <v>0</v>
      </c>
      <c r="E552" s="460">
        <f t="shared" si="39"/>
        <v>0</v>
      </c>
      <c r="F552" s="461">
        <v>0</v>
      </c>
      <c r="G552" s="460">
        <v>0</v>
      </c>
      <c r="H552" s="460">
        <v>0</v>
      </c>
      <c r="I552" s="313" t="str">
        <f t="shared" si="40"/>
        <v/>
      </c>
      <c r="J552" s="280" t="str">
        <f t="shared" si="41"/>
        <v>否</v>
      </c>
      <c r="K552" s="163" t="str">
        <f t="shared" si="42"/>
        <v>项</v>
      </c>
    </row>
    <row r="553" ht="36" customHeight="1" spans="1:11">
      <c r="A553" s="309">
        <v>2080207</v>
      </c>
      <c r="B553" s="308" t="s">
        <v>462</v>
      </c>
      <c r="C553" s="312">
        <v>6</v>
      </c>
      <c r="D553" s="312">
        <v>10</v>
      </c>
      <c r="E553" s="305">
        <f t="shared" si="39"/>
        <v>10</v>
      </c>
      <c r="F553" s="312">
        <v>0</v>
      </c>
      <c r="G553" s="305">
        <v>0</v>
      </c>
      <c r="H553" s="305">
        <v>0</v>
      </c>
      <c r="I553" s="313">
        <f t="shared" si="40"/>
        <v>0.667</v>
      </c>
      <c r="J553" s="280" t="str">
        <f t="shared" si="41"/>
        <v>是</v>
      </c>
      <c r="K553" s="163" t="str">
        <f t="shared" si="42"/>
        <v>项</v>
      </c>
    </row>
    <row r="554" ht="36" customHeight="1" spans="1:11">
      <c r="A554" s="309">
        <v>2080208</v>
      </c>
      <c r="B554" s="308" t="s">
        <v>463</v>
      </c>
      <c r="C554" s="312">
        <v>17</v>
      </c>
      <c r="D554" s="312">
        <v>0</v>
      </c>
      <c r="E554" s="460">
        <f t="shared" si="39"/>
        <v>0</v>
      </c>
      <c r="F554" s="461">
        <v>0</v>
      </c>
      <c r="G554" s="460">
        <v>0</v>
      </c>
      <c r="H554" s="460">
        <v>0</v>
      </c>
      <c r="I554" s="313">
        <f t="shared" si="40"/>
        <v>-1</v>
      </c>
      <c r="J554" s="280" t="str">
        <f t="shared" si="41"/>
        <v>是</v>
      </c>
      <c r="K554" s="163" t="str">
        <f t="shared" si="42"/>
        <v>项</v>
      </c>
    </row>
    <row r="555" ht="36" customHeight="1" spans="1:11">
      <c r="A555" s="309">
        <v>2080299</v>
      </c>
      <c r="B555" s="308" t="s">
        <v>464</v>
      </c>
      <c r="C555" s="312">
        <v>29</v>
      </c>
      <c r="D555" s="312">
        <v>19</v>
      </c>
      <c r="E555" s="305">
        <f t="shared" si="39"/>
        <v>19</v>
      </c>
      <c r="F555" s="312"/>
      <c r="G555" s="305">
        <v>16</v>
      </c>
      <c r="H555" s="305">
        <v>0</v>
      </c>
      <c r="I555" s="313">
        <f t="shared" si="40"/>
        <v>-0.345</v>
      </c>
      <c r="J555" s="280" t="str">
        <f t="shared" si="41"/>
        <v>是</v>
      </c>
      <c r="K555" s="163" t="str">
        <f t="shared" si="42"/>
        <v>项</v>
      </c>
    </row>
    <row r="556" ht="36" customHeight="1" spans="1:11">
      <c r="A556" s="309">
        <v>20804</v>
      </c>
      <c r="B556" s="457" t="s">
        <v>465</v>
      </c>
      <c r="C556" s="458">
        <v>0</v>
      </c>
      <c r="D556" s="458">
        <v>0</v>
      </c>
      <c r="E556" s="458">
        <f t="shared" si="39"/>
        <v>0</v>
      </c>
      <c r="F556" s="458"/>
      <c r="G556" s="458">
        <f>SUM(G557)</f>
        <v>0</v>
      </c>
      <c r="H556" s="458">
        <v>0</v>
      </c>
      <c r="I556" s="464" t="str">
        <f t="shared" si="40"/>
        <v/>
      </c>
      <c r="J556" s="280" t="str">
        <f t="shared" si="41"/>
        <v>否</v>
      </c>
      <c r="K556" s="163" t="str">
        <f t="shared" si="42"/>
        <v>款</v>
      </c>
    </row>
    <row r="557" ht="36" customHeight="1" spans="1:11">
      <c r="A557" s="309">
        <v>2080402</v>
      </c>
      <c r="B557" s="308" t="s">
        <v>466</v>
      </c>
      <c r="C557" s="312">
        <v>0</v>
      </c>
      <c r="D557" s="312">
        <v>0</v>
      </c>
      <c r="E557" s="460">
        <f t="shared" si="39"/>
        <v>0</v>
      </c>
      <c r="F557" s="461">
        <v>0</v>
      </c>
      <c r="G557" s="460">
        <v>0</v>
      </c>
      <c r="H557" s="460">
        <v>0</v>
      </c>
      <c r="I557" s="313" t="str">
        <f t="shared" si="40"/>
        <v/>
      </c>
      <c r="J557" s="280" t="str">
        <f t="shared" si="41"/>
        <v>否</v>
      </c>
      <c r="K557" s="163" t="str">
        <f t="shared" si="42"/>
        <v>项</v>
      </c>
    </row>
    <row r="558" ht="36" customHeight="1" spans="1:11">
      <c r="A558" s="309">
        <v>20805</v>
      </c>
      <c r="B558" s="457" t="s">
        <v>467</v>
      </c>
      <c r="C558" s="458">
        <v>13710</v>
      </c>
      <c r="D558" s="458">
        <v>15479</v>
      </c>
      <c r="E558" s="458">
        <f t="shared" si="39"/>
        <v>14464</v>
      </c>
      <c r="F558" s="458"/>
      <c r="G558" s="458">
        <f>SUM(G559:G566)</f>
        <v>957</v>
      </c>
      <c r="H558" s="458">
        <v>1015</v>
      </c>
      <c r="I558" s="464">
        <f t="shared" si="40"/>
        <v>0.055</v>
      </c>
      <c r="J558" s="280" t="str">
        <f t="shared" si="41"/>
        <v>是</v>
      </c>
      <c r="K558" s="163" t="str">
        <f t="shared" si="42"/>
        <v>款</v>
      </c>
    </row>
    <row r="559" ht="36" customHeight="1" spans="1:11">
      <c r="A559" s="309">
        <v>2080501</v>
      </c>
      <c r="B559" s="308" t="s">
        <v>468</v>
      </c>
      <c r="C559" s="312">
        <v>1345</v>
      </c>
      <c r="D559" s="312">
        <v>1106</v>
      </c>
      <c r="E559" s="305">
        <f t="shared" si="39"/>
        <v>980</v>
      </c>
      <c r="F559" s="312">
        <v>0</v>
      </c>
      <c r="G559" s="305">
        <v>0</v>
      </c>
      <c r="H559" s="305">
        <v>126</v>
      </c>
      <c r="I559" s="313">
        <f t="shared" si="40"/>
        <v>-0.271</v>
      </c>
      <c r="J559" s="280" t="str">
        <f t="shared" si="41"/>
        <v>是</v>
      </c>
      <c r="K559" s="163" t="str">
        <f t="shared" si="42"/>
        <v>项</v>
      </c>
    </row>
    <row r="560" ht="36" customHeight="1" spans="1:11">
      <c r="A560" s="309">
        <v>2080502</v>
      </c>
      <c r="B560" s="308" t="s">
        <v>469</v>
      </c>
      <c r="C560" s="312">
        <v>2156</v>
      </c>
      <c r="D560" s="312">
        <v>2236</v>
      </c>
      <c r="E560" s="305">
        <f t="shared" si="39"/>
        <v>2144</v>
      </c>
      <c r="F560" s="312">
        <v>0</v>
      </c>
      <c r="G560" s="305">
        <v>0</v>
      </c>
      <c r="H560" s="305">
        <v>92</v>
      </c>
      <c r="I560" s="313">
        <f t="shared" si="40"/>
        <v>-0.006</v>
      </c>
      <c r="J560" s="280" t="str">
        <f t="shared" si="41"/>
        <v>是</v>
      </c>
      <c r="K560" s="163" t="str">
        <f t="shared" si="42"/>
        <v>项</v>
      </c>
    </row>
    <row r="561" ht="36" customHeight="1" spans="1:11">
      <c r="A561" s="309">
        <v>2080503</v>
      </c>
      <c r="B561" s="308" t="s">
        <v>470</v>
      </c>
      <c r="C561" s="312">
        <v>0</v>
      </c>
      <c r="D561" s="312">
        <v>0</v>
      </c>
      <c r="E561" s="460">
        <f t="shared" si="39"/>
        <v>0</v>
      </c>
      <c r="F561" s="461">
        <v>0</v>
      </c>
      <c r="G561" s="460">
        <v>0</v>
      </c>
      <c r="H561" s="460">
        <v>0</v>
      </c>
      <c r="I561" s="313" t="str">
        <f t="shared" si="40"/>
        <v/>
      </c>
      <c r="J561" s="280" t="str">
        <f t="shared" si="41"/>
        <v>否</v>
      </c>
      <c r="K561" s="163" t="str">
        <f t="shared" si="42"/>
        <v>项</v>
      </c>
    </row>
    <row r="562" ht="36" customHeight="1" spans="1:11">
      <c r="A562" s="309">
        <v>2080505</v>
      </c>
      <c r="B562" s="308" t="s">
        <v>471</v>
      </c>
      <c r="C562" s="312">
        <v>7599</v>
      </c>
      <c r="D562" s="312">
        <v>7720</v>
      </c>
      <c r="E562" s="305">
        <f t="shared" si="39"/>
        <v>6923</v>
      </c>
      <c r="F562" s="312">
        <v>0</v>
      </c>
      <c r="G562" s="305">
        <v>0</v>
      </c>
      <c r="H562" s="305">
        <v>797</v>
      </c>
      <c r="I562" s="313">
        <f t="shared" si="40"/>
        <v>-0.089</v>
      </c>
      <c r="J562" s="280" t="str">
        <f t="shared" si="41"/>
        <v>是</v>
      </c>
      <c r="K562" s="163" t="str">
        <f t="shared" si="42"/>
        <v>项</v>
      </c>
    </row>
    <row r="563" ht="36" customHeight="1" spans="1:11">
      <c r="A563" s="309">
        <v>2080506</v>
      </c>
      <c r="B563" s="308" t="s">
        <v>472</v>
      </c>
      <c r="C563" s="312">
        <v>486</v>
      </c>
      <c r="D563" s="312">
        <v>1359</v>
      </c>
      <c r="E563" s="305">
        <f t="shared" si="39"/>
        <v>1359</v>
      </c>
      <c r="F563" s="312">
        <v>0</v>
      </c>
      <c r="G563" s="305">
        <v>0</v>
      </c>
      <c r="H563" s="305">
        <v>0</v>
      </c>
      <c r="I563" s="313">
        <f t="shared" si="40"/>
        <v>1.796</v>
      </c>
      <c r="J563" s="280" t="str">
        <f t="shared" si="41"/>
        <v>是</v>
      </c>
      <c r="K563" s="163" t="str">
        <f t="shared" si="42"/>
        <v>项</v>
      </c>
    </row>
    <row r="564" ht="36" customHeight="1" spans="1:11">
      <c r="A564" s="309">
        <v>2080507</v>
      </c>
      <c r="B564" s="308" t="s">
        <v>473</v>
      </c>
      <c r="C564" s="312">
        <v>1150</v>
      </c>
      <c r="D564" s="312">
        <v>2825</v>
      </c>
      <c r="E564" s="305">
        <f t="shared" si="39"/>
        <v>2825</v>
      </c>
      <c r="F564" s="312"/>
      <c r="G564" s="305">
        <v>957</v>
      </c>
      <c r="H564" s="305">
        <v>0</v>
      </c>
      <c r="I564" s="313">
        <f t="shared" si="40"/>
        <v>1.457</v>
      </c>
      <c r="J564" s="280" t="str">
        <f t="shared" si="41"/>
        <v>是</v>
      </c>
      <c r="K564" s="163" t="str">
        <f t="shared" si="42"/>
        <v>项</v>
      </c>
    </row>
    <row r="565" ht="36" customHeight="1" spans="1:11">
      <c r="A565" s="466">
        <v>2080508</v>
      </c>
      <c r="B565" s="475" t="s">
        <v>474</v>
      </c>
      <c r="C565" s="312">
        <v>0</v>
      </c>
      <c r="D565" s="312">
        <v>0</v>
      </c>
      <c r="E565" s="460">
        <f t="shared" si="39"/>
        <v>0</v>
      </c>
      <c r="F565" s="461">
        <v>0</v>
      </c>
      <c r="G565" s="460">
        <v>0</v>
      </c>
      <c r="H565" s="460">
        <v>0</v>
      </c>
      <c r="I565" s="313" t="str">
        <f t="shared" si="40"/>
        <v/>
      </c>
      <c r="J565" s="280" t="str">
        <f t="shared" si="41"/>
        <v>否</v>
      </c>
      <c r="K565" s="163" t="str">
        <f t="shared" si="42"/>
        <v>项</v>
      </c>
    </row>
    <row r="566" ht="36" customHeight="1" spans="1:11">
      <c r="A566" s="309">
        <v>2080599</v>
      </c>
      <c r="B566" s="308" t="s">
        <v>475</v>
      </c>
      <c r="C566" s="312">
        <v>974</v>
      </c>
      <c r="D566" s="312">
        <v>233</v>
      </c>
      <c r="E566" s="305">
        <f t="shared" si="39"/>
        <v>233</v>
      </c>
      <c r="F566" s="312">
        <v>0</v>
      </c>
      <c r="G566" s="305">
        <v>0</v>
      </c>
      <c r="H566" s="305">
        <v>0</v>
      </c>
      <c r="I566" s="313">
        <f t="shared" si="40"/>
        <v>-0.761</v>
      </c>
      <c r="J566" s="280" t="str">
        <f t="shared" si="41"/>
        <v>是</v>
      </c>
      <c r="K566" s="163" t="str">
        <f t="shared" si="42"/>
        <v>项</v>
      </c>
    </row>
    <row r="567" ht="36" customHeight="1" spans="1:11">
      <c r="A567" s="309">
        <v>20806</v>
      </c>
      <c r="B567" s="457" t="s">
        <v>476</v>
      </c>
      <c r="C567" s="458">
        <v>54</v>
      </c>
      <c r="D567" s="458">
        <v>70</v>
      </c>
      <c r="E567" s="458">
        <f t="shared" si="39"/>
        <v>70</v>
      </c>
      <c r="F567" s="458"/>
      <c r="G567" s="458">
        <f>SUM(G568:G570)</f>
        <v>0</v>
      </c>
      <c r="H567" s="458">
        <v>0</v>
      </c>
      <c r="I567" s="464">
        <f t="shared" si="40"/>
        <v>0.296</v>
      </c>
      <c r="J567" s="280" t="str">
        <f t="shared" si="41"/>
        <v>是</v>
      </c>
      <c r="K567" s="163" t="str">
        <f t="shared" si="42"/>
        <v>款</v>
      </c>
    </row>
    <row r="568" ht="36" customHeight="1" spans="1:11">
      <c r="A568" s="309">
        <v>2080601</v>
      </c>
      <c r="B568" s="308" t="s">
        <v>477</v>
      </c>
      <c r="C568" s="312">
        <v>0</v>
      </c>
      <c r="D568" s="312">
        <v>0</v>
      </c>
      <c r="E568" s="460">
        <f t="shared" si="39"/>
        <v>0</v>
      </c>
      <c r="F568" s="461">
        <v>0</v>
      </c>
      <c r="G568" s="460">
        <v>0</v>
      </c>
      <c r="H568" s="460">
        <v>0</v>
      </c>
      <c r="I568" s="313" t="str">
        <f t="shared" si="40"/>
        <v/>
      </c>
      <c r="J568" s="280" t="str">
        <f t="shared" si="41"/>
        <v>否</v>
      </c>
      <c r="K568" s="163" t="str">
        <f t="shared" si="42"/>
        <v>项</v>
      </c>
    </row>
    <row r="569" ht="36" customHeight="1" spans="1:11">
      <c r="A569" s="309">
        <v>2080602</v>
      </c>
      <c r="B569" s="308" t="s">
        <v>478</v>
      </c>
      <c r="C569" s="312">
        <v>0</v>
      </c>
      <c r="D569" s="312">
        <v>0</v>
      </c>
      <c r="E569" s="460">
        <f t="shared" si="39"/>
        <v>0</v>
      </c>
      <c r="F569" s="461">
        <v>0</v>
      </c>
      <c r="G569" s="460">
        <v>0</v>
      </c>
      <c r="H569" s="460">
        <v>0</v>
      </c>
      <c r="I569" s="313" t="str">
        <f t="shared" si="40"/>
        <v/>
      </c>
      <c r="J569" s="280" t="str">
        <f t="shared" si="41"/>
        <v>否</v>
      </c>
      <c r="K569" s="163" t="str">
        <f t="shared" si="42"/>
        <v>项</v>
      </c>
    </row>
    <row r="570" ht="36" customHeight="1" spans="1:11">
      <c r="A570" s="309">
        <v>2080699</v>
      </c>
      <c r="B570" s="308" t="s">
        <v>479</v>
      </c>
      <c r="C570" s="312">
        <v>54</v>
      </c>
      <c r="D570" s="312">
        <v>70</v>
      </c>
      <c r="E570" s="305">
        <f t="shared" si="39"/>
        <v>70</v>
      </c>
      <c r="F570" s="312">
        <v>0</v>
      </c>
      <c r="G570" s="305">
        <v>0</v>
      </c>
      <c r="H570" s="305">
        <v>0</v>
      </c>
      <c r="I570" s="313">
        <f t="shared" si="40"/>
        <v>0.296</v>
      </c>
      <c r="J570" s="280" t="str">
        <f t="shared" si="41"/>
        <v>是</v>
      </c>
      <c r="K570" s="163" t="str">
        <f t="shared" si="42"/>
        <v>项</v>
      </c>
    </row>
    <row r="571" ht="36" customHeight="1" spans="1:11">
      <c r="A571" s="309">
        <v>20807</v>
      </c>
      <c r="B571" s="457" t="s">
        <v>480</v>
      </c>
      <c r="C571" s="458">
        <v>342</v>
      </c>
      <c r="D571" s="458">
        <v>546</v>
      </c>
      <c r="E571" s="458">
        <f t="shared" si="39"/>
        <v>546</v>
      </c>
      <c r="F571" s="458">
        <f>SUM(F572:F580)</f>
        <v>22</v>
      </c>
      <c r="G571" s="458">
        <f>SUM(G572:G580)</f>
        <v>502</v>
      </c>
      <c r="H571" s="458">
        <v>0</v>
      </c>
      <c r="I571" s="464">
        <f t="shared" si="40"/>
        <v>0.596</v>
      </c>
      <c r="J571" s="280" t="str">
        <f t="shared" si="41"/>
        <v>是</v>
      </c>
      <c r="K571" s="163" t="str">
        <f t="shared" si="42"/>
        <v>款</v>
      </c>
    </row>
    <row r="572" ht="36" customHeight="1" spans="1:11">
      <c r="A572" s="309">
        <v>2080701</v>
      </c>
      <c r="B572" s="308" t="s">
        <v>481</v>
      </c>
      <c r="C572" s="312">
        <v>0</v>
      </c>
      <c r="D572" s="312">
        <v>0</v>
      </c>
      <c r="E572" s="460">
        <f t="shared" si="39"/>
        <v>0</v>
      </c>
      <c r="F572" s="461">
        <v>0</v>
      </c>
      <c r="G572" s="460">
        <v>0</v>
      </c>
      <c r="H572" s="460">
        <v>0</v>
      </c>
      <c r="I572" s="313" t="str">
        <f t="shared" si="40"/>
        <v/>
      </c>
      <c r="J572" s="280" t="str">
        <f t="shared" si="41"/>
        <v>否</v>
      </c>
      <c r="K572" s="163" t="str">
        <f t="shared" si="42"/>
        <v>项</v>
      </c>
    </row>
    <row r="573" ht="36" customHeight="1" spans="1:11">
      <c r="A573" s="309">
        <v>2080702</v>
      </c>
      <c r="B573" s="308" t="s">
        <v>482</v>
      </c>
      <c r="C573" s="312">
        <v>0</v>
      </c>
      <c r="D573" s="312">
        <v>0</v>
      </c>
      <c r="E573" s="460">
        <f t="shared" si="39"/>
        <v>0</v>
      </c>
      <c r="F573" s="461">
        <v>0</v>
      </c>
      <c r="G573" s="460">
        <v>0</v>
      </c>
      <c r="H573" s="460">
        <v>0</v>
      </c>
      <c r="I573" s="313" t="str">
        <f t="shared" si="40"/>
        <v/>
      </c>
      <c r="J573" s="280" t="str">
        <f t="shared" si="41"/>
        <v>否</v>
      </c>
      <c r="K573" s="163" t="str">
        <f t="shared" si="42"/>
        <v>项</v>
      </c>
    </row>
    <row r="574" ht="36" customHeight="1" spans="1:11">
      <c r="A574" s="309">
        <v>2080704</v>
      </c>
      <c r="B574" s="308" t="s">
        <v>483</v>
      </c>
      <c r="C574" s="312">
        <v>0</v>
      </c>
      <c r="D574" s="312">
        <v>0</v>
      </c>
      <c r="E574" s="460">
        <f t="shared" si="39"/>
        <v>0</v>
      </c>
      <c r="F574" s="461">
        <v>0</v>
      </c>
      <c r="G574" s="460">
        <v>0</v>
      </c>
      <c r="H574" s="460">
        <v>0</v>
      </c>
      <c r="I574" s="313" t="str">
        <f t="shared" si="40"/>
        <v/>
      </c>
      <c r="J574" s="280" t="str">
        <f t="shared" si="41"/>
        <v>否</v>
      </c>
      <c r="K574" s="163" t="str">
        <f t="shared" si="42"/>
        <v>项</v>
      </c>
    </row>
    <row r="575" ht="36" customHeight="1" spans="1:11">
      <c r="A575" s="309">
        <v>2080705</v>
      </c>
      <c r="B575" s="308" t="s">
        <v>484</v>
      </c>
      <c r="C575" s="312">
        <v>0</v>
      </c>
      <c r="D575" s="312">
        <v>0</v>
      </c>
      <c r="E575" s="460">
        <f t="shared" si="39"/>
        <v>0</v>
      </c>
      <c r="F575" s="461">
        <v>0</v>
      </c>
      <c r="G575" s="460">
        <v>0</v>
      </c>
      <c r="H575" s="460">
        <v>0</v>
      </c>
      <c r="I575" s="313" t="str">
        <f t="shared" si="40"/>
        <v/>
      </c>
      <c r="J575" s="280" t="str">
        <f t="shared" si="41"/>
        <v>否</v>
      </c>
      <c r="K575" s="163" t="str">
        <f t="shared" si="42"/>
        <v>项</v>
      </c>
    </row>
    <row r="576" ht="36" customHeight="1" spans="1:11">
      <c r="A576" s="309">
        <v>2080709</v>
      </c>
      <c r="B576" s="308" t="s">
        <v>485</v>
      </c>
      <c r="C576" s="312">
        <v>0</v>
      </c>
      <c r="D576" s="312">
        <v>0</v>
      </c>
      <c r="E576" s="460">
        <f t="shared" si="39"/>
        <v>0</v>
      </c>
      <c r="F576" s="461">
        <v>0</v>
      </c>
      <c r="G576" s="460">
        <v>0</v>
      </c>
      <c r="H576" s="460">
        <v>0</v>
      </c>
      <c r="I576" s="313" t="str">
        <f t="shared" si="40"/>
        <v/>
      </c>
      <c r="J576" s="280" t="str">
        <f t="shared" si="41"/>
        <v>否</v>
      </c>
      <c r="K576" s="163" t="str">
        <f t="shared" si="42"/>
        <v>项</v>
      </c>
    </row>
    <row r="577" ht="36" customHeight="1" spans="1:11">
      <c r="A577" s="309">
        <v>2080711</v>
      </c>
      <c r="B577" s="308" t="s">
        <v>486</v>
      </c>
      <c r="C577" s="312">
        <v>0</v>
      </c>
      <c r="D577" s="312">
        <v>0</v>
      </c>
      <c r="E577" s="460">
        <f t="shared" si="39"/>
        <v>0</v>
      </c>
      <c r="F577" s="461">
        <v>0</v>
      </c>
      <c r="G577" s="460">
        <v>0</v>
      </c>
      <c r="H577" s="460">
        <v>0</v>
      </c>
      <c r="I577" s="313" t="str">
        <f t="shared" si="40"/>
        <v/>
      </c>
      <c r="J577" s="280" t="str">
        <f t="shared" si="41"/>
        <v>否</v>
      </c>
      <c r="K577" s="163" t="str">
        <f t="shared" si="42"/>
        <v>项</v>
      </c>
    </row>
    <row r="578" ht="36" customHeight="1" spans="1:11">
      <c r="A578" s="309">
        <v>2080712</v>
      </c>
      <c r="B578" s="308" t="s">
        <v>487</v>
      </c>
      <c r="C578" s="312">
        <v>0</v>
      </c>
      <c r="D578" s="312">
        <v>0</v>
      </c>
      <c r="E578" s="460">
        <f t="shared" si="39"/>
        <v>0</v>
      </c>
      <c r="F578" s="461">
        <v>0</v>
      </c>
      <c r="G578" s="460">
        <v>0</v>
      </c>
      <c r="H578" s="460">
        <v>0</v>
      </c>
      <c r="I578" s="313" t="str">
        <f t="shared" si="40"/>
        <v/>
      </c>
      <c r="J578" s="280" t="str">
        <f t="shared" si="41"/>
        <v>否</v>
      </c>
      <c r="K578" s="163" t="str">
        <f t="shared" si="42"/>
        <v>项</v>
      </c>
    </row>
    <row r="579" ht="36" customHeight="1" spans="1:11">
      <c r="A579" s="309">
        <v>2080713</v>
      </c>
      <c r="B579" s="308" t="s">
        <v>488</v>
      </c>
      <c r="C579" s="312">
        <v>0</v>
      </c>
      <c r="D579" s="312">
        <v>0</v>
      </c>
      <c r="E579" s="460">
        <f t="shared" si="39"/>
        <v>0</v>
      </c>
      <c r="F579" s="461">
        <v>0</v>
      </c>
      <c r="G579" s="460">
        <v>0</v>
      </c>
      <c r="H579" s="460">
        <v>0</v>
      </c>
      <c r="I579" s="313" t="str">
        <f t="shared" si="40"/>
        <v/>
      </c>
      <c r="J579" s="280" t="str">
        <f t="shared" si="41"/>
        <v>否</v>
      </c>
      <c r="K579" s="163" t="str">
        <f t="shared" si="42"/>
        <v>项</v>
      </c>
    </row>
    <row r="580" ht="36" customHeight="1" spans="1:11">
      <c r="A580" s="309">
        <v>2080799</v>
      </c>
      <c r="B580" s="308" t="s">
        <v>489</v>
      </c>
      <c r="C580" s="312">
        <v>342</v>
      </c>
      <c r="D580" s="312">
        <v>546</v>
      </c>
      <c r="E580" s="305">
        <f t="shared" ref="E580:E643" si="44">D580-H580</f>
        <v>546</v>
      </c>
      <c r="F580" s="312">
        <v>22</v>
      </c>
      <c r="G580" s="305">
        <v>502</v>
      </c>
      <c r="H580" s="305">
        <v>0</v>
      </c>
      <c r="I580" s="313">
        <f t="shared" ref="I580:I643" si="45">IF(C580&gt;0,E580/C580-1,IF(C580&lt;0,-(E580/C580-1),""))</f>
        <v>0.596</v>
      </c>
      <c r="J580" s="280" t="str">
        <f t="shared" ref="J580:J643" si="46">IF(LEN(A580)=3,"是",IF(B580&lt;&gt;"",IF(SUM(C580:H580)&lt;&gt;0,"是","否"),"是"))</f>
        <v>是</v>
      </c>
      <c r="K580" s="163" t="str">
        <f t="shared" ref="K580:K643" si="47">IF(LEN(A580)=3,"类",IF(LEN(A580)=5,"款","项"))</f>
        <v>项</v>
      </c>
    </row>
    <row r="581" ht="36" customHeight="1" spans="1:11">
      <c r="A581" s="309">
        <v>20808</v>
      </c>
      <c r="B581" s="457" t="s">
        <v>490</v>
      </c>
      <c r="C581" s="458">
        <v>2679</v>
      </c>
      <c r="D581" s="458">
        <v>4231</v>
      </c>
      <c r="E581" s="458">
        <f t="shared" si="44"/>
        <v>4231</v>
      </c>
      <c r="F581" s="458"/>
      <c r="G581" s="458">
        <f>SUM(G582:G590)</f>
        <v>3643</v>
      </c>
      <c r="H581" s="458">
        <v>0</v>
      </c>
      <c r="I581" s="464">
        <f t="shared" si="45"/>
        <v>0.579</v>
      </c>
      <c r="J581" s="280" t="str">
        <f t="shared" si="46"/>
        <v>是</v>
      </c>
      <c r="K581" s="163" t="str">
        <f t="shared" si="47"/>
        <v>款</v>
      </c>
    </row>
    <row r="582" ht="36" customHeight="1" spans="1:11">
      <c r="A582" s="309">
        <v>2080801</v>
      </c>
      <c r="B582" s="308" t="s">
        <v>491</v>
      </c>
      <c r="C582" s="312">
        <v>55</v>
      </c>
      <c r="D582" s="312">
        <v>0</v>
      </c>
      <c r="E582" s="460">
        <f t="shared" si="44"/>
        <v>0</v>
      </c>
      <c r="F582" s="461">
        <v>0</v>
      </c>
      <c r="G582" s="460">
        <v>0</v>
      </c>
      <c r="H582" s="460">
        <v>0</v>
      </c>
      <c r="I582" s="313">
        <f t="shared" si="45"/>
        <v>-1</v>
      </c>
      <c r="J582" s="280" t="str">
        <f t="shared" si="46"/>
        <v>是</v>
      </c>
      <c r="K582" s="163" t="str">
        <f t="shared" si="47"/>
        <v>项</v>
      </c>
    </row>
    <row r="583" ht="36" customHeight="1" spans="1:11">
      <c r="A583" s="309">
        <v>2080802</v>
      </c>
      <c r="B583" s="308" t="s">
        <v>492</v>
      </c>
      <c r="C583" s="312">
        <v>379</v>
      </c>
      <c r="D583" s="312">
        <v>471</v>
      </c>
      <c r="E583" s="305">
        <f t="shared" si="44"/>
        <v>471</v>
      </c>
      <c r="F583" s="312"/>
      <c r="G583" s="305">
        <v>246</v>
      </c>
      <c r="H583" s="305">
        <v>0</v>
      </c>
      <c r="I583" s="313">
        <f t="shared" si="45"/>
        <v>0.243</v>
      </c>
      <c r="J583" s="280" t="str">
        <f t="shared" si="46"/>
        <v>是</v>
      </c>
      <c r="K583" s="163" t="str">
        <f t="shared" si="47"/>
        <v>项</v>
      </c>
    </row>
    <row r="584" ht="36" customHeight="1" spans="1:11">
      <c r="A584" s="309">
        <v>2080803</v>
      </c>
      <c r="B584" s="308" t="s">
        <v>493</v>
      </c>
      <c r="C584" s="312">
        <v>257</v>
      </c>
      <c r="D584" s="312">
        <v>451</v>
      </c>
      <c r="E584" s="305">
        <f t="shared" si="44"/>
        <v>451</v>
      </c>
      <c r="F584" s="312"/>
      <c r="G584" s="305">
        <v>449</v>
      </c>
      <c r="H584" s="305">
        <v>0</v>
      </c>
      <c r="I584" s="313">
        <f t="shared" si="45"/>
        <v>0.755</v>
      </c>
      <c r="J584" s="280" t="str">
        <f t="shared" si="46"/>
        <v>是</v>
      </c>
      <c r="K584" s="163" t="str">
        <f t="shared" si="47"/>
        <v>项</v>
      </c>
    </row>
    <row r="585" ht="36" customHeight="1" spans="1:11">
      <c r="A585" s="309">
        <v>2080804</v>
      </c>
      <c r="B585" s="364" t="s">
        <v>494</v>
      </c>
      <c r="C585" s="312">
        <v>87</v>
      </c>
      <c r="D585" s="312">
        <v>0</v>
      </c>
      <c r="E585" s="460">
        <f t="shared" si="44"/>
        <v>0</v>
      </c>
      <c r="F585" s="461">
        <v>0</v>
      </c>
      <c r="G585" s="460">
        <v>0</v>
      </c>
      <c r="H585" s="460">
        <v>0</v>
      </c>
      <c r="I585" s="313">
        <f t="shared" si="45"/>
        <v>-1</v>
      </c>
      <c r="J585" s="280" t="str">
        <f t="shared" si="46"/>
        <v>是</v>
      </c>
      <c r="K585" s="163" t="str">
        <f t="shared" si="47"/>
        <v>项</v>
      </c>
    </row>
    <row r="586" ht="36" customHeight="1" spans="1:11">
      <c r="A586" s="309">
        <v>2080805</v>
      </c>
      <c r="B586" s="308" t="s">
        <v>495</v>
      </c>
      <c r="C586" s="312">
        <v>232</v>
      </c>
      <c r="D586" s="312">
        <v>277</v>
      </c>
      <c r="E586" s="305">
        <f t="shared" si="44"/>
        <v>277</v>
      </c>
      <c r="F586" s="312"/>
      <c r="G586" s="305">
        <v>5</v>
      </c>
      <c r="H586" s="305">
        <v>0</v>
      </c>
      <c r="I586" s="313">
        <f t="shared" si="45"/>
        <v>0.194</v>
      </c>
      <c r="J586" s="280" t="str">
        <f t="shared" si="46"/>
        <v>是</v>
      </c>
      <c r="K586" s="163" t="str">
        <f t="shared" si="47"/>
        <v>项</v>
      </c>
    </row>
    <row r="587" ht="36" customHeight="1" spans="1:11">
      <c r="A587" s="309">
        <v>2080806</v>
      </c>
      <c r="B587" s="308" t="s">
        <v>496</v>
      </c>
      <c r="C587" s="312">
        <v>0</v>
      </c>
      <c r="D587" s="312">
        <v>0</v>
      </c>
      <c r="E587" s="460">
        <f t="shared" si="44"/>
        <v>0</v>
      </c>
      <c r="F587" s="461">
        <v>0</v>
      </c>
      <c r="G587" s="460">
        <v>0</v>
      </c>
      <c r="H587" s="460">
        <v>0</v>
      </c>
      <c r="I587" s="313" t="str">
        <f t="shared" si="45"/>
        <v/>
      </c>
      <c r="J587" s="280" t="str">
        <f t="shared" si="46"/>
        <v>否</v>
      </c>
      <c r="K587" s="163" t="str">
        <f t="shared" si="47"/>
        <v>项</v>
      </c>
    </row>
    <row r="588" ht="36" customHeight="1" spans="1:11">
      <c r="A588" s="309">
        <v>2080807</v>
      </c>
      <c r="B588" s="362" t="s">
        <v>497</v>
      </c>
      <c r="C588" s="312">
        <v>0</v>
      </c>
      <c r="D588" s="312">
        <v>0</v>
      </c>
      <c r="E588" s="460">
        <f t="shared" si="44"/>
        <v>0</v>
      </c>
      <c r="F588" s="461">
        <v>0</v>
      </c>
      <c r="G588" s="460">
        <v>0</v>
      </c>
      <c r="H588" s="460"/>
      <c r="I588" s="313" t="str">
        <f t="shared" si="45"/>
        <v/>
      </c>
      <c r="J588" s="280" t="str">
        <f t="shared" si="46"/>
        <v>否</v>
      </c>
      <c r="K588" s="163" t="str">
        <f t="shared" si="47"/>
        <v>项</v>
      </c>
    </row>
    <row r="589" ht="36" customHeight="1" spans="1:11">
      <c r="A589" s="309">
        <v>2080808</v>
      </c>
      <c r="B589" s="362" t="s">
        <v>498</v>
      </c>
      <c r="C589" s="312">
        <v>0</v>
      </c>
      <c r="D589" s="312">
        <v>12</v>
      </c>
      <c r="E589" s="305">
        <f t="shared" si="44"/>
        <v>12</v>
      </c>
      <c r="F589" s="312">
        <v>0</v>
      </c>
      <c r="G589" s="305">
        <v>0</v>
      </c>
      <c r="H589" s="305"/>
      <c r="I589" s="313" t="str">
        <f t="shared" si="45"/>
        <v/>
      </c>
      <c r="J589" s="280" t="str">
        <f t="shared" si="46"/>
        <v>是</v>
      </c>
      <c r="K589" s="163" t="str">
        <f t="shared" si="47"/>
        <v>项</v>
      </c>
    </row>
    <row r="590" ht="36" customHeight="1" spans="1:11">
      <c r="A590" s="309">
        <v>2080899</v>
      </c>
      <c r="B590" s="308" t="s">
        <v>499</v>
      </c>
      <c r="C590" s="312">
        <v>1669</v>
      </c>
      <c r="D590" s="312">
        <v>3020</v>
      </c>
      <c r="E590" s="305">
        <f t="shared" si="44"/>
        <v>3020</v>
      </c>
      <c r="F590" s="312"/>
      <c r="G590" s="305">
        <f>1222+1721</f>
        <v>2943</v>
      </c>
      <c r="H590" s="305">
        <v>0</v>
      </c>
      <c r="I590" s="313">
        <f t="shared" si="45"/>
        <v>0.809</v>
      </c>
      <c r="J590" s="280" t="str">
        <f t="shared" si="46"/>
        <v>是</v>
      </c>
      <c r="K590" s="163" t="str">
        <f t="shared" si="47"/>
        <v>项</v>
      </c>
    </row>
    <row r="591" ht="36" customHeight="1" spans="1:11">
      <c r="A591" s="309">
        <v>20809</v>
      </c>
      <c r="B591" s="457" t="s">
        <v>500</v>
      </c>
      <c r="C591" s="458">
        <v>226</v>
      </c>
      <c r="D591" s="458">
        <v>664</v>
      </c>
      <c r="E591" s="458">
        <f t="shared" si="44"/>
        <v>664</v>
      </c>
      <c r="F591" s="458"/>
      <c r="G591" s="458">
        <f>SUM(G592:G597)</f>
        <v>376</v>
      </c>
      <c r="H591" s="458">
        <v>0</v>
      </c>
      <c r="I591" s="464">
        <f t="shared" si="45"/>
        <v>1.938</v>
      </c>
      <c r="J591" s="280" t="str">
        <f t="shared" si="46"/>
        <v>是</v>
      </c>
      <c r="K591" s="163" t="str">
        <f t="shared" si="47"/>
        <v>款</v>
      </c>
    </row>
    <row r="592" ht="36" customHeight="1" spans="1:11">
      <c r="A592" s="309">
        <v>2080901</v>
      </c>
      <c r="B592" s="308" t="s">
        <v>501</v>
      </c>
      <c r="C592" s="312">
        <v>97</v>
      </c>
      <c r="D592" s="312">
        <v>195</v>
      </c>
      <c r="E592" s="305">
        <f t="shared" si="44"/>
        <v>195</v>
      </c>
      <c r="F592" s="312"/>
      <c r="G592" s="305">
        <v>49</v>
      </c>
      <c r="H592" s="305">
        <v>0</v>
      </c>
      <c r="I592" s="313">
        <f t="shared" si="45"/>
        <v>1.01</v>
      </c>
      <c r="J592" s="280" t="str">
        <f t="shared" si="46"/>
        <v>是</v>
      </c>
      <c r="K592" s="163" t="str">
        <f t="shared" si="47"/>
        <v>项</v>
      </c>
    </row>
    <row r="593" ht="36" customHeight="1" spans="1:11">
      <c r="A593" s="309">
        <v>2080902</v>
      </c>
      <c r="B593" s="308" t="s">
        <v>502</v>
      </c>
      <c r="C593" s="312">
        <v>76</v>
      </c>
      <c r="D593" s="312">
        <v>207</v>
      </c>
      <c r="E593" s="305">
        <f t="shared" si="44"/>
        <v>207</v>
      </c>
      <c r="F593" s="312"/>
      <c r="G593" s="305">
        <v>131</v>
      </c>
      <c r="H593" s="305">
        <v>0</v>
      </c>
      <c r="I593" s="313">
        <f t="shared" si="45"/>
        <v>1.724</v>
      </c>
      <c r="J593" s="280" t="str">
        <f t="shared" si="46"/>
        <v>是</v>
      </c>
      <c r="K593" s="163" t="str">
        <f t="shared" si="47"/>
        <v>项</v>
      </c>
    </row>
    <row r="594" ht="36" customHeight="1" spans="1:11">
      <c r="A594" s="309">
        <v>2080903</v>
      </c>
      <c r="B594" s="308" t="s">
        <v>503</v>
      </c>
      <c r="C594" s="312">
        <v>0</v>
      </c>
      <c r="D594" s="312">
        <v>0</v>
      </c>
      <c r="E594" s="460">
        <f t="shared" si="44"/>
        <v>0</v>
      </c>
      <c r="F594" s="461">
        <v>0</v>
      </c>
      <c r="G594" s="460">
        <v>0</v>
      </c>
      <c r="H594" s="460">
        <v>0</v>
      </c>
      <c r="I594" s="313" t="str">
        <f t="shared" si="45"/>
        <v/>
      </c>
      <c r="J594" s="280" t="str">
        <f t="shared" si="46"/>
        <v>否</v>
      </c>
      <c r="K594" s="163" t="str">
        <f t="shared" si="47"/>
        <v>项</v>
      </c>
    </row>
    <row r="595" ht="36" customHeight="1" spans="1:11">
      <c r="A595" s="309">
        <v>2080904</v>
      </c>
      <c r="B595" s="308" t="s">
        <v>504</v>
      </c>
      <c r="C595" s="312">
        <v>0</v>
      </c>
      <c r="D595" s="312">
        <v>0</v>
      </c>
      <c r="E595" s="460">
        <f t="shared" si="44"/>
        <v>0</v>
      </c>
      <c r="F595" s="461">
        <v>0</v>
      </c>
      <c r="G595" s="460">
        <v>0</v>
      </c>
      <c r="H595" s="460">
        <v>0</v>
      </c>
      <c r="I595" s="313" t="str">
        <f t="shared" si="45"/>
        <v/>
      </c>
      <c r="J595" s="280" t="str">
        <f t="shared" si="46"/>
        <v>否</v>
      </c>
      <c r="K595" s="163" t="str">
        <f t="shared" si="47"/>
        <v>项</v>
      </c>
    </row>
    <row r="596" ht="36" customHeight="1" spans="1:11">
      <c r="A596" s="309">
        <v>2080905</v>
      </c>
      <c r="B596" s="308" t="s">
        <v>505</v>
      </c>
      <c r="C596" s="312">
        <v>40</v>
      </c>
      <c r="D596" s="312">
        <v>61</v>
      </c>
      <c r="E596" s="305">
        <f t="shared" si="44"/>
        <v>61</v>
      </c>
      <c r="F596" s="312"/>
      <c r="G596" s="305">
        <v>35</v>
      </c>
      <c r="H596" s="305">
        <v>0</v>
      </c>
      <c r="I596" s="313">
        <f t="shared" si="45"/>
        <v>0.525</v>
      </c>
      <c r="J596" s="280" t="str">
        <f t="shared" si="46"/>
        <v>是</v>
      </c>
      <c r="K596" s="163" t="str">
        <f t="shared" si="47"/>
        <v>项</v>
      </c>
    </row>
    <row r="597" s="414" customFormat="1" ht="36" customHeight="1" spans="1:11">
      <c r="A597" s="309">
        <v>2080999</v>
      </c>
      <c r="B597" s="308" t="s">
        <v>506</v>
      </c>
      <c r="C597" s="312">
        <v>13</v>
      </c>
      <c r="D597" s="312">
        <v>201</v>
      </c>
      <c r="E597" s="305">
        <f t="shared" si="44"/>
        <v>201</v>
      </c>
      <c r="F597" s="312"/>
      <c r="G597" s="305">
        <v>161</v>
      </c>
      <c r="H597" s="305">
        <v>0</v>
      </c>
      <c r="I597" s="313">
        <f t="shared" si="45"/>
        <v>14.462</v>
      </c>
      <c r="J597" s="280" t="str">
        <f t="shared" si="46"/>
        <v>是</v>
      </c>
      <c r="K597" s="163" t="str">
        <f t="shared" si="47"/>
        <v>项</v>
      </c>
    </row>
    <row r="598" ht="36" customHeight="1" spans="1:11">
      <c r="A598" s="309">
        <v>20810</v>
      </c>
      <c r="B598" s="457" t="s">
        <v>507</v>
      </c>
      <c r="C598" s="458">
        <v>783</v>
      </c>
      <c r="D598" s="458">
        <v>1308</v>
      </c>
      <c r="E598" s="458">
        <f t="shared" si="44"/>
        <v>1308</v>
      </c>
      <c r="F598" s="458"/>
      <c r="G598" s="458">
        <f>SUM(G599:G605)</f>
        <v>142</v>
      </c>
      <c r="H598" s="458">
        <v>0</v>
      </c>
      <c r="I598" s="464">
        <f t="shared" si="45"/>
        <v>0.67</v>
      </c>
      <c r="J598" s="280" t="str">
        <f t="shared" si="46"/>
        <v>是</v>
      </c>
      <c r="K598" s="163" t="str">
        <f t="shared" si="47"/>
        <v>款</v>
      </c>
    </row>
    <row r="599" ht="36" customHeight="1" spans="1:11">
      <c r="A599" s="309">
        <v>2081001</v>
      </c>
      <c r="B599" s="308" t="s">
        <v>508</v>
      </c>
      <c r="C599" s="312">
        <v>16</v>
      </c>
      <c r="D599" s="312">
        <v>1</v>
      </c>
      <c r="E599" s="305">
        <f t="shared" si="44"/>
        <v>1</v>
      </c>
      <c r="F599" s="312"/>
      <c r="G599" s="305">
        <v>1</v>
      </c>
      <c r="H599" s="305">
        <v>0</v>
      </c>
      <c r="I599" s="313">
        <f t="shared" si="45"/>
        <v>-0.938</v>
      </c>
      <c r="J599" s="280" t="str">
        <f t="shared" si="46"/>
        <v>是</v>
      </c>
      <c r="K599" s="163" t="str">
        <f t="shared" si="47"/>
        <v>项</v>
      </c>
    </row>
    <row r="600" ht="36" customHeight="1" spans="1:11">
      <c r="A600" s="309">
        <v>2081002</v>
      </c>
      <c r="B600" s="308" t="s">
        <v>509</v>
      </c>
      <c r="C600" s="312">
        <v>344</v>
      </c>
      <c r="D600" s="312">
        <v>517</v>
      </c>
      <c r="E600" s="305">
        <f t="shared" si="44"/>
        <v>517</v>
      </c>
      <c r="F600" s="312"/>
      <c r="G600" s="305">
        <v>141</v>
      </c>
      <c r="H600" s="305">
        <v>0</v>
      </c>
      <c r="I600" s="313">
        <f t="shared" si="45"/>
        <v>0.503</v>
      </c>
      <c r="J600" s="280" t="str">
        <f t="shared" si="46"/>
        <v>是</v>
      </c>
      <c r="K600" s="163" t="str">
        <f t="shared" si="47"/>
        <v>项</v>
      </c>
    </row>
    <row r="601" ht="36" customHeight="1" spans="1:11">
      <c r="A601" s="309">
        <v>2081003</v>
      </c>
      <c r="B601" s="308" t="s">
        <v>510</v>
      </c>
      <c r="C601" s="312">
        <v>0</v>
      </c>
      <c r="D601" s="312">
        <v>0</v>
      </c>
      <c r="E601" s="460">
        <f t="shared" si="44"/>
        <v>0</v>
      </c>
      <c r="F601" s="461">
        <v>0</v>
      </c>
      <c r="G601" s="460">
        <v>0</v>
      </c>
      <c r="H601" s="460">
        <v>0</v>
      </c>
      <c r="I601" s="313" t="str">
        <f t="shared" si="45"/>
        <v/>
      </c>
      <c r="J601" s="280" t="str">
        <f t="shared" si="46"/>
        <v>否</v>
      </c>
      <c r="K601" s="163" t="str">
        <f t="shared" si="47"/>
        <v>项</v>
      </c>
    </row>
    <row r="602" s="414" customFormat="1" ht="36" customHeight="1" spans="1:11">
      <c r="A602" s="309">
        <v>2081004</v>
      </c>
      <c r="B602" s="308" t="s">
        <v>511</v>
      </c>
      <c r="C602" s="312">
        <v>422</v>
      </c>
      <c r="D602" s="312">
        <v>790</v>
      </c>
      <c r="E602" s="305">
        <f t="shared" si="44"/>
        <v>790</v>
      </c>
      <c r="F602" s="312">
        <v>0</v>
      </c>
      <c r="G602" s="305">
        <v>0</v>
      </c>
      <c r="H602" s="305">
        <v>0</v>
      </c>
      <c r="I602" s="313">
        <f t="shared" si="45"/>
        <v>0.872</v>
      </c>
      <c r="J602" s="280" t="str">
        <f t="shared" si="46"/>
        <v>是</v>
      </c>
      <c r="K602" s="163" t="str">
        <f t="shared" si="47"/>
        <v>项</v>
      </c>
    </row>
    <row r="603" ht="36" customHeight="1" spans="1:11">
      <c r="A603" s="309">
        <v>2081005</v>
      </c>
      <c r="B603" s="308" t="s">
        <v>512</v>
      </c>
      <c r="C603" s="312">
        <v>0</v>
      </c>
      <c r="D603" s="312">
        <v>0</v>
      </c>
      <c r="E603" s="460">
        <f t="shared" si="44"/>
        <v>0</v>
      </c>
      <c r="F603" s="461">
        <v>0</v>
      </c>
      <c r="G603" s="460">
        <v>0</v>
      </c>
      <c r="H603" s="460">
        <v>0</v>
      </c>
      <c r="I603" s="313" t="str">
        <f t="shared" si="45"/>
        <v/>
      </c>
      <c r="J603" s="280" t="str">
        <f t="shared" si="46"/>
        <v>否</v>
      </c>
      <c r="K603" s="163" t="str">
        <f t="shared" si="47"/>
        <v>项</v>
      </c>
    </row>
    <row r="604" ht="36" customHeight="1" spans="1:11">
      <c r="A604" s="309">
        <v>2081006</v>
      </c>
      <c r="B604" s="308" t="s">
        <v>513</v>
      </c>
      <c r="C604" s="312">
        <v>1</v>
      </c>
      <c r="D604" s="312">
        <v>0</v>
      </c>
      <c r="E604" s="460">
        <f t="shared" si="44"/>
        <v>0</v>
      </c>
      <c r="F604" s="461">
        <v>0</v>
      </c>
      <c r="G604" s="460">
        <v>0</v>
      </c>
      <c r="H604" s="460">
        <v>0</v>
      </c>
      <c r="I604" s="313">
        <f t="shared" si="45"/>
        <v>-1</v>
      </c>
      <c r="J604" s="280" t="str">
        <f t="shared" si="46"/>
        <v>是</v>
      </c>
      <c r="K604" s="163" t="str">
        <f t="shared" si="47"/>
        <v>项</v>
      </c>
    </row>
    <row r="605" ht="36" customHeight="1" spans="1:11">
      <c r="A605" s="309">
        <v>2081099</v>
      </c>
      <c r="B605" s="308" t="s">
        <v>514</v>
      </c>
      <c r="C605" s="312">
        <v>0</v>
      </c>
      <c r="D605" s="312">
        <v>0</v>
      </c>
      <c r="E605" s="460">
        <f t="shared" si="44"/>
        <v>0</v>
      </c>
      <c r="F605" s="461">
        <v>0</v>
      </c>
      <c r="G605" s="460">
        <v>0</v>
      </c>
      <c r="H605" s="460">
        <v>0</v>
      </c>
      <c r="I605" s="313" t="str">
        <f t="shared" si="45"/>
        <v/>
      </c>
      <c r="J605" s="280" t="str">
        <f t="shared" si="46"/>
        <v>否</v>
      </c>
      <c r="K605" s="163" t="str">
        <f t="shared" si="47"/>
        <v>项</v>
      </c>
    </row>
    <row r="606" ht="36" customHeight="1" spans="1:11">
      <c r="A606" s="309">
        <v>20811</v>
      </c>
      <c r="B606" s="457" t="s">
        <v>515</v>
      </c>
      <c r="C606" s="458">
        <v>702</v>
      </c>
      <c r="D606" s="458">
        <v>912</v>
      </c>
      <c r="E606" s="458">
        <f t="shared" si="44"/>
        <v>911</v>
      </c>
      <c r="F606" s="458"/>
      <c r="G606" s="458">
        <f>SUM(G607:G614)</f>
        <v>159</v>
      </c>
      <c r="H606" s="458">
        <v>1</v>
      </c>
      <c r="I606" s="464">
        <f t="shared" si="45"/>
        <v>0.298</v>
      </c>
      <c r="J606" s="280" t="str">
        <f t="shared" si="46"/>
        <v>是</v>
      </c>
      <c r="K606" s="163" t="str">
        <f t="shared" si="47"/>
        <v>款</v>
      </c>
    </row>
    <row r="607" ht="36" customHeight="1" spans="1:11">
      <c r="A607" s="309">
        <v>2081101</v>
      </c>
      <c r="B607" s="308" t="s">
        <v>93</v>
      </c>
      <c r="C607" s="312">
        <v>130</v>
      </c>
      <c r="D607" s="312">
        <v>123</v>
      </c>
      <c r="E607" s="305">
        <f t="shared" si="44"/>
        <v>123</v>
      </c>
      <c r="F607" s="312">
        <v>0</v>
      </c>
      <c r="G607" s="305">
        <v>0</v>
      </c>
      <c r="H607" s="305">
        <v>0</v>
      </c>
      <c r="I607" s="313">
        <f t="shared" si="45"/>
        <v>-0.054</v>
      </c>
      <c r="J607" s="280" t="str">
        <f t="shared" si="46"/>
        <v>是</v>
      </c>
      <c r="K607" s="163" t="str">
        <f t="shared" si="47"/>
        <v>项</v>
      </c>
    </row>
    <row r="608" ht="36" customHeight="1" spans="1:11">
      <c r="A608" s="309">
        <v>2081102</v>
      </c>
      <c r="B608" s="308" t="s">
        <v>94</v>
      </c>
      <c r="C608" s="312">
        <v>0</v>
      </c>
      <c r="D608" s="312">
        <v>0</v>
      </c>
      <c r="E608" s="460">
        <f t="shared" si="44"/>
        <v>0</v>
      </c>
      <c r="F608" s="461">
        <v>0</v>
      </c>
      <c r="G608" s="460">
        <v>0</v>
      </c>
      <c r="H608" s="460">
        <v>0</v>
      </c>
      <c r="I608" s="313" t="str">
        <f t="shared" si="45"/>
        <v/>
      </c>
      <c r="J608" s="280" t="str">
        <f t="shared" si="46"/>
        <v>否</v>
      </c>
      <c r="K608" s="163" t="str">
        <f t="shared" si="47"/>
        <v>项</v>
      </c>
    </row>
    <row r="609" ht="36" customHeight="1" spans="1:11">
      <c r="A609" s="309">
        <v>2081103</v>
      </c>
      <c r="B609" s="308" t="s">
        <v>95</v>
      </c>
      <c r="C609" s="312">
        <v>0</v>
      </c>
      <c r="D609" s="312">
        <v>0</v>
      </c>
      <c r="E609" s="460">
        <f t="shared" si="44"/>
        <v>0</v>
      </c>
      <c r="F609" s="461">
        <v>0</v>
      </c>
      <c r="G609" s="460">
        <v>0</v>
      </c>
      <c r="H609" s="460">
        <v>0</v>
      </c>
      <c r="I609" s="313" t="str">
        <f t="shared" si="45"/>
        <v/>
      </c>
      <c r="J609" s="280" t="str">
        <f t="shared" si="46"/>
        <v>否</v>
      </c>
      <c r="K609" s="163" t="str">
        <f t="shared" si="47"/>
        <v>项</v>
      </c>
    </row>
    <row r="610" ht="36" customHeight="1" spans="1:11">
      <c r="A610" s="309">
        <v>2081104</v>
      </c>
      <c r="B610" s="308" t="s">
        <v>516</v>
      </c>
      <c r="C610" s="312">
        <v>53</v>
      </c>
      <c r="D610" s="312">
        <v>68</v>
      </c>
      <c r="E610" s="305">
        <f t="shared" si="44"/>
        <v>67</v>
      </c>
      <c r="F610" s="312"/>
      <c r="G610" s="305">
        <v>49</v>
      </c>
      <c r="H610" s="305">
        <v>1</v>
      </c>
      <c r="I610" s="313">
        <f t="shared" si="45"/>
        <v>0.264</v>
      </c>
      <c r="J610" s="280" t="str">
        <f t="shared" si="46"/>
        <v>是</v>
      </c>
      <c r="K610" s="163" t="str">
        <f t="shared" si="47"/>
        <v>项</v>
      </c>
    </row>
    <row r="611" ht="36" customHeight="1" spans="1:11">
      <c r="A611" s="309">
        <v>2081105</v>
      </c>
      <c r="B611" s="362" t="s">
        <v>517</v>
      </c>
      <c r="C611" s="312">
        <v>19</v>
      </c>
      <c r="D611" s="312">
        <v>83</v>
      </c>
      <c r="E611" s="305">
        <f t="shared" si="44"/>
        <v>83</v>
      </c>
      <c r="F611" s="312"/>
      <c r="G611" s="305">
        <v>54</v>
      </c>
      <c r="H611" s="305">
        <v>0</v>
      </c>
      <c r="I611" s="313">
        <f t="shared" si="45"/>
        <v>3.368</v>
      </c>
      <c r="J611" s="280" t="str">
        <f t="shared" si="46"/>
        <v>是</v>
      </c>
      <c r="K611" s="163" t="str">
        <f t="shared" si="47"/>
        <v>项</v>
      </c>
    </row>
    <row r="612" ht="36" customHeight="1" spans="1:11">
      <c r="A612" s="309">
        <v>2081106</v>
      </c>
      <c r="B612" s="308" t="s">
        <v>518</v>
      </c>
      <c r="C612" s="312">
        <v>1</v>
      </c>
      <c r="D612" s="312">
        <v>0</v>
      </c>
      <c r="E612" s="460">
        <f t="shared" si="44"/>
        <v>0</v>
      </c>
      <c r="F612" s="461">
        <v>0</v>
      </c>
      <c r="G612" s="460">
        <v>0</v>
      </c>
      <c r="H612" s="460">
        <v>0</v>
      </c>
      <c r="I612" s="313">
        <f t="shared" si="45"/>
        <v>-1</v>
      </c>
      <c r="J612" s="280" t="str">
        <f t="shared" si="46"/>
        <v>是</v>
      </c>
      <c r="K612" s="163" t="str">
        <f t="shared" si="47"/>
        <v>项</v>
      </c>
    </row>
    <row r="613" ht="36" customHeight="1" spans="1:11">
      <c r="A613" s="309">
        <v>2081107</v>
      </c>
      <c r="B613" s="308" t="s">
        <v>519</v>
      </c>
      <c r="C613" s="312">
        <v>340</v>
      </c>
      <c r="D613" s="312">
        <v>414</v>
      </c>
      <c r="E613" s="305">
        <f t="shared" si="44"/>
        <v>414</v>
      </c>
      <c r="F613" s="312"/>
      <c r="G613" s="305">
        <v>43</v>
      </c>
      <c r="H613" s="305">
        <v>0</v>
      </c>
      <c r="I613" s="313">
        <f t="shared" si="45"/>
        <v>0.218</v>
      </c>
      <c r="J613" s="280" t="str">
        <f t="shared" si="46"/>
        <v>是</v>
      </c>
      <c r="K613" s="163" t="str">
        <f t="shared" si="47"/>
        <v>项</v>
      </c>
    </row>
    <row r="614" ht="36" customHeight="1" spans="1:11">
      <c r="A614" s="309">
        <v>2081199</v>
      </c>
      <c r="B614" s="308" t="s">
        <v>520</v>
      </c>
      <c r="C614" s="312">
        <v>159</v>
      </c>
      <c r="D614" s="312">
        <v>224</v>
      </c>
      <c r="E614" s="305">
        <f t="shared" si="44"/>
        <v>224</v>
      </c>
      <c r="F614" s="312"/>
      <c r="G614" s="305">
        <v>13</v>
      </c>
      <c r="H614" s="305">
        <v>0</v>
      </c>
      <c r="I614" s="313">
        <f t="shared" si="45"/>
        <v>0.409</v>
      </c>
      <c r="J614" s="280" t="str">
        <f t="shared" si="46"/>
        <v>是</v>
      </c>
      <c r="K614" s="163" t="str">
        <f t="shared" si="47"/>
        <v>项</v>
      </c>
    </row>
    <row r="615" ht="36" customHeight="1" spans="1:11">
      <c r="A615" s="309">
        <v>20816</v>
      </c>
      <c r="B615" s="457" t="s">
        <v>521</v>
      </c>
      <c r="C615" s="458">
        <v>69</v>
      </c>
      <c r="D615" s="458">
        <v>69</v>
      </c>
      <c r="E615" s="458">
        <f t="shared" si="44"/>
        <v>69</v>
      </c>
      <c r="F615" s="458"/>
      <c r="G615" s="458">
        <f>SUM(G616:G619)</f>
        <v>0</v>
      </c>
      <c r="H615" s="458">
        <v>0</v>
      </c>
      <c r="I615" s="464">
        <f t="shared" si="45"/>
        <v>0</v>
      </c>
      <c r="J615" s="280" t="str">
        <f t="shared" si="46"/>
        <v>是</v>
      </c>
      <c r="K615" s="163" t="str">
        <f t="shared" si="47"/>
        <v>款</v>
      </c>
    </row>
    <row r="616" ht="36" customHeight="1" spans="1:11">
      <c r="A616" s="309">
        <v>2081601</v>
      </c>
      <c r="B616" s="308" t="s">
        <v>93</v>
      </c>
      <c r="C616" s="312">
        <v>69</v>
      </c>
      <c r="D616" s="312">
        <v>69</v>
      </c>
      <c r="E616" s="305">
        <f t="shared" si="44"/>
        <v>69</v>
      </c>
      <c r="F616" s="312">
        <v>0</v>
      </c>
      <c r="G616" s="305">
        <v>0</v>
      </c>
      <c r="H616" s="305">
        <v>0</v>
      </c>
      <c r="I616" s="313">
        <f t="shared" si="45"/>
        <v>0</v>
      </c>
      <c r="J616" s="280" t="str">
        <f t="shared" si="46"/>
        <v>是</v>
      </c>
      <c r="K616" s="163" t="str">
        <f t="shared" si="47"/>
        <v>项</v>
      </c>
    </row>
    <row r="617" ht="36" customHeight="1" spans="1:11">
      <c r="A617" s="309">
        <v>2081602</v>
      </c>
      <c r="B617" s="308" t="s">
        <v>94</v>
      </c>
      <c r="C617" s="312">
        <v>0</v>
      </c>
      <c r="D617" s="312">
        <v>0</v>
      </c>
      <c r="E617" s="460">
        <f t="shared" si="44"/>
        <v>0</v>
      </c>
      <c r="F617" s="461">
        <v>0</v>
      </c>
      <c r="G617" s="460">
        <v>0</v>
      </c>
      <c r="H617" s="460">
        <v>0</v>
      </c>
      <c r="I617" s="313" t="str">
        <f t="shared" si="45"/>
        <v/>
      </c>
      <c r="J617" s="280" t="str">
        <f t="shared" si="46"/>
        <v>否</v>
      </c>
      <c r="K617" s="163" t="str">
        <f t="shared" si="47"/>
        <v>项</v>
      </c>
    </row>
    <row r="618" ht="36" customHeight="1" spans="1:11">
      <c r="A618" s="309">
        <v>2081603</v>
      </c>
      <c r="B618" s="308" t="s">
        <v>95</v>
      </c>
      <c r="C618" s="312">
        <v>0</v>
      </c>
      <c r="D618" s="312">
        <v>0</v>
      </c>
      <c r="E618" s="460">
        <f t="shared" si="44"/>
        <v>0</v>
      </c>
      <c r="F618" s="461">
        <v>0</v>
      </c>
      <c r="G618" s="460">
        <v>0</v>
      </c>
      <c r="H618" s="460">
        <v>0</v>
      </c>
      <c r="I618" s="313" t="str">
        <f t="shared" si="45"/>
        <v/>
      </c>
      <c r="J618" s="280" t="str">
        <f t="shared" si="46"/>
        <v>否</v>
      </c>
      <c r="K618" s="163" t="str">
        <f t="shared" si="47"/>
        <v>项</v>
      </c>
    </row>
    <row r="619" ht="36" customHeight="1" spans="1:11">
      <c r="A619" s="309">
        <v>2081699</v>
      </c>
      <c r="B619" s="308" t="s">
        <v>522</v>
      </c>
      <c r="C619" s="312">
        <v>0</v>
      </c>
      <c r="D619" s="312">
        <v>0</v>
      </c>
      <c r="E619" s="460">
        <f t="shared" si="44"/>
        <v>0</v>
      </c>
      <c r="F619" s="461">
        <v>0</v>
      </c>
      <c r="G619" s="460">
        <v>0</v>
      </c>
      <c r="H619" s="460">
        <v>0</v>
      </c>
      <c r="I619" s="313" t="str">
        <f t="shared" si="45"/>
        <v/>
      </c>
      <c r="J619" s="280" t="str">
        <f t="shared" si="46"/>
        <v>否</v>
      </c>
      <c r="K619" s="163" t="str">
        <f t="shared" si="47"/>
        <v>项</v>
      </c>
    </row>
    <row r="620" ht="36" customHeight="1" spans="1:11">
      <c r="A620" s="309">
        <v>20819</v>
      </c>
      <c r="B620" s="457" t="s">
        <v>523</v>
      </c>
      <c r="C620" s="458">
        <v>1839</v>
      </c>
      <c r="D620" s="458">
        <v>2275</v>
      </c>
      <c r="E620" s="458">
        <f t="shared" si="44"/>
        <v>2275</v>
      </c>
      <c r="F620" s="458"/>
      <c r="G620" s="458">
        <f>SUM(G621:G622)</f>
        <v>1375</v>
      </c>
      <c r="H620" s="458">
        <v>0</v>
      </c>
      <c r="I620" s="464">
        <f t="shared" si="45"/>
        <v>0.237</v>
      </c>
      <c r="J620" s="280" t="str">
        <f t="shared" si="46"/>
        <v>是</v>
      </c>
      <c r="K620" s="163" t="str">
        <f t="shared" si="47"/>
        <v>款</v>
      </c>
    </row>
    <row r="621" ht="36" customHeight="1" spans="1:11">
      <c r="A621" s="309">
        <v>2081901</v>
      </c>
      <c r="B621" s="308" t="s">
        <v>524</v>
      </c>
      <c r="C621" s="312">
        <v>571</v>
      </c>
      <c r="D621" s="312">
        <v>1500</v>
      </c>
      <c r="E621" s="305">
        <f t="shared" si="44"/>
        <v>1500</v>
      </c>
      <c r="F621" s="312"/>
      <c r="G621" s="305">
        <v>1200</v>
      </c>
      <c r="H621" s="305">
        <v>0</v>
      </c>
      <c r="I621" s="313">
        <f t="shared" si="45"/>
        <v>1.627</v>
      </c>
      <c r="J621" s="280" t="str">
        <f t="shared" si="46"/>
        <v>是</v>
      </c>
      <c r="K621" s="163" t="str">
        <f t="shared" si="47"/>
        <v>项</v>
      </c>
    </row>
    <row r="622" ht="36" customHeight="1" spans="1:11">
      <c r="A622" s="309">
        <v>2081902</v>
      </c>
      <c r="B622" s="308" t="s">
        <v>525</v>
      </c>
      <c r="C622" s="312">
        <v>1268</v>
      </c>
      <c r="D622" s="312">
        <v>775</v>
      </c>
      <c r="E622" s="305">
        <f t="shared" si="44"/>
        <v>775</v>
      </c>
      <c r="F622" s="312"/>
      <c r="G622" s="305">
        <v>175</v>
      </c>
      <c r="H622" s="305">
        <v>0</v>
      </c>
      <c r="I622" s="313">
        <f t="shared" si="45"/>
        <v>-0.389</v>
      </c>
      <c r="J622" s="280" t="str">
        <f t="shared" si="46"/>
        <v>是</v>
      </c>
      <c r="K622" s="163" t="str">
        <f t="shared" si="47"/>
        <v>项</v>
      </c>
    </row>
    <row r="623" ht="36" customHeight="1" spans="1:11">
      <c r="A623" s="309">
        <v>20820</v>
      </c>
      <c r="B623" s="457" t="s">
        <v>526</v>
      </c>
      <c r="C623" s="458">
        <v>97</v>
      </c>
      <c r="D623" s="458">
        <v>5</v>
      </c>
      <c r="E623" s="458">
        <f t="shared" si="44"/>
        <v>5</v>
      </c>
      <c r="F623" s="458"/>
      <c r="G623" s="458">
        <f>SUM(G624:G625)</f>
        <v>3</v>
      </c>
      <c r="H623" s="458">
        <v>0</v>
      </c>
      <c r="I623" s="464">
        <f t="shared" si="45"/>
        <v>-0.948</v>
      </c>
      <c r="J623" s="280" t="str">
        <f t="shared" si="46"/>
        <v>是</v>
      </c>
      <c r="K623" s="163" t="str">
        <f t="shared" si="47"/>
        <v>款</v>
      </c>
    </row>
    <row r="624" ht="36" customHeight="1" spans="1:11">
      <c r="A624" s="309">
        <v>2082001</v>
      </c>
      <c r="B624" s="308" t="s">
        <v>527</v>
      </c>
      <c r="C624" s="312">
        <v>93</v>
      </c>
      <c r="D624" s="312">
        <v>3</v>
      </c>
      <c r="E624" s="305">
        <f t="shared" si="44"/>
        <v>3</v>
      </c>
      <c r="F624" s="312"/>
      <c r="G624" s="305">
        <v>3</v>
      </c>
      <c r="H624" s="305">
        <v>0</v>
      </c>
      <c r="I624" s="313">
        <f t="shared" si="45"/>
        <v>-0.968</v>
      </c>
      <c r="J624" s="280" t="str">
        <f t="shared" si="46"/>
        <v>是</v>
      </c>
      <c r="K624" s="163" t="str">
        <f t="shared" si="47"/>
        <v>项</v>
      </c>
    </row>
    <row r="625" ht="36" customHeight="1" spans="1:11">
      <c r="A625" s="309">
        <v>2082002</v>
      </c>
      <c r="B625" s="308" t="s">
        <v>528</v>
      </c>
      <c r="C625" s="312">
        <v>4</v>
      </c>
      <c r="D625" s="312">
        <v>2</v>
      </c>
      <c r="E625" s="305">
        <f t="shared" si="44"/>
        <v>2</v>
      </c>
      <c r="F625" s="312">
        <v>0</v>
      </c>
      <c r="G625" s="305">
        <v>0</v>
      </c>
      <c r="H625" s="305">
        <v>0</v>
      </c>
      <c r="I625" s="313">
        <f t="shared" si="45"/>
        <v>-0.5</v>
      </c>
      <c r="J625" s="280" t="str">
        <f t="shared" si="46"/>
        <v>是</v>
      </c>
      <c r="K625" s="163" t="str">
        <f t="shared" si="47"/>
        <v>项</v>
      </c>
    </row>
    <row r="626" ht="36" customHeight="1" spans="1:11">
      <c r="A626" s="309">
        <v>20821</v>
      </c>
      <c r="B626" s="457" t="s">
        <v>529</v>
      </c>
      <c r="C626" s="458">
        <v>280</v>
      </c>
      <c r="D626" s="458">
        <v>185</v>
      </c>
      <c r="E626" s="458">
        <f t="shared" si="44"/>
        <v>185</v>
      </c>
      <c r="F626" s="458"/>
      <c r="G626" s="458">
        <f>SUM(G627:G628)</f>
        <v>31</v>
      </c>
      <c r="H626" s="458">
        <v>0</v>
      </c>
      <c r="I626" s="464">
        <f t="shared" si="45"/>
        <v>-0.339</v>
      </c>
      <c r="J626" s="280" t="str">
        <f t="shared" si="46"/>
        <v>是</v>
      </c>
      <c r="K626" s="163" t="str">
        <f t="shared" si="47"/>
        <v>款</v>
      </c>
    </row>
    <row r="627" ht="36" customHeight="1" spans="1:11">
      <c r="A627" s="309">
        <v>2082101</v>
      </c>
      <c r="B627" s="308" t="s">
        <v>530</v>
      </c>
      <c r="C627" s="312">
        <v>0</v>
      </c>
      <c r="D627" s="312">
        <v>0</v>
      </c>
      <c r="E627" s="460">
        <f t="shared" si="44"/>
        <v>0</v>
      </c>
      <c r="F627" s="461">
        <v>0</v>
      </c>
      <c r="G627" s="460">
        <v>0</v>
      </c>
      <c r="H627" s="460">
        <v>0</v>
      </c>
      <c r="I627" s="313" t="str">
        <f t="shared" si="45"/>
        <v/>
      </c>
      <c r="J627" s="280" t="str">
        <f t="shared" si="46"/>
        <v>否</v>
      </c>
      <c r="K627" s="163" t="str">
        <f t="shared" si="47"/>
        <v>项</v>
      </c>
    </row>
    <row r="628" ht="36" customHeight="1" spans="1:11">
      <c r="A628" s="309">
        <v>2082102</v>
      </c>
      <c r="B628" s="308" t="s">
        <v>531</v>
      </c>
      <c r="C628" s="312">
        <v>280</v>
      </c>
      <c r="D628" s="312">
        <v>185</v>
      </c>
      <c r="E628" s="305">
        <f t="shared" si="44"/>
        <v>185</v>
      </c>
      <c r="F628" s="312"/>
      <c r="G628" s="305">
        <v>31</v>
      </c>
      <c r="H628" s="305">
        <v>0</v>
      </c>
      <c r="I628" s="313">
        <f t="shared" si="45"/>
        <v>-0.339</v>
      </c>
      <c r="J628" s="280" t="str">
        <f t="shared" si="46"/>
        <v>是</v>
      </c>
      <c r="K628" s="163" t="str">
        <f t="shared" si="47"/>
        <v>项</v>
      </c>
    </row>
    <row r="629" ht="36" customHeight="1" spans="1:11">
      <c r="A629" s="309">
        <v>20824</v>
      </c>
      <c r="B629" s="457" t="s">
        <v>532</v>
      </c>
      <c r="C629" s="458">
        <v>0</v>
      </c>
      <c r="D629" s="458">
        <v>0</v>
      </c>
      <c r="E629" s="458">
        <f t="shared" si="44"/>
        <v>0</v>
      </c>
      <c r="F629" s="458"/>
      <c r="G629" s="458">
        <f>SUM(G630:G631)</f>
        <v>0</v>
      </c>
      <c r="H629" s="458">
        <v>0</v>
      </c>
      <c r="I629" s="464" t="str">
        <f t="shared" si="45"/>
        <v/>
      </c>
      <c r="J629" s="280" t="str">
        <f t="shared" si="46"/>
        <v>否</v>
      </c>
      <c r="K629" s="163" t="str">
        <f t="shared" si="47"/>
        <v>款</v>
      </c>
    </row>
    <row r="630" ht="36" customHeight="1" spans="1:11">
      <c r="A630" s="309">
        <v>2082401</v>
      </c>
      <c r="B630" s="308" t="s">
        <v>533</v>
      </c>
      <c r="C630" s="312">
        <v>0</v>
      </c>
      <c r="D630" s="312">
        <v>0</v>
      </c>
      <c r="E630" s="460">
        <f t="shared" si="44"/>
        <v>0</v>
      </c>
      <c r="F630" s="461">
        <v>0</v>
      </c>
      <c r="G630" s="460">
        <v>0</v>
      </c>
      <c r="H630" s="460">
        <v>0</v>
      </c>
      <c r="I630" s="313" t="str">
        <f t="shared" si="45"/>
        <v/>
      </c>
      <c r="J630" s="280" t="str">
        <f t="shared" si="46"/>
        <v>否</v>
      </c>
      <c r="K630" s="163" t="str">
        <f t="shared" si="47"/>
        <v>项</v>
      </c>
    </row>
    <row r="631" ht="36" customHeight="1" spans="1:11">
      <c r="A631" s="309">
        <v>2082402</v>
      </c>
      <c r="B631" s="308" t="s">
        <v>534</v>
      </c>
      <c r="C631" s="312">
        <v>0</v>
      </c>
      <c r="D631" s="312">
        <v>0</v>
      </c>
      <c r="E631" s="460">
        <f t="shared" si="44"/>
        <v>0</v>
      </c>
      <c r="F631" s="461">
        <v>0</v>
      </c>
      <c r="G631" s="460">
        <v>0</v>
      </c>
      <c r="H631" s="460">
        <v>0</v>
      </c>
      <c r="I631" s="313" t="str">
        <f t="shared" si="45"/>
        <v/>
      </c>
      <c r="J631" s="280" t="str">
        <f t="shared" si="46"/>
        <v>否</v>
      </c>
      <c r="K631" s="163" t="str">
        <f t="shared" si="47"/>
        <v>项</v>
      </c>
    </row>
    <row r="632" ht="36" customHeight="1" spans="1:11">
      <c r="A632" s="309">
        <v>20825</v>
      </c>
      <c r="B632" s="457" t="s">
        <v>535</v>
      </c>
      <c r="C632" s="458">
        <v>120</v>
      </c>
      <c r="D632" s="458">
        <v>165</v>
      </c>
      <c r="E632" s="458">
        <f t="shared" si="44"/>
        <v>118</v>
      </c>
      <c r="F632" s="458"/>
      <c r="G632" s="458">
        <f>SUM(G633:G634)</f>
        <v>11</v>
      </c>
      <c r="H632" s="458">
        <v>47</v>
      </c>
      <c r="I632" s="464">
        <f t="shared" si="45"/>
        <v>-0.017</v>
      </c>
      <c r="J632" s="280" t="str">
        <f t="shared" si="46"/>
        <v>是</v>
      </c>
      <c r="K632" s="163" t="str">
        <f t="shared" si="47"/>
        <v>款</v>
      </c>
    </row>
    <row r="633" ht="36" customHeight="1" spans="1:11">
      <c r="A633" s="309">
        <v>2082501</v>
      </c>
      <c r="B633" s="308" t="s">
        <v>536</v>
      </c>
      <c r="C633" s="312">
        <v>14</v>
      </c>
      <c r="D633" s="312">
        <v>20</v>
      </c>
      <c r="E633" s="305">
        <f t="shared" si="44"/>
        <v>20</v>
      </c>
      <c r="F633" s="312">
        <v>0</v>
      </c>
      <c r="G633" s="305">
        <v>0</v>
      </c>
      <c r="H633" s="305">
        <v>0</v>
      </c>
      <c r="I633" s="313">
        <f t="shared" si="45"/>
        <v>0.429</v>
      </c>
      <c r="J633" s="280" t="str">
        <f t="shared" si="46"/>
        <v>是</v>
      </c>
      <c r="K633" s="163" t="str">
        <f t="shared" si="47"/>
        <v>项</v>
      </c>
    </row>
    <row r="634" ht="36" customHeight="1" spans="1:11">
      <c r="A634" s="309">
        <v>2082502</v>
      </c>
      <c r="B634" s="308" t="s">
        <v>537</v>
      </c>
      <c r="C634" s="312">
        <v>106</v>
      </c>
      <c r="D634" s="312">
        <v>145</v>
      </c>
      <c r="E634" s="305">
        <f t="shared" si="44"/>
        <v>98</v>
      </c>
      <c r="F634" s="312"/>
      <c r="G634" s="305">
        <v>11</v>
      </c>
      <c r="H634" s="305">
        <v>47</v>
      </c>
      <c r="I634" s="313">
        <f t="shared" si="45"/>
        <v>-0.075</v>
      </c>
      <c r="J634" s="280" t="str">
        <f t="shared" si="46"/>
        <v>是</v>
      </c>
      <c r="K634" s="163" t="str">
        <f t="shared" si="47"/>
        <v>项</v>
      </c>
    </row>
    <row r="635" ht="36" customHeight="1" spans="1:11">
      <c r="A635" s="309">
        <v>20826</v>
      </c>
      <c r="B635" s="457" t="s">
        <v>538</v>
      </c>
      <c r="C635" s="458">
        <v>3932</v>
      </c>
      <c r="D635" s="458">
        <v>4303</v>
      </c>
      <c r="E635" s="458">
        <f t="shared" si="44"/>
        <v>4303</v>
      </c>
      <c r="F635" s="458"/>
      <c r="G635" s="458">
        <f>SUM(G636:G638)</f>
        <v>3949</v>
      </c>
      <c r="H635" s="458">
        <v>0</v>
      </c>
      <c r="I635" s="464">
        <f t="shared" si="45"/>
        <v>0.094</v>
      </c>
      <c r="J635" s="280" t="str">
        <f t="shared" si="46"/>
        <v>是</v>
      </c>
      <c r="K635" s="163" t="str">
        <f t="shared" si="47"/>
        <v>款</v>
      </c>
    </row>
    <row r="636" ht="36" customHeight="1" spans="1:11">
      <c r="A636" s="309">
        <v>2082601</v>
      </c>
      <c r="B636" s="308" t="s">
        <v>539</v>
      </c>
      <c r="C636" s="312">
        <v>0</v>
      </c>
      <c r="D636" s="312">
        <v>0</v>
      </c>
      <c r="E636" s="460">
        <f t="shared" si="44"/>
        <v>0</v>
      </c>
      <c r="F636" s="461">
        <v>0</v>
      </c>
      <c r="G636" s="460">
        <v>0</v>
      </c>
      <c r="H636" s="460">
        <v>0</v>
      </c>
      <c r="I636" s="313" t="str">
        <f t="shared" si="45"/>
        <v/>
      </c>
      <c r="J636" s="280" t="str">
        <f t="shared" si="46"/>
        <v>否</v>
      </c>
      <c r="K636" s="163" t="str">
        <f t="shared" si="47"/>
        <v>项</v>
      </c>
    </row>
    <row r="637" ht="36" customHeight="1" spans="1:11">
      <c r="A637" s="309">
        <v>2082602</v>
      </c>
      <c r="B637" s="308" t="s">
        <v>540</v>
      </c>
      <c r="C637" s="312">
        <v>3932</v>
      </c>
      <c r="D637" s="312">
        <v>4303</v>
      </c>
      <c r="E637" s="305">
        <f t="shared" si="44"/>
        <v>4303</v>
      </c>
      <c r="F637" s="312"/>
      <c r="G637" s="305">
        <v>3949</v>
      </c>
      <c r="H637" s="305">
        <v>0</v>
      </c>
      <c r="I637" s="313">
        <f t="shared" si="45"/>
        <v>0.094</v>
      </c>
      <c r="J637" s="280" t="str">
        <f t="shared" si="46"/>
        <v>是</v>
      </c>
      <c r="K637" s="163" t="str">
        <f t="shared" si="47"/>
        <v>项</v>
      </c>
    </row>
    <row r="638" ht="36" customHeight="1" spans="1:11">
      <c r="A638" s="309">
        <v>2082699</v>
      </c>
      <c r="B638" s="308" t="s">
        <v>541</v>
      </c>
      <c r="C638" s="312">
        <v>0</v>
      </c>
      <c r="D638" s="312">
        <v>0</v>
      </c>
      <c r="E638" s="460">
        <f t="shared" si="44"/>
        <v>0</v>
      </c>
      <c r="F638" s="461">
        <v>0</v>
      </c>
      <c r="G638" s="460">
        <v>0</v>
      </c>
      <c r="H638" s="460">
        <v>0</v>
      </c>
      <c r="I638" s="313" t="str">
        <f t="shared" si="45"/>
        <v/>
      </c>
      <c r="J638" s="280" t="str">
        <f t="shared" si="46"/>
        <v>否</v>
      </c>
      <c r="K638" s="163" t="str">
        <f t="shared" si="47"/>
        <v>项</v>
      </c>
    </row>
    <row r="639" ht="36" customHeight="1" spans="1:11">
      <c r="A639" s="309">
        <v>20827</v>
      </c>
      <c r="B639" s="457" t="s">
        <v>542</v>
      </c>
      <c r="C639" s="458">
        <v>0</v>
      </c>
      <c r="D639" s="458">
        <v>0</v>
      </c>
      <c r="E639" s="458">
        <f t="shared" si="44"/>
        <v>0</v>
      </c>
      <c r="F639" s="458"/>
      <c r="G639" s="458">
        <f>SUM(G640:G643)</f>
        <v>0</v>
      </c>
      <c r="H639" s="458">
        <v>0</v>
      </c>
      <c r="I639" s="464" t="str">
        <f t="shared" si="45"/>
        <v/>
      </c>
      <c r="J639" s="280" t="str">
        <f t="shared" si="46"/>
        <v>否</v>
      </c>
      <c r="K639" s="163" t="str">
        <f t="shared" si="47"/>
        <v>款</v>
      </c>
    </row>
    <row r="640" ht="36" customHeight="1" spans="1:11">
      <c r="A640" s="309">
        <v>2082701</v>
      </c>
      <c r="B640" s="308" t="s">
        <v>543</v>
      </c>
      <c r="C640" s="312">
        <v>0</v>
      </c>
      <c r="D640" s="312">
        <v>0</v>
      </c>
      <c r="E640" s="460">
        <f t="shared" si="44"/>
        <v>0</v>
      </c>
      <c r="F640" s="461">
        <v>0</v>
      </c>
      <c r="G640" s="460">
        <v>0</v>
      </c>
      <c r="H640" s="460">
        <v>0</v>
      </c>
      <c r="I640" s="313" t="str">
        <f t="shared" si="45"/>
        <v/>
      </c>
      <c r="J640" s="280" t="str">
        <f t="shared" si="46"/>
        <v>否</v>
      </c>
      <c r="K640" s="163" t="str">
        <f t="shared" si="47"/>
        <v>项</v>
      </c>
    </row>
    <row r="641" ht="36" customHeight="1" spans="1:11">
      <c r="A641" s="309">
        <v>2082702</v>
      </c>
      <c r="B641" s="308" t="s">
        <v>544</v>
      </c>
      <c r="C641" s="312">
        <v>0</v>
      </c>
      <c r="D641" s="312">
        <v>0</v>
      </c>
      <c r="E641" s="460">
        <f t="shared" si="44"/>
        <v>0</v>
      </c>
      <c r="F641" s="461">
        <v>0</v>
      </c>
      <c r="G641" s="460">
        <v>0</v>
      </c>
      <c r="H641" s="460">
        <v>0</v>
      </c>
      <c r="I641" s="313" t="str">
        <f t="shared" si="45"/>
        <v/>
      </c>
      <c r="J641" s="280" t="str">
        <f t="shared" si="46"/>
        <v>否</v>
      </c>
      <c r="K641" s="163" t="str">
        <f t="shared" si="47"/>
        <v>项</v>
      </c>
    </row>
    <row r="642" ht="36" customHeight="1" spans="1:11">
      <c r="A642" s="309">
        <v>2082703</v>
      </c>
      <c r="B642" s="465" t="s">
        <v>545</v>
      </c>
      <c r="C642" s="312">
        <v>1</v>
      </c>
      <c r="D642" s="312">
        <v>0</v>
      </c>
      <c r="E642" s="460">
        <f t="shared" si="44"/>
        <v>0</v>
      </c>
      <c r="F642" s="461">
        <v>0</v>
      </c>
      <c r="G642" s="460">
        <v>0</v>
      </c>
      <c r="H642" s="460">
        <v>0</v>
      </c>
      <c r="I642" s="313">
        <f t="shared" si="45"/>
        <v>-1</v>
      </c>
      <c r="J642" s="280" t="str">
        <f t="shared" si="46"/>
        <v>是</v>
      </c>
      <c r="K642" s="163" t="str">
        <f t="shared" si="47"/>
        <v>项</v>
      </c>
    </row>
    <row r="643" ht="36" customHeight="1" spans="1:11">
      <c r="A643" s="309">
        <v>2082799</v>
      </c>
      <c r="B643" s="308" t="s">
        <v>546</v>
      </c>
      <c r="C643" s="312">
        <v>0</v>
      </c>
      <c r="D643" s="312">
        <v>0</v>
      </c>
      <c r="E643" s="460">
        <f t="shared" si="44"/>
        <v>0</v>
      </c>
      <c r="F643" s="461">
        <v>0</v>
      </c>
      <c r="G643" s="460">
        <v>0</v>
      </c>
      <c r="H643" s="460">
        <v>0</v>
      </c>
      <c r="I643" s="313" t="str">
        <f t="shared" si="45"/>
        <v/>
      </c>
      <c r="J643" s="280" t="str">
        <f t="shared" si="46"/>
        <v>否</v>
      </c>
      <c r="K643" s="163" t="str">
        <f t="shared" si="47"/>
        <v>项</v>
      </c>
    </row>
    <row r="644" ht="36" customHeight="1" spans="1:11">
      <c r="A644" s="309">
        <v>20828</v>
      </c>
      <c r="B644" s="457" t="s">
        <v>547</v>
      </c>
      <c r="C644" s="458">
        <v>177</v>
      </c>
      <c r="D644" s="458">
        <v>222</v>
      </c>
      <c r="E644" s="458">
        <f t="shared" ref="E644:E707" si="48">D644-H644</f>
        <v>222</v>
      </c>
      <c r="F644" s="458"/>
      <c r="G644" s="458">
        <f>SUM(G645:G651)</f>
        <v>13</v>
      </c>
      <c r="H644" s="458">
        <v>0</v>
      </c>
      <c r="I644" s="464">
        <f t="shared" ref="I644:I707" si="49">IF(C644&gt;0,E644/C644-1,IF(C644&lt;0,-(E644/C644-1),""))</f>
        <v>0.254</v>
      </c>
      <c r="J644" s="280" t="str">
        <f t="shared" ref="J644:J707" si="50">IF(LEN(A644)=3,"是",IF(B644&lt;&gt;"",IF(SUM(C644:H644)&lt;&gt;0,"是","否"),"是"))</f>
        <v>是</v>
      </c>
      <c r="K644" s="163" t="str">
        <f t="shared" ref="K644:K707" si="51">IF(LEN(A644)=3,"类",IF(LEN(A644)=5,"款","项"))</f>
        <v>款</v>
      </c>
    </row>
    <row r="645" ht="36" customHeight="1" spans="1:11">
      <c r="A645" s="309">
        <v>2082801</v>
      </c>
      <c r="B645" s="308" t="s">
        <v>93</v>
      </c>
      <c r="C645" s="312">
        <v>157</v>
      </c>
      <c r="D645" s="312">
        <v>170</v>
      </c>
      <c r="E645" s="305">
        <f t="shared" si="48"/>
        <v>170</v>
      </c>
      <c r="F645" s="312"/>
      <c r="G645" s="305">
        <v>12</v>
      </c>
      <c r="H645" s="305">
        <v>0</v>
      </c>
      <c r="I645" s="313">
        <f t="shared" si="49"/>
        <v>0.083</v>
      </c>
      <c r="J645" s="280" t="str">
        <f t="shared" si="50"/>
        <v>是</v>
      </c>
      <c r="K645" s="163" t="str">
        <f t="shared" si="51"/>
        <v>项</v>
      </c>
    </row>
    <row r="646" ht="36" customHeight="1" spans="1:11">
      <c r="A646" s="309">
        <v>2082802</v>
      </c>
      <c r="B646" s="308" t="s">
        <v>94</v>
      </c>
      <c r="C646" s="312">
        <v>0</v>
      </c>
      <c r="D646" s="312">
        <v>0</v>
      </c>
      <c r="E646" s="460">
        <f t="shared" si="48"/>
        <v>0</v>
      </c>
      <c r="F646" s="461">
        <v>0</v>
      </c>
      <c r="G646" s="460">
        <v>0</v>
      </c>
      <c r="H646" s="460">
        <v>0</v>
      </c>
      <c r="I646" s="313" t="str">
        <f t="shared" si="49"/>
        <v/>
      </c>
      <c r="J646" s="280" t="str">
        <f t="shared" si="50"/>
        <v>否</v>
      </c>
      <c r="K646" s="163" t="str">
        <f t="shared" si="51"/>
        <v>项</v>
      </c>
    </row>
    <row r="647" ht="36" customHeight="1" spans="1:11">
      <c r="A647" s="309">
        <v>2082803</v>
      </c>
      <c r="B647" s="308" t="s">
        <v>95</v>
      </c>
      <c r="C647" s="312">
        <v>0</v>
      </c>
      <c r="D647" s="312">
        <v>0</v>
      </c>
      <c r="E647" s="460">
        <f t="shared" si="48"/>
        <v>0</v>
      </c>
      <c r="F647" s="461">
        <v>0</v>
      </c>
      <c r="G647" s="460">
        <v>0</v>
      </c>
      <c r="H647" s="460">
        <v>0</v>
      </c>
      <c r="I647" s="313" t="str">
        <f t="shared" si="49"/>
        <v/>
      </c>
      <c r="J647" s="280" t="str">
        <f t="shared" si="50"/>
        <v>否</v>
      </c>
      <c r="K647" s="163" t="str">
        <f t="shared" si="51"/>
        <v>项</v>
      </c>
    </row>
    <row r="648" ht="36" customHeight="1" spans="1:11">
      <c r="A648" s="309">
        <v>2082804</v>
      </c>
      <c r="B648" s="308" t="s">
        <v>548</v>
      </c>
      <c r="C648" s="312">
        <v>2</v>
      </c>
      <c r="D648" s="312">
        <v>38</v>
      </c>
      <c r="E648" s="305">
        <f t="shared" si="48"/>
        <v>38</v>
      </c>
      <c r="F648" s="312"/>
      <c r="G648" s="305">
        <v>1</v>
      </c>
      <c r="H648" s="305">
        <v>0</v>
      </c>
      <c r="I648" s="313">
        <f t="shared" si="49"/>
        <v>18</v>
      </c>
      <c r="J648" s="280" t="str">
        <f t="shared" si="50"/>
        <v>是</v>
      </c>
      <c r="K648" s="163" t="str">
        <f t="shared" si="51"/>
        <v>项</v>
      </c>
    </row>
    <row r="649" ht="36" customHeight="1" spans="1:11">
      <c r="A649" s="309">
        <v>2082805</v>
      </c>
      <c r="B649" s="362" t="s">
        <v>549</v>
      </c>
      <c r="C649" s="312">
        <v>0</v>
      </c>
      <c r="D649" s="312">
        <v>0</v>
      </c>
      <c r="E649" s="460">
        <f t="shared" si="48"/>
        <v>0</v>
      </c>
      <c r="F649" s="461">
        <v>0</v>
      </c>
      <c r="G649" s="460">
        <v>0</v>
      </c>
      <c r="H649" s="460">
        <v>0</v>
      </c>
      <c r="I649" s="313" t="str">
        <f t="shared" si="49"/>
        <v/>
      </c>
      <c r="J649" s="280" t="str">
        <f t="shared" si="50"/>
        <v>否</v>
      </c>
      <c r="K649" s="163" t="str">
        <f t="shared" si="51"/>
        <v>项</v>
      </c>
    </row>
    <row r="650" ht="36" customHeight="1" spans="1:11">
      <c r="A650" s="309">
        <v>2082850</v>
      </c>
      <c r="B650" s="308" t="s">
        <v>102</v>
      </c>
      <c r="C650" s="312">
        <v>0</v>
      </c>
      <c r="D650" s="312">
        <v>0</v>
      </c>
      <c r="E650" s="460">
        <f t="shared" si="48"/>
        <v>0</v>
      </c>
      <c r="F650" s="461">
        <v>0</v>
      </c>
      <c r="G650" s="460">
        <v>0</v>
      </c>
      <c r="H650" s="460">
        <v>0</v>
      </c>
      <c r="I650" s="313" t="str">
        <f t="shared" si="49"/>
        <v/>
      </c>
      <c r="J650" s="280" t="str">
        <f t="shared" si="50"/>
        <v>否</v>
      </c>
      <c r="K650" s="163" t="str">
        <f t="shared" si="51"/>
        <v>项</v>
      </c>
    </row>
    <row r="651" ht="36" customHeight="1" spans="1:11">
      <c r="A651" s="309">
        <v>2082899</v>
      </c>
      <c r="B651" s="308" t="s">
        <v>550</v>
      </c>
      <c r="C651" s="312">
        <v>18</v>
      </c>
      <c r="D651" s="312">
        <v>14</v>
      </c>
      <c r="E651" s="305">
        <f t="shared" si="48"/>
        <v>14</v>
      </c>
      <c r="F651" s="312"/>
      <c r="G651" s="305">
        <v>0</v>
      </c>
      <c r="H651" s="305">
        <v>0</v>
      </c>
      <c r="I651" s="313">
        <f t="shared" si="49"/>
        <v>-0.222</v>
      </c>
      <c r="J651" s="280" t="str">
        <f t="shared" si="50"/>
        <v>是</v>
      </c>
      <c r="K651" s="163" t="str">
        <f t="shared" si="51"/>
        <v>项</v>
      </c>
    </row>
    <row r="652" ht="36" customHeight="1" spans="1:11">
      <c r="A652" s="309">
        <v>20830</v>
      </c>
      <c r="B652" s="457" t="s">
        <v>551</v>
      </c>
      <c r="C652" s="458">
        <v>0</v>
      </c>
      <c r="D652" s="458">
        <v>0</v>
      </c>
      <c r="E652" s="458">
        <f t="shared" si="48"/>
        <v>0</v>
      </c>
      <c r="F652" s="458"/>
      <c r="G652" s="458">
        <f>SUM(G653:G654)</f>
        <v>0</v>
      </c>
      <c r="H652" s="458">
        <v>0</v>
      </c>
      <c r="I652" s="464" t="str">
        <f t="shared" si="49"/>
        <v/>
      </c>
      <c r="J652" s="280" t="str">
        <f t="shared" si="50"/>
        <v>否</v>
      </c>
      <c r="K652" s="163" t="str">
        <f t="shared" si="51"/>
        <v>款</v>
      </c>
    </row>
    <row r="653" ht="36" customHeight="1" spans="1:11">
      <c r="A653" s="309">
        <v>2083001</v>
      </c>
      <c r="B653" s="308" t="s">
        <v>552</v>
      </c>
      <c r="C653" s="312">
        <v>0</v>
      </c>
      <c r="D653" s="312">
        <v>0</v>
      </c>
      <c r="E653" s="460">
        <f t="shared" si="48"/>
        <v>0</v>
      </c>
      <c r="F653" s="461">
        <v>0</v>
      </c>
      <c r="G653" s="460">
        <v>0</v>
      </c>
      <c r="H653" s="460">
        <v>0</v>
      </c>
      <c r="I653" s="313" t="str">
        <f t="shared" si="49"/>
        <v/>
      </c>
      <c r="J653" s="280" t="str">
        <f t="shared" si="50"/>
        <v>否</v>
      </c>
      <c r="K653" s="163" t="str">
        <f t="shared" si="51"/>
        <v>项</v>
      </c>
    </row>
    <row r="654" ht="36" customHeight="1" spans="1:11">
      <c r="A654" s="309">
        <v>2083099</v>
      </c>
      <c r="B654" s="308" t="s">
        <v>553</v>
      </c>
      <c r="C654" s="312">
        <v>0</v>
      </c>
      <c r="D654" s="312">
        <v>0</v>
      </c>
      <c r="E654" s="460">
        <f t="shared" si="48"/>
        <v>0</v>
      </c>
      <c r="F654" s="461">
        <v>0</v>
      </c>
      <c r="G654" s="460">
        <v>0</v>
      </c>
      <c r="H654" s="460">
        <v>0</v>
      </c>
      <c r="I654" s="313" t="str">
        <f t="shared" si="49"/>
        <v/>
      </c>
      <c r="J654" s="280" t="str">
        <f t="shared" si="50"/>
        <v>否</v>
      </c>
      <c r="K654" s="163" t="str">
        <f t="shared" si="51"/>
        <v>项</v>
      </c>
    </row>
    <row r="655" ht="36" customHeight="1" spans="1:11">
      <c r="A655" s="309">
        <v>20899</v>
      </c>
      <c r="B655" s="457" t="s">
        <v>554</v>
      </c>
      <c r="C655" s="458">
        <v>37</v>
      </c>
      <c r="D655" s="458">
        <v>48</v>
      </c>
      <c r="E655" s="458">
        <f t="shared" si="48"/>
        <v>48</v>
      </c>
      <c r="F655" s="458"/>
      <c r="G655" s="458">
        <f>SUM(G656)</f>
        <v>0</v>
      </c>
      <c r="H655" s="458">
        <v>0</v>
      </c>
      <c r="I655" s="464">
        <f t="shared" si="49"/>
        <v>0.297</v>
      </c>
      <c r="J655" s="280" t="str">
        <f t="shared" si="50"/>
        <v>是</v>
      </c>
      <c r="K655" s="163" t="str">
        <f t="shared" si="51"/>
        <v>款</v>
      </c>
    </row>
    <row r="656" ht="36" customHeight="1" spans="1:11">
      <c r="A656" s="472">
        <v>2089999</v>
      </c>
      <c r="B656" s="308" t="s">
        <v>555</v>
      </c>
      <c r="C656" s="312">
        <v>37</v>
      </c>
      <c r="D656" s="312">
        <v>48</v>
      </c>
      <c r="E656" s="305">
        <f t="shared" si="48"/>
        <v>48</v>
      </c>
      <c r="F656" s="312">
        <v>0</v>
      </c>
      <c r="G656" s="305">
        <v>0</v>
      </c>
      <c r="H656" s="305">
        <v>0</v>
      </c>
      <c r="I656" s="313">
        <f t="shared" si="49"/>
        <v>0.297</v>
      </c>
      <c r="J656" s="280" t="str">
        <f t="shared" si="50"/>
        <v>是</v>
      </c>
      <c r="K656" s="163" t="str">
        <f t="shared" si="51"/>
        <v>项</v>
      </c>
    </row>
    <row r="657" ht="36" customHeight="1" spans="1:11">
      <c r="A657" s="303">
        <v>210</v>
      </c>
      <c r="B657" s="455" t="s">
        <v>54</v>
      </c>
      <c r="C657" s="458">
        <v>15751</v>
      </c>
      <c r="D657" s="458">
        <v>14469</v>
      </c>
      <c r="E657" s="458">
        <f t="shared" si="48"/>
        <v>13709</v>
      </c>
      <c r="F657" s="458">
        <f>SUM(F658,F663,F678,F682,F694,F697,F701,F706,F710,F714,F717,F726,F728)</f>
        <v>124</v>
      </c>
      <c r="G657" s="458">
        <f>SUM(G658,G663,G678,G682,G694,G697,G701,G706,G710,G714,G717,G726,G728)</f>
        <v>878</v>
      </c>
      <c r="H657" s="458">
        <v>760</v>
      </c>
      <c r="I657" s="463">
        <f t="shared" si="49"/>
        <v>-0.13</v>
      </c>
      <c r="J657" s="280" t="str">
        <f t="shared" si="50"/>
        <v>是</v>
      </c>
      <c r="K657" s="163" t="str">
        <f t="shared" si="51"/>
        <v>类</v>
      </c>
    </row>
    <row r="658" ht="36" customHeight="1" spans="1:11">
      <c r="A658" s="309">
        <v>21001</v>
      </c>
      <c r="B658" s="457" t="s">
        <v>556</v>
      </c>
      <c r="C658" s="458">
        <v>540</v>
      </c>
      <c r="D658" s="458">
        <v>495</v>
      </c>
      <c r="E658" s="458">
        <f t="shared" si="48"/>
        <v>495</v>
      </c>
      <c r="F658" s="458">
        <f>SUM(F659:F662)</f>
        <v>124</v>
      </c>
      <c r="G658" s="458">
        <f>SUM(G659:G662)</f>
        <v>0</v>
      </c>
      <c r="H658" s="458">
        <v>0</v>
      </c>
      <c r="I658" s="464">
        <f t="shared" si="49"/>
        <v>-0.083</v>
      </c>
      <c r="J658" s="280" t="str">
        <f t="shared" si="50"/>
        <v>是</v>
      </c>
      <c r="K658" s="163" t="str">
        <f t="shared" si="51"/>
        <v>款</v>
      </c>
    </row>
    <row r="659" ht="36" customHeight="1" spans="1:11">
      <c r="A659" s="309">
        <v>2100101</v>
      </c>
      <c r="B659" s="308" t="s">
        <v>93</v>
      </c>
      <c r="C659" s="312">
        <v>407</v>
      </c>
      <c r="D659" s="312">
        <v>371</v>
      </c>
      <c r="E659" s="305">
        <f t="shared" si="48"/>
        <v>371</v>
      </c>
      <c r="F659" s="312">
        <v>0</v>
      </c>
      <c r="G659" s="305">
        <v>0</v>
      </c>
      <c r="H659" s="305">
        <v>0</v>
      </c>
      <c r="I659" s="313">
        <f t="shared" si="49"/>
        <v>-0.088</v>
      </c>
      <c r="J659" s="280" t="str">
        <f t="shared" si="50"/>
        <v>是</v>
      </c>
      <c r="K659" s="163" t="str">
        <f t="shared" si="51"/>
        <v>项</v>
      </c>
    </row>
    <row r="660" ht="36" customHeight="1" spans="1:11">
      <c r="A660" s="309">
        <v>2100102</v>
      </c>
      <c r="B660" s="308" t="s">
        <v>94</v>
      </c>
      <c r="C660" s="312">
        <v>0</v>
      </c>
      <c r="D660" s="312">
        <v>0</v>
      </c>
      <c r="E660" s="460">
        <f t="shared" si="48"/>
        <v>0</v>
      </c>
      <c r="F660" s="461">
        <v>0</v>
      </c>
      <c r="G660" s="460">
        <v>0</v>
      </c>
      <c r="H660" s="460">
        <v>0</v>
      </c>
      <c r="I660" s="313" t="str">
        <f t="shared" si="49"/>
        <v/>
      </c>
      <c r="J660" s="280" t="str">
        <f t="shared" si="50"/>
        <v>否</v>
      </c>
      <c r="K660" s="163" t="str">
        <f t="shared" si="51"/>
        <v>项</v>
      </c>
    </row>
    <row r="661" ht="36" customHeight="1" spans="1:11">
      <c r="A661" s="309">
        <v>2100103</v>
      </c>
      <c r="B661" s="308" t="s">
        <v>95</v>
      </c>
      <c r="C661" s="312">
        <v>0</v>
      </c>
      <c r="D661" s="312">
        <v>0</v>
      </c>
      <c r="E661" s="460">
        <f t="shared" si="48"/>
        <v>0</v>
      </c>
      <c r="F661" s="461">
        <v>0</v>
      </c>
      <c r="G661" s="460">
        <v>0</v>
      </c>
      <c r="H661" s="460">
        <v>0</v>
      </c>
      <c r="I661" s="313" t="str">
        <f t="shared" si="49"/>
        <v/>
      </c>
      <c r="J661" s="280" t="str">
        <f t="shared" si="50"/>
        <v>否</v>
      </c>
      <c r="K661" s="163" t="str">
        <f t="shared" si="51"/>
        <v>项</v>
      </c>
    </row>
    <row r="662" ht="36" customHeight="1" spans="1:11">
      <c r="A662" s="309">
        <v>2100199</v>
      </c>
      <c r="B662" s="308" t="s">
        <v>557</v>
      </c>
      <c r="C662" s="312">
        <v>133</v>
      </c>
      <c r="D662" s="312">
        <v>124</v>
      </c>
      <c r="E662" s="460">
        <f t="shared" si="48"/>
        <v>124</v>
      </c>
      <c r="F662" s="461">
        <v>124</v>
      </c>
      <c r="G662" s="460">
        <v>0</v>
      </c>
      <c r="H662" s="460">
        <v>0</v>
      </c>
      <c r="I662" s="313">
        <f t="shared" si="49"/>
        <v>-0.068</v>
      </c>
      <c r="J662" s="280" t="str">
        <f t="shared" si="50"/>
        <v>是</v>
      </c>
      <c r="K662" s="163" t="str">
        <f t="shared" si="51"/>
        <v>项</v>
      </c>
    </row>
    <row r="663" ht="36" customHeight="1" spans="1:11">
      <c r="A663" s="309">
        <v>21002</v>
      </c>
      <c r="B663" s="457" t="s">
        <v>558</v>
      </c>
      <c r="C663" s="458">
        <v>1114</v>
      </c>
      <c r="D663" s="458">
        <v>603</v>
      </c>
      <c r="E663" s="458">
        <f t="shared" si="48"/>
        <v>603</v>
      </c>
      <c r="F663" s="458"/>
      <c r="G663" s="458">
        <f>SUM(G664:G677)</f>
        <v>0</v>
      </c>
      <c r="H663" s="458">
        <v>0</v>
      </c>
      <c r="I663" s="464">
        <f t="shared" si="49"/>
        <v>-0.459</v>
      </c>
      <c r="J663" s="280" t="str">
        <f t="shared" si="50"/>
        <v>是</v>
      </c>
      <c r="K663" s="163" t="str">
        <f t="shared" si="51"/>
        <v>款</v>
      </c>
    </row>
    <row r="664" ht="36" customHeight="1" spans="1:11">
      <c r="A664" s="309">
        <v>2100201</v>
      </c>
      <c r="B664" s="308" t="s">
        <v>559</v>
      </c>
      <c r="C664" s="312">
        <v>341</v>
      </c>
      <c r="D664" s="312">
        <v>349</v>
      </c>
      <c r="E664" s="305">
        <f t="shared" si="48"/>
        <v>349</v>
      </c>
      <c r="F664" s="312">
        <v>0</v>
      </c>
      <c r="G664" s="305">
        <v>0</v>
      </c>
      <c r="H664" s="305">
        <v>0</v>
      </c>
      <c r="I664" s="313">
        <f t="shared" si="49"/>
        <v>0.023</v>
      </c>
      <c r="J664" s="280" t="str">
        <f t="shared" si="50"/>
        <v>是</v>
      </c>
      <c r="K664" s="163" t="str">
        <f t="shared" si="51"/>
        <v>项</v>
      </c>
    </row>
    <row r="665" ht="36" customHeight="1" spans="1:11">
      <c r="A665" s="309">
        <v>2100202</v>
      </c>
      <c r="B665" s="308" t="s">
        <v>560</v>
      </c>
      <c r="C665" s="312">
        <v>363</v>
      </c>
      <c r="D665" s="312">
        <v>184</v>
      </c>
      <c r="E665" s="305">
        <f t="shared" si="48"/>
        <v>184</v>
      </c>
      <c r="F665" s="312">
        <v>0</v>
      </c>
      <c r="G665" s="305">
        <v>0</v>
      </c>
      <c r="H665" s="305">
        <v>0</v>
      </c>
      <c r="I665" s="313">
        <f t="shared" si="49"/>
        <v>-0.493</v>
      </c>
      <c r="J665" s="280" t="str">
        <f t="shared" si="50"/>
        <v>是</v>
      </c>
      <c r="K665" s="163" t="str">
        <f t="shared" si="51"/>
        <v>项</v>
      </c>
    </row>
    <row r="666" ht="36" customHeight="1" spans="1:11">
      <c r="A666" s="309">
        <v>2100203</v>
      </c>
      <c r="B666" s="308" t="s">
        <v>561</v>
      </c>
      <c r="C666" s="312">
        <v>0</v>
      </c>
      <c r="D666" s="312">
        <v>0</v>
      </c>
      <c r="E666" s="460">
        <f t="shared" si="48"/>
        <v>0</v>
      </c>
      <c r="F666" s="461">
        <v>0</v>
      </c>
      <c r="G666" s="460">
        <v>0</v>
      </c>
      <c r="H666" s="460">
        <v>0</v>
      </c>
      <c r="I666" s="313" t="str">
        <f t="shared" si="49"/>
        <v/>
      </c>
      <c r="J666" s="280" t="str">
        <f t="shared" si="50"/>
        <v>否</v>
      </c>
      <c r="K666" s="163" t="str">
        <f t="shared" si="51"/>
        <v>项</v>
      </c>
    </row>
    <row r="667" ht="36" customHeight="1" spans="1:11">
      <c r="A667" s="309">
        <v>2100204</v>
      </c>
      <c r="B667" s="308" t="s">
        <v>562</v>
      </c>
      <c r="C667" s="312">
        <v>0</v>
      </c>
      <c r="D667" s="312">
        <v>0</v>
      </c>
      <c r="E667" s="460">
        <f t="shared" si="48"/>
        <v>0</v>
      </c>
      <c r="F667" s="461">
        <v>0</v>
      </c>
      <c r="G667" s="460">
        <v>0</v>
      </c>
      <c r="H667" s="460">
        <v>0</v>
      </c>
      <c r="I667" s="313" t="str">
        <f t="shared" si="49"/>
        <v/>
      </c>
      <c r="J667" s="280" t="str">
        <f t="shared" si="50"/>
        <v>否</v>
      </c>
      <c r="K667" s="163" t="str">
        <f t="shared" si="51"/>
        <v>项</v>
      </c>
    </row>
    <row r="668" ht="36" customHeight="1" spans="1:11">
      <c r="A668" s="309">
        <v>2100205</v>
      </c>
      <c r="B668" s="308" t="s">
        <v>563</v>
      </c>
      <c r="C668" s="312">
        <v>0</v>
      </c>
      <c r="D668" s="312">
        <v>0</v>
      </c>
      <c r="E668" s="460">
        <f t="shared" si="48"/>
        <v>0</v>
      </c>
      <c r="F668" s="461">
        <v>0</v>
      </c>
      <c r="G668" s="460">
        <v>0</v>
      </c>
      <c r="H668" s="460">
        <v>0</v>
      </c>
      <c r="I668" s="313" t="str">
        <f t="shared" si="49"/>
        <v/>
      </c>
      <c r="J668" s="280" t="str">
        <f t="shared" si="50"/>
        <v>否</v>
      </c>
      <c r="K668" s="163" t="str">
        <f t="shared" si="51"/>
        <v>项</v>
      </c>
    </row>
    <row r="669" ht="36" customHeight="1" spans="1:11">
      <c r="A669" s="309">
        <v>2100206</v>
      </c>
      <c r="B669" s="308" t="s">
        <v>564</v>
      </c>
      <c r="C669" s="312">
        <v>0</v>
      </c>
      <c r="D669" s="312">
        <v>0</v>
      </c>
      <c r="E669" s="460">
        <f t="shared" si="48"/>
        <v>0</v>
      </c>
      <c r="F669" s="461">
        <v>0</v>
      </c>
      <c r="G669" s="460">
        <v>0</v>
      </c>
      <c r="H669" s="460">
        <v>0</v>
      </c>
      <c r="I669" s="313" t="str">
        <f t="shared" si="49"/>
        <v/>
      </c>
      <c r="J669" s="280" t="str">
        <f t="shared" si="50"/>
        <v>否</v>
      </c>
      <c r="K669" s="163" t="str">
        <f t="shared" si="51"/>
        <v>项</v>
      </c>
    </row>
    <row r="670" ht="36" customHeight="1" spans="1:11">
      <c r="A670" s="309">
        <v>2100207</v>
      </c>
      <c r="B670" s="308" t="s">
        <v>565</v>
      </c>
      <c r="C670" s="312">
        <v>0</v>
      </c>
      <c r="D670" s="312">
        <v>0</v>
      </c>
      <c r="E670" s="460">
        <f t="shared" si="48"/>
        <v>0</v>
      </c>
      <c r="F670" s="461">
        <v>0</v>
      </c>
      <c r="G670" s="460">
        <v>0</v>
      </c>
      <c r="H670" s="460">
        <v>0</v>
      </c>
      <c r="I670" s="313" t="str">
        <f t="shared" si="49"/>
        <v/>
      </c>
      <c r="J670" s="280" t="str">
        <f t="shared" si="50"/>
        <v>否</v>
      </c>
      <c r="K670" s="163" t="str">
        <f t="shared" si="51"/>
        <v>项</v>
      </c>
    </row>
    <row r="671" ht="36" customHeight="1" spans="1:11">
      <c r="A671" s="309">
        <v>2100208</v>
      </c>
      <c r="B671" s="308" t="s">
        <v>566</v>
      </c>
      <c r="C671" s="312">
        <v>0</v>
      </c>
      <c r="D671" s="312">
        <v>0</v>
      </c>
      <c r="E671" s="460">
        <f t="shared" si="48"/>
        <v>0</v>
      </c>
      <c r="F671" s="461">
        <v>0</v>
      </c>
      <c r="G671" s="460">
        <v>0</v>
      </c>
      <c r="H671" s="460">
        <v>0</v>
      </c>
      <c r="I671" s="313" t="str">
        <f t="shared" si="49"/>
        <v/>
      </c>
      <c r="J671" s="280" t="str">
        <f t="shared" si="50"/>
        <v>否</v>
      </c>
      <c r="K671" s="163" t="str">
        <f t="shared" si="51"/>
        <v>项</v>
      </c>
    </row>
    <row r="672" ht="36" customHeight="1" spans="1:11">
      <c r="A672" s="309">
        <v>2100209</v>
      </c>
      <c r="B672" s="308" t="s">
        <v>567</v>
      </c>
      <c r="C672" s="312">
        <v>0</v>
      </c>
      <c r="D672" s="312">
        <v>0</v>
      </c>
      <c r="E672" s="460">
        <f t="shared" si="48"/>
        <v>0</v>
      </c>
      <c r="F672" s="461">
        <v>0</v>
      </c>
      <c r="G672" s="460">
        <v>0</v>
      </c>
      <c r="H672" s="460">
        <v>0</v>
      </c>
      <c r="I672" s="313" t="str">
        <f t="shared" si="49"/>
        <v/>
      </c>
      <c r="J672" s="280" t="str">
        <f t="shared" si="50"/>
        <v>否</v>
      </c>
      <c r="K672" s="163" t="str">
        <f t="shared" si="51"/>
        <v>项</v>
      </c>
    </row>
    <row r="673" ht="36" customHeight="1" spans="1:11">
      <c r="A673" s="309">
        <v>2100210</v>
      </c>
      <c r="B673" s="308" t="s">
        <v>568</v>
      </c>
      <c r="C673" s="312">
        <v>0</v>
      </c>
      <c r="D673" s="312">
        <v>0</v>
      </c>
      <c r="E673" s="460">
        <f t="shared" si="48"/>
        <v>0</v>
      </c>
      <c r="F673" s="461">
        <v>0</v>
      </c>
      <c r="G673" s="460">
        <v>0</v>
      </c>
      <c r="H673" s="460">
        <v>0</v>
      </c>
      <c r="I673" s="313" t="str">
        <f t="shared" si="49"/>
        <v/>
      </c>
      <c r="J673" s="280" t="str">
        <f t="shared" si="50"/>
        <v>否</v>
      </c>
      <c r="K673" s="163" t="str">
        <f t="shared" si="51"/>
        <v>项</v>
      </c>
    </row>
    <row r="674" ht="36" customHeight="1" spans="1:11">
      <c r="A674" s="309">
        <v>2100211</v>
      </c>
      <c r="B674" s="308" t="s">
        <v>569</v>
      </c>
      <c r="C674" s="312">
        <v>0</v>
      </c>
      <c r="D674" s="312">
        <v>0</v>
      </c>
      <c r="E674" s="460">
        <f t="shared" si="48"/>
        <v>0</v>
      </c>
      <c r="F674" s="461">
        <v>0</v>
      </c>
      <c r="G674" s="460">
        <v>0</v>
      </c>
      <c r="H674" s="460">
        <v>0</v>
      </c>
      <c r="I674" s="313" t="str">
        <f t="shared" si="49"/>
        <v/>
      </c>
      <c r="J674" s="280" t="str">
        <f t="shared" si="50"/>
        <v>否</v>
      </c>
      <c r="K674" s="163" t="str">
        <f t="shared" si="51"/>
        <v>项</v>
      </c>
    </row>
    <row r="675" ht="36" customHeight="1" spans="1:11">
      <c r="A675" s="309">
        <v>2100212</v>
      </c>
      <c r="B675" s="308" t="s">
        <v>570</v>
      </c>
      <c r="C675" s="312">
        <v>0</v>
      </c>
      <c r="D675" s="312">
        <v>0</v>
      </c>
      <c r="E675" s="460">
        <f t="shared" si="48"/>
        <v>0</v>
      </c>
      <c r="F675" s="461">
        <v>0</v>
      </c>
      <c r="G675" s="460">
        <v>0</v>
      </c>
      <c r="H675" s="460">
        <v>0</v>
      </c>
      <c r="I675" s="313" t="str">
        <f t="shared" si="49"/>
        <v/>
      </c>
      <c r="J675" s="280" t="str">
        <f t="shared" si="50"/>
        <v>否</v>
      </c>
      <c r="K675" s="163" t="str">
        <f t="shared" si="51"/>
        <v>项</v>
      </c>
    </row>
    <row r="676" ht="36" customHeight="1" spans="1:11">
      <c r="A676" s="309">
        <v>2100213</v>
      </c>
      <c r="B676" s="362" t="s">
        <v>571</v>
      </c>
      <c r="C676" s="312">
        <v>0</v>
      </c>
      <c r="D676" s="312">
        <v>0</v>
      </c>
      <c r="E676" s="460">
        <f t="shared" si="48"/>
        <v>0</v>
      </c>
      <c r="F676" s="461">
        <v>0</v>
      </c>
      <c r="G676" s="460">
        <v>0</v>
      </c>
      <c r="H676" s="460"/>
      <c r="I676" s="313" t="str">
        <f t="shared" si="49"/>
        <v/>
      </c>
      <c r="J676" s="280" t="str">
        <f t="shared" si="50"/>
        <v>否</v>
      </c>
      <c r="K676" s="163" t="str">
        <f t="shared" si="51"/>
        <v>项</v>
      </c>
    </row>
    <row r="677" ht="36" customHeight="1" spans="1:11">
      <c r="A677" s="309">
        <v>2100299</v>
      </c>
      <c r="B677" s="308" t="s">
        <v>572</v>
      </c>
      <c r="C677" s="312">
        <v>410</v>
      </c>
      <c r="D677" s="312">
        <v>70</v>
      </c>
      <c r="E677" s="305">
        <f t="shared" si="48"/>
        <v>70</v>
      </c>
      <c r="F677" s="312">
        <v>0</v>
      </c>
      <c r="G677" s="305">
        <v>0</v>
      </c>
      <c r="H677" s="305">
        <v>0</v>
      </c>
      <c r="I677" s="313">
        <f t="shared" si="49"/>
        <v>-0.829</v>
      </c>
      <c r="J677" s="280" t="str">
        <f t="shared" si="50"/>
        <v>是</v>
      </c>
      <c r="K677" s="163" t="str">
        <f t="shared" si="51"/>
        <v>项</v>
      </c>
    </row>
    <row r="678" ht="36" customHeight="1" spans="1:11">
      <c r="A678" s="309">
        <v>21003</v>
      </c>
      <c r="B678" s="457" t="s">
        <v>573</v>
      </c>
      <c r="C678" s="458">
        <v>2740</v>
      </c>
      <c r="D678" s="458">
        <v>2418</v>
      </c>
      <c r="E678" s="458">
        <f t="shared" si="48"/>
        <v>2418</v>
      </c>
      <c r="F678" s="458"/>
      <c r="G678" s="458">
        <f>SUM(G679:G681)</f>
        <v>41</v>
      </c>
      <c r="H678" s="458">
        <v>0</v>
      </c>
      <c r="I678" s="464">
        <f t="shared" si="49"/>
        <v>-0.118</v>
      </c>
      <c r="J678" s="280" t="str">
        <f t="shared" si="50"/>
        <v>是</v>
      </c>
      <c r="K678" s="163" t="str">
        <f t="shared" si="51"/>
        <v>款</v>
      </c>
    </row>
    <row r="679" ht="36" customHeight="1" spans="1:11">
      <c r="A679" s="309">
        <v>2100301</v>
      </c>
      <c r="B679" s="308" t="s">
        <v>574</v>
      </c>
      <c r="C679" s="312">
        <v>0</v>
      </c>
      <c r="D679" s="312">
        <v>0</v>
      </c>
      <c r="E679" s="460">
        <f t="shared" si="48"/>
        <v>0</v>
      </c>
      <c r="F679" s="461">
        <v>0</v>
      </c>
      <c r="G679" s="460">
        <v>0</v>
      </c>
      <c r="H679" s="460">
        <v>0</v>
      </c>
      <c r="I679" s="313" t="str">
        <f t="shared" si="49"/>
        <v/>
      </c>
      <c r="J679" s="280" t="str">
        <f t="shared" si="50"/>
        <v>否</v>
      </c>
      <c r="K679" s="163" t="str">
        <f t="shared" si="51"/>
        <v>项</v>
      </c>
    </row>
    <row r="680" ht="36" customHeight="1" spans="1:11">
      <c r="A680" s="309">
        <v>2100302</v>
      </c>
      <c r="B680" s="308" t="s">
        <v>575</v>
      </c>
      <c r="C680" s="312">
        <v>2455</v>
      </c>
      <c r="D680" s="312">
        <v>2339</v>
      </c>
      <c r="E680" s="305">
        <f t="shared" si="48"/>
        <v>2339</v>
      </c>
      <c r="F680" s="312">
        <v>0</v>
      </c>
      <c r="G680" s="305">
        <v>0</v>
      </c>
      <c r="H680" s="305">
        <v>0</v>
      </c>
      <c r="I680" s="313">
        <f t="shared" si="49"/>
        <v>-0.047</v>
      </c>
      <c r="J680" s="280" t="str">
        <f t="shared" si="50"/>
        <v>是</v>
      </c>
      <c r="K680" s="163" t="str">
        <f t="shared" si="51"/>
        <v>项</v>
      </c>
    </row>
    <row r="681" ht="36" customHeight="1" spans="1:11">
      <c r="A681" s="309">
        <v>2100399</v>
      </c>
      <c r="B681" s="308" t="s">
        <v>576</v>
      </c>
      <c r="C681" s="312">
        <v>285</v>
      </c>
      <c r="D681" s="312">
        <v>79</v>
      </c>
      <c r="E681" s="305">
        <f t="shared" si="48"/>
        <v>79</v>
      </c>
      <c r="F681" s="312"/>
      <c r="G681" s="305">
        <v>41</v>
      </c>
      <c r="H681" s="305">
        <v>0</v>
      </c>
      <c r="I681" s="313">
        <f t="shared" si="49"/>
        <v>-0.723</v>
      </c>
      <c r="J681" s="280" t="str">
        <f t="shared" si="50"/>
        <v>是</v>
      </c>
      <c r="K681" s="163" t="str">
        <f t="shared" si="51"/>
        <v>项</v>
      </c>
    </row>
    <row r="682" ht="36" customHeight="1" spans="1:11">
      <c r="A682" s="309">
        <v>21004</v>
      </c>
      <c r="B682" s="457" t="s">
        <v>577</v>
      </c>
      <c r="C682" s="458">
        <v>2091</v>
      </c>
      <c r="D682" s="458">
        <v>1356</v>
      </c>
      <c r="E682" s="458">
        <f t="shared" si="48"/>
        <v>1356</v>
      </c>
      <c r="F682" s="458"/>
      <c r="G682" s="458">
        <f>SUM(G683:G693)</f>
        <v>78</v>
      </c>
      <c r="H682" s="458">
        <v>0</v>
      </c>
      <c r="I682" s="464">
        <f t="shared" si="49"/>
        <v>-0.352</v>
      </c>
      <c r="J682" s="280" t="str">
        <f t="shared" si="50"/>
        <v>是</v>
      </c>
      <c r="K682" s="163" t="str">
        <f t="shared" si="51"/>
        <v>款</v>
      </c>
    </row>
    <row r="683" ht="36" customHeight="1" spans="1:11">
      <c r="A683" s="309">
        <v>2100401</v>
      </c>
      <c r="B683" s="308" t="s">
        <v>578</v>
      </c>
      <c r="C683" s="312">
        <v>514</v>
      </c>
      <c r="D683" s="312">
        <v>491</v>
      </c>
      <c r="E683" s="305">
        <f t="shared" si="48"/>
        <v>491</v>
      </c>
      <c r="F683" s="312">
        <v>0</v>
      </c>
      <c r="G683" s="305">
        <v>0</v>
      </c>
      <c r="H683" s="305">
        <v>0</v>
      </c>
      <c r="I683" s="313">
        <f t="shared" si="49"/>
        <v>-0.045</v>
      </c>
      <c r="J683" s="280" t="str">
        <f t="shared" si="50"/>
        <v>是</v>
      </c>
      <c r="K683" s="163" t="str">
        <f t="shared" si="51"/>
        <v>项</v>
      </c>
    </row>
    <row r="684" ht="36" customHeight="1" spans="1:11">
      <c r="A684" s="309">
        <v>2100402</v>
      </c>
      <c r="B684" s="308" t="s">
        <v>579</v>
      </c>
      <c r="C684" s="312">
        <v>0</v>
      </c>
      <c r="D684" s="312">
        <v>0</v>
      </c>
      <c r="E684" s="460">
        <f t="shared" si="48"/>
        <v>0</v>
      </c>
      <c r="F684" s="461">
        <v>0</v>
      </c>
      <c r="G684" s="460">
        <v>0</v>
      </c>
      <c r="H684" s="460">
        <v>0</v>
      </c>
      <c r="I684" s="313" t="str">
        <f t="shared" si="49"/>
        <v/>
      </c>
      <c r="J684" s="280" t="str">
        <f t="shared" si="50"/>
        <v>否</v>
      </c>
      <c r="K684" s="163" t="str">
        <f t="shared" si="51"/>
        <v>项</v>
      </c>
    </row>
    <row r="685" ht="36" customHeight="1" spans="1:11">
      <c r="A685" s="309">
        <v>2100403</v>
      </c>
      <c r="B685" s="308" t="s">
        <v>580</v>
      </c>
      <c r="C685" s="312">
        <v>706</v>
      </c>
      <c r="D685" s="312">
        <v>680</v>
      </c>
      <c r="E685" s="305">
        <f t="shared" si="48"/>
        <v>680</v>
      </c>
      <c r="F685" s="312">
        <v>0</v>
      </c>
      <c r="G685" s="305">
        <v>0</v>
      </c>
      <c r="H685" s="305">
        <v>0</v>
      </c>
      <c r="I685" s="313">
        <f t="shared" si="49"/>
        <v>-0.037</v>
      </c>
      <c r="J685" s="280" t="str">
        <f t="shared" si="50"/>
        <v>是</v>
      </c>
      <c r="K685" s="163" t="str">
        <f t="shared" si="51"/>
        <v>项</v>
      </c>
    </row>
    <row r="686" ht="36" customHeight="1" spans="1:11">
      <c r="A686" s="309">
        <v>2100404</v>
      </c>
      <c r="B686" s="308" t="s">
        <v>581</v>
      </c>
      <c r="C686" s="312">
        <v>0</v>
      </c>
      <c r="D686" s="312">
        <v>0</v>
      </c>
      <c r="E686" s="460">
        <f t="shared" si="48"/>
        <v>0</v>
      </c>
      <c r="F686" s="461">
        <v>0</v>
      </c>
      <c r="G686" s="460">
        <v>0</v>
      </c>
      <c r="H686" s="460">
        <v>0</v>
      </c>
      <c r="I686" s="313" t="str">
        <f t="shared" si="49"/>
        <v/>
      </c>
      <c r="J686" s="280" t="str">
        <f t="shared" si="50"/>
        <v>否</v>
      </c>
      <c r="K686" s="163" t="str">
        <f t="shared" si="51"/>
        <v>项</v>
      </c>
    </row>
    <row r="687" ht="36" customHeight="1" spans="1:11">
      <c r="A687" s="309">
        <v>2100405</v>
      </c>
      <c r="B687" s="308" t="s">
        <v>582</v>
      </c>
      <c r="C687" s="312">
        <v>0</v>
      </c>
      <c r="D687" s="312">
        <v>0</v>
      </c>
      <c r="E687" s="460">
        <f t="shared" si="48"/>
        <v>0</v>
      </c>
      <c r="F687" s="461">
        <v>0</v>
      </c>
      <c r="G687" s="460">
        <v>0</v>
      </c>
      <c r="H687" s="460">
        <v>0</v>
      </c>
      <c r="I687" s="313" t="str">
        <f t="shared" si="49"/>
        <v/>
      </c>
      <c r="J687" s="280" t="str">
        <f t="shared" si="50"/>
        <v>否</v>
      </c>
      <c r="K687" s="163" t="str">
        <f t="shared" si="51"/>
        <v>项</v>
      </c>
    </row>
    <row r="688" ht="36" customHeight="1" spans="1:11">
      <c r="A688" s="309">
        <v>2100406</v>
      </c>
      <c r="B688" s="308" t="s">
        <v>583</v>
      </c>
      <c r="C688" s="312">
        <v>0</v>
      </c>
      <c r="D688" s="312">
        <v>0</v>
      </c>
      <c r="E688" s="460">
        <f t="shared" si="48"/>
        <v>0</v>
      </c>
      <c r="F688" s="461">
        <v>0</v>
      </c>
      <c r="G688" s="460">
        <v>0</v>
      </c>
      <c r="H688" s="460">
        <v>0</v>
      </c>
      <c r="I688" s="313" t="str">
        <f t="shared" si="49"/>
        <v/>
      </c>
      <c r="J688" s="280" t="str">
        <f t="shared" si="50"/>
        <v>否</v>
      </c>
      <c r="K688" s="163" t="str">
        <f t="shared" si="51"/>
        <v>项</v>
      </c>
    </row>
    <row r="689" ht="36" customHeight="1" spans="1:11">
      <c r="A689" s="309">
        <v>2100407</v>
      </c>
      <c r="B689" s="308" t="s">
        <v>584</v>
      </c>
      <c r="C689" s="312">
        <v>0</v>
      </c>
      <c r="D689" s="312">
        <v>0</v>
      </c>
      <c r="E689" s="460">
        <f t="shared" si="48"/>
        <v>0</v>
      </c>
      <c r="F689" s="461">
        <v>0</v>
      </c>
      <c r="G689" s="460">
        <v>0</v>
      </c>
      <c r="H689" s="460">
        <v>0</v>
      </c>
      <c r="I689" s="313" t="str">
        <f t="shared" si="49"/>
        <v/>
      </c>
      <c r="J689" s="280" t="str">
        <f t="shared" si="50"/>
        <v>否</v>
      </c>
      <c r="K689" s="163" t="str">
        <f t="shared" si="51"/>
        <v>项</v>
      </c>
    </row>
    <row r="690" ht="36" customHeight="1" spans="1:11">
      <c r="A690" s="309">
        <v>2100408</v>
      </c>
      <c r="B690" s="308" t="s">
        <v>585</v>
      </c>
      <c r="C690" s="312">
        <v>760</v>
      </c>
      <c r="D690" s="312">
        <v>127</v>
      </c>
      <c r="E690" s="305">
        <f t="shared" si="48"/>
        <v>127</v>
      </c>
      <c r="F690" s="312"/>
      <c r="G690" s="305">
        <v>61</v>
      </c>
      <c r="H690" s="305">
        <v>0</v>
      </c>
      <c r="I690" s="313">
        <f t="shared" si="49"/>
        <v>-0.833</v>
      </c>
      <c r="J690" s="280" t="str">
        <f t="shared" si="50"/>
        <v>是</v>
      </c>
      <c r="K690" s="163" t="str">
        <f t="shared" si="51"/>
        <v>项</v>
      </c>
    </row>
    <row r="691" ht="36" customHeight="1" spans="1:11">
      <c r="A691" s="309">
        <v>2100409</v>
      </c>
      <c r="B691" s="308" t="s">
        <v>586</v>
      </c>
      <c r="C691" s="312">
        <v>78</v>
      </c>
      <c r="D691" s="312">
        <v>23</v>
      </c>
      <c r="E691" s="305">
        <f t="shared" si="48"/>
        <v>23</v>
      </c>
      <c r="F691" s="312"/>
      <c r="G691" s="305">
        <v>4</v>
      </c>
      <c r="H691" s="305">
        <v>0</v>
      </c>
      <c r="I691" s="313">
        <f t="shared" si="49"/>
        <v>-0.705</v>
      </c>
      <c r="J691" s="280" t="str">
        <f t="shared" si="50"/>
        <v>是</v>
      </c>
      <c r="K691" s="163" t="str">
        <f t="shared" si="51"/>
        <v>项</v>
      </c>
    </row>
    <row r="692" ht="36" customHeight="1" spans="1:11">
      <c r="A692" s="309">
        <v>2100410</v>
      </c>
      <c r="B692" s="308" t="s">
        <v>587</v>
      </c>
      <c r="C692" s="312">
        <v>30</v>
      </c>
      <c r="D692" s="312">
        <v>33</v>
      </c>
      <c r="E692" s="305">
        <f t="shared" si="48"/>
        <v>33</v>
      </c>
      <c r="F692" s="312"/>
      <c r="G692" s="305">
        <v>13</v>
      </c>
      <c r="H692" s="305">
        <v>0</v>
      </c>
      <c r="I692" s="313">
        <f t="shared" si="49"/>
        <v>0.1</v>
      </c>
      <c r="J692" s="280" t="str">
        <f t="shared" si="50"/>
        <v>是</v>
      </c>
      <c r="K692" s="163" t="str">
        <f t="shared" si="51"/>
        <v>项</v>
      </c>
    </row>
    <row r="693" ht="36" customHeight="1" spans="1:11">
      <c r="A693" s="309">
        <v>2100499</v>
      </c>
      <c r="B693" s="308" t="s">
        <v>588</v>
      </c>
      <c r="C693" s="312">
        <v>3</v>
      </c>
      <c r="D693" s="312">
        <v>2</v>
      </c>
      <c r="E693" s="305">
        <f t="shared" si="48"/>
        <v>2</v>
      </c>
      <c r="F693" s="312">
        <v>0</v>
      </c>
      <c r="G693" s="305">
        <v>0</v>
      </c>
      <c r="H693" s="305">
        <v>0</v>
      </c>
      <c r="I693" s="313">
        <f t="shared" si="49"/>
        <v>-0.333</v>
      </c>
      <c r="J693" s="280" t="str">
        <f t="shared" si="50"/>
        <v>是</v>
      </c>
      <c r="K693" s="163" t="str">
        <f t="shared" si="51"/>
        <v>项</v>
      </c>
    </row>
    <row r="694" ht="36" customHeight="1" spans="1:11">
      <c r="A694" s="309">
        <v>21006</v>
      </c>
      <c r="B694" s="457" t="s">
        <v>589</v>
      </c>
      <c r="C694" s="458">
        <v>0</v>
      </c>
      <c r="D694" s="458">
        <v>0</v>
      </c>
      <c r="E694" s="458">
        <f t="shared" si="48"/>
        <v>0</v>
      </c>
      <c r="F694" s="458"/>
      <c r="G694" s="458">
        <f>SUM(G695:G696)</f>
        <v>0</v>
      </c>
      <c r="H694" s="458">
        <v>0</v>
      </c>
      <c r="I694" s="464" t="str">
        <f t="shared" si="49"/>
        <v/>
      </c>
      <c r="J694" s="280" t="str">
        <f t="shared" si="50"/>
        <v>否</v>
      </c>
      <c r="K694" s="163" t="str">
        <f t="shared" si="51"/>
        <v>款</v>
      </c>
    </row>
    <row r="695" ht="36" customHeight="1" spans="1:11">
      <c r="A695" s="309">
        <v>2100601</v>
      </c>
      <c r="B695" s="308" t="s">
        <v>590</v>
      </c>
      <c r="C695" s="312">
        <v>0</v>
      </c>
      <c r="D695" s="312">
        <v>0</v>
      </c>
      <c r="E695" s="460">
        <f t="shared" si="48"/>
        <v>0</v>
      </c>
      <c r="F695" s="461">
        <v>0</v>
      </c>
      <c r="G695" s="460">
        <v>0</v>
      </c>
      <c r="H695" s="460">
        <v>0</v>
      </c>
      <c r="I695" s="313" t="str">
        <f t="shared" si="49"/>
        <v/>
      </c>
      <c r="J695" s="280" t="str">
        <f t="shared" si="50"/>
        <v>否</v>
      </c>
      <c r="K695" s="163" t="str">
        <f t="shared" si="51"/>
        <v>项</v>
      </c>
    </row>
    <row r="696" ht="36" customHeight="1" spans="1:11">
      <c r="A696" s="309">
        <v>2100699</v>
      </c>
      <c r="B696" s="308" t="s">
        <v>591</v>
      </c>
      <c r="C696" s="312">
        <v>0</v>
      </c>
      <c r="D696" s="312">
        <v>0</v>
      </c>
      <c r="E696" s="460">
        <f t="shared" si="48"/>
        <v>0</v>
      </c>
      <c r="F696" s="461">
        <v>0</v>
      </c>
      <c r="G696" s="460">
        <v>0</v>
      </c>
      <c r="H696" s="460">
        <v>0</v>
      </c>
      <c r="I696" s="313" t="str">
        <f t="shared" si="49"/>
        <v/>
      </c>
      <c r="J696" s="280" t="str">
        <f t="shared" si="50"/>
        <v>否</v>
      </c>
      <c r="K696" s="163" t="str">
        <f t="shared" si="51"/>
        <v>项</v>
      </c>
    </row>
    <row r="697" ht="36" customHeight="1" spans="1:11">
      <c r="A697" s="309">
        <v>21007</v>
      </c>
      <c r="B697" s="457" t="s">
        <v>592</v>
      </c>
      <c r="C697" s="458">
        <v>210</v>
      </c>
      <c r="D697" s="458">
        <v>167</v>
      </c>
      <c r="E697" s="458">
        <f t="shared" si="48"/>
        <v>140</v>
      </c>
      <c r="F697" s="458"/>
      <c r="G697" s="458">
        <f>SUM(G698:G700)</f>
        <v>84</v>
      </c>
      <c r="H697" s="458">
        <v>27</v>
      </c>
      <c r="I697" s="464">
        <f t="shared" si="49"/>
        <v>-0.333</v>
      </c>
      <c r="J697" s="280" t="str">
        <f t="shared" si="50"/>
        <v>是</v>
      </c>
      <c r="K697" s="163" t="str">
        <f t="shared" si="51"/>
        <v>款</v>
      </c>
    </row>
    <row r="698" ht="36" customHeight="1" spans="1:11">
      <c r="A698" s="309">
        <v>2100716</v>
      </c>
      <c r="B698" s="308" t="s">
        <v>593</v>
      </c>
      <c r="C698" s="312">
        <v>0</v>
      </c>
      <c r="D698" s="312">
        <v>0</v>
      </c>
      <c r="E698" s="460">
        <f t="shared" si="48"/>
        <v>0</v>
      </c>
      <c r="F698" s="461">
        <v>0</v>
      </c>
      <c r="G698" s="460">
        <v>0</v>
      </c>
      <c r="H698" s="460">
        <v>0</v>
      </c>
      <c r="I698" s="313" t="str">
        <f t="shared" si="49"/>
        <v/>
      </c>
      <c r="J698" s="280" t="str">
        <f t="shared" si="50"/>
        <v>否</v>
      </c>
      <c r="K698" s="163" t="str">
        <f t="shared" si="51"/>
        <v>项</v>
      </c>
    </row>
    <row r="699" ht="36" customHeight="1" spans="1:11">
      <c r="A699" s="309">
        <v>2100717</v>
      </c>
      <c r="B699" s="308" t="s">
        <v>594</v>
      </c>
      <c r="C699" s="312">
        <v>16</v>
      </c>
      <c r="D699" s="312">
        <v>167</v>
      </c>
      <c r="E699" s="305">
        <f t="shared" si="48"/>
        <v>140</v>
      </c>
      <c r="F699" s="312"/>
      <c r="G699" s="305">
        <v>84</v>
      </c>
      <c r="H699" s="305">
        <v>27</v>
      </c>
      <c r="I699" s="313">
        <f t="shared" si="49"/>
        <v>7.75</v>
      </c>
      <c r="J699" s="280" t="str">
        <f t="shared" si="50"/>
        <v>是</v>
      </c>
      <c r="K699" s="163" t="str">
        <f t="shared" si="51"/>
        <v>项</v>
      </c>
    </row>
    <row r="700" ht="36" customHeight="1" spans="1:11">
      <c r="A700" s="309">
        <v>2100799</v>
      </c>
      <c r="B700" s="308" t="s">
        <v>595</v>
      </c>
      <c r="C700" s="312">
        <v>194</v>
      </c>
      <c r="D700" s="312">
        <v>0</v>
      </c>
      <c r="E700" s="460">
        <f t="shared" si="48"/>
        <v>0</v>
      </c>
      <c r="F700" s="461">
        <v>0</v>
      </c>
      <c r="G700" s="460">
        <v>0</v>
      </c>
      <c r="H700" s="460">
        <v>0</v>
      </c>
      <c r="I700" s="313">
        <f t="shared" si="49"/>
        <v>-1</v>
      </c>
      <c r="J700" s="280" t="str">
        <f t="shared" si="50"/>
        <v>是</v>
      </c>
      <c r="K700" s="163" t="str">
        <f t="shared" si="51"/>
        <v>项</v>
      </c>
    </row>
    <row r="701" ht="36" customHeight="1" spans="1:11">
      <c r="A701" s="309">
        <v>21011</v>
      </c>
      <c r="B701" s="457" t="s">
        <v>596</v>
      </c>
      <c r="C701" s="458">
        <v>7534</v>
      </c>
      <c r="D701" s="458">
        <v>7851</v>
      </c>
      <c r="E701" s="458">
        <f t="shared" si="48"/>
        <v>7118</v>
      </c>
      <c r="F701" s="458"/>
      <c r="G701" s="458">
        <f>SUM(G702:G705)</f>
        <v>0</v>
      </c>
      <c r="H701" s="458">
        <v>733</v>
      </c>
      <c r="I701" s="464">
        <f t="shared" si="49"/>
        <v>-0.055</v>
      </c>
      <c r="J701" s="280" t="str">
        <f t="shared" si="50"/>
        <v>是</v>
      </c>
      <c r="K701" s="163" t="str">
        <f t="shared" si="51"/>
        <v>款</v>
      </c>
    </row>
    <row r="702" ht="36" customHeight="1" spans="1:11">
      <c r="A702" s="309">
        <v>2101101</v>
      </c>
      <c r="B702" s="308" t="s">
        <v>597</v>
      </c>
      <c r="C702" s="312">
        <v>1163</v>
      </c>
      <c r="D702" s="312">
        <v>1207</v>
      </c>
      <c r="E702" s="305">
        <f t="shared" si="48"/>
        <v>1061</v>
      </c>
      <c r="F702" s="312">
        <v>0</v>
      </c>
      <c r="G702" s="305">
        <v>0</v>
      </c>
      <c r="H702" s="305">
        <v>146</v>
      </c>
      <c r="I702" s="313">
        <f t="shared" si="49"/>
        <v>-0.088</v>
      </c>
      <c r="J702" s="280" t="str">
        <f t="shared" si="50"/>
        <v>是</v>
      </c>
      <c r="K702" s="163" t="str">
        <f t="shared" si="51"/>
        <v>项</v>
      </c>
    </row>
    <row r="703" ht="36" customHeight="1" spans="1:11">
      <c r="A703" s="309">
        <v>2101102</v>
      </c>
      <c r="B703" s="308" t="s">
        <v>598</v>
      </c>
      <c r="C703" s="312">
        <v>3232</v>
      </c>
      <c r="D703" s="312">
        <v>3344</v>
      </c>
      <c r="E703" s="305">
        <f t="shared" si="48"/>
        <v>3057</v>
      </c>
      <c r="F703" s="312">
        <v>0</v>
      </c>
      <c r="G703" s="305">
        <v>0</v>
      </c>
      <c r="H703" s="305">
        <v>287</v>
      </c>
      <c r="I703" s="313">
        <f t="shared" si="49"/>
        <v>-0.054</v>
      </c>
      <c r="J703" s="280" t="str">
        <f t="shared" si="50"/>
        <v>是</v>
      </c>
      <c r="K703" s="163" t="str">
        <f t="shared" si="51"/>
        <v>项</v>
      </c>
    </row>
    <row r="704" ht="36" customHeight="1" spans="1:11">
      <c r="A704" s="309">
        <v>2101103</v>
      </c>
      <c r="B704" s="308" t="s">
        <v>599</v>
      </c>
      <c r="C704" s="312">
        <v>3139</v>
      </c>
      <c r="D704" s="312">
        <v>3300</v>
      </c>
      <c r="E704" s="305">
        <f t="shared" si="48"/>
        <v>3000</v>
      </c>
      <c r="F704" s="312">
        <v>0</v>
      </c>
      <c r="G704" s="305">
        <v>0</v>
      </c>
      <c r="H704" s="305">
        <v>300</v>
      </c>
      <c r="I704" s="313">
        <f t="shared" si="49"/>
        <v>-0.044</v>
      </c>
      <c r="J704" s="280" t="str">
        <f t="shared" si="50"/>
        <v>是</v>
      </c>
      <c r="K704" s="163" t="str">
        <f t="shared" si="51"/>
        <v>项</v>
      </c>
    </row>
    <row r="705" ht="36" customHeight="1" spans="1:11">
      <c r="A705" s="309">
        <v>2101199</v>
      </c>
      <c r="B705" s="308" t="s">
        <v>600</v>
      </c>
      <c r="C705" s="312">
        <v>0</v>
      </c>
      <c r="D705" s="312">
        <v>0</v>
      </c>
      <c r="E705" s="460">
        <f t="shared" si="48"/>
        <v>0</v>
      </c>
      <c r="F705" s="461">
        <v>0</v>
      </c>
      <c r="G705" s="460">
        <v>0</v>
      </c>
      <c r="H705" s="460">
        <v>0</v>
      </c>
      <c r="I705" s="313" t="str">
        <f t="shared" si="49"/>
        <v/>
      </c>
      <c r="J705" s="280" t="str">
        <f t="shared" si="50"/>
        <v>否</v>
      </c>
      <c r="K705" s="163" t="str">
        <f t="shared" si="51"/>
        <v>项</v>
      </c>
    </row>
    <row r="706" ht="36" customHeight="1" spans="1:11">
      <c r="A706" s="309">
        <v>21012</v>
      </c>
      <c r="B706" s="457" t="s">
        <v>601</v>
      </c>
      <c r="C706" s="458">
        <v>433</v>
      </c>
      <c r="D706" s="458">
        <v>520</v>
      </c>
      <c r="E706" s="458">
        <f t="shared" si="48"/>
        <v>520</v>
      </c>
      <c r="F706" s="458"/>
      <c r="G706" s="458">
        <f>SUM(G707:G709)</f>
        <v>0</v>
      </c>
      <c r="H706" s="458">
        <v>0</v>
      </c>
      <c r="I706" s="464">
        <f t="shared" si="49"/>
        <v>0.201</v>
      </c>
      <c r="J706" s="280" t="str">
        <f t="shared" si="50"/>
        <v>是</v>
      </c>
      <c r="K706" s="163" t="str">
        <f t="shared" si="51"/>
        <v>款</v>
      </c>
    </row>
    <row r="707" ht="36" customHeight="1" spans="1:11">
      <c r="A707" s="309">
        <v>2101201</v>
      </c>
      <c r="B707" s="308" t="s">
        <v>602</v>
      </c>
      <c r="C707" s="312">
        <v>38</v>
      </c>
      <c r="D707" s="312">
        <v>0</v>
      </c>
      <c r="E707" s="460">
        <f t="shared" si="48"/>
        <v>0</v>
      </c>
      <c r="F707" s="461">
        <v>0</v>
      </c>
      <c r="G707" s="460">
        <v>0</v>
      </c>
      <c r="H707" s="460">
        <v>0</v>
      </c>
      <c r="I707" s="313">
        <f t="shared" si="49"/>
        <v>-1</v>
      </c>
      <c r="J707" s="280" t="str">
        <f t="shared" si="50"/>
        <v>是</v>
      </c>
      <c r="K707" s="163" t="str">
        <f t="shared" si="51"/>
        <v>项</v>
      </c>
    </row>
    <row r="708" ht="36" customHeight="1" spans="1:11">
      <c r="A708" s="309">
        <v>2101202</v>
      </c>
      <c r="B708" s="308" t="s">
        <v>603</v>
      </c>
      <c r="C708" s="312">
        <v>388</v>
      </c>
      <c r="D708" s="312">
        <v>512</v>
      </c>
      <c r="E708" s="305">
        <f t="shared" ref="E708:E771" si="52">D708-H708</f>
        <v>512</v>
      </c>
      <c r="F708" s="312">
        <v>0</v>
      </c>
      <c r="G708" s="305">
        <v>0</v>
      </c>
      <c r="H708" s="305">
        <v>0</v>
      </c>
      <c r="I708" s="313">
        <f t="shared" ref="I708:I771" si="53">IF(C708&gt;0,E708/C708-1,IF(C708&lt;0,-(E708/C708-1),""))</f>
        <v>0.32</v>
      </c>
      <c r="J708" s="280" t="str">
        <f t="shared" ref="J708:J771" si="54">IF(LEN(A708)=3,"是",IF(B708&lt;&gt;"",IF(SUM(C708:H708)&lt;&gt;0,"是","否"),"是"))</f>
        <v>是</v>
      </c>
      <c r="K708" s="163" t="str">
        <f t="shared" ref="K708:K771" si="55">IF(LEN(A708)=3,"类",IF(LEN(A708)=5,"款","项"))</f>
        <v>项</v>
      </c>
    </row>
    <row r="709" ht="36" customHeight="1" spans="1:11">
      <c r="A709" s="309">
        <v>2101299</v>
      </c>
      <c r="B709" s="308" t="s">
        <v>604</v>
      </c>
      <c r="C709" s="312">
        <v>7</v>
      </c>
      <c r="D709" s="312">
        <v>8</v>
      </c>
      <c r="E709" s="305">
        <f t="shared" si="52"/>
        <v>8</v>
      </c>
      <c r="F709" s="312">
        <v>0</v>
      </c>
      <c r="G709" s="305">
        <v>0</v>
      </c>
      <c r="H709" s="305">
        <v>0</v>
      </c>
      <c r="I709" s="313">
        <f t="shared" si="53"/>
        <v>0.143</v>
      </c>
      <c r="J709" s="280" t="str">
        <f t="shared" si="54"/>
        <v>是</v>
      </c>
      <c r="K709" s="163" t="str">
        <f t="shared" si="55"/>
        <v>项</v>
      </c>
    </row>
    <row r="710" ht="36" customHeight="1" spans="1:11">
      <c r="A710" s="309">
        <v>21013</v>
      </c>
      <c r="B710" s="457" t="s">
        <v>605</v>
      </c>
      <c r="C710" s="458">
        <v>304</v>
      </c>
      <c r="D710" s="458">
        <v>466</v>
      </c>
      <c r="E710" s="458">
        <f t="shared" si="52"/>
        <v>466</v>
      </c>
      <c r="F710" s="458"/>
      <c r="G710" s="458">
        <f>SUM(G711:G713)</f>
        <v>406</v>
      </c>
      <c r="H710" s="458">
        <v>0</v>
      </c>
      <c r="I710" s="464">
        <f t="shared" si="53"/>
        <v>0.533</v>
      </c>
      <c r="J710" s="280" t="str">
        <f t="shared" si="54"/>
        <v>是</v>
      </c>
      <c r="K710" s="163" t="str">
        <f t="shared" si="55"/>
        <v>款</v>
      </c>
    </row>
    <row r="711" ht="36" customHeight="1" spans="1:11">
      <c r="A711" s="309">
        <v>2101301</v>
      </c>
      <c r="B711" s="308" t="s">
        <v>606</v>
      </c>
      <c r="C711" s="312">
        <v>301</v>
      </c>
      <c r="D711" s="312">
        <v>466</v>
      </c>
      <c r="E711" s="305">
        <f t="shared" si="52"/>
        <v>466</v>
      </c>
      <c r="F711" s="312"/>
      <c r="G711" s="305">
        <v>406</v>
      </c>
      <c r="H711" s="305">
        <v>0</v>
      </c>
      <c r="I711" s="313">
        <f t="shared" si="53"/>
        <v>0.548</v>
      </c>
      <c r="J711" s="280" t="str">
        <f t="shared" si="54"/>
        <v>是</v>
      </c>
      <c r="K711" s="163" t="str">
        <f t="shared" si="55"/>
        <v>项</v>
      </c>
    </row>
    <row r="712" ht="36" customHeight="1" spans="1:11">
      <c r="A712" s="309">
        <v>2101302</v>
      </c>
      <c r="B712" s="308" t="s">
        <v>607</v>
      </c>
      <c r="C712" s="312">
        <v>0</v>
      </c>
      <c r="D712" s="312">
        <v>0</v>
      </c>
      <c r="E712" s="460">
        <f t="shared" si="52"/>
        <v>0</v>
      </c>
      <c r="F712" s="461">
        <v>0</v>
      </c>
      <c r="G712" s="460">
        <v>0</v>
      </c>
      <c r="H712" s="460">
        <v>0</v>
      </c>
      <c r="I712" s="313" t="str">
        <f t="shared" si="53"/>
        <v/>
      </c>
      <c r="J712" s="280" t="str">
        <f t="shared" si="54"/>
        <v>否</v>
      </c>
      <c r="K712" s="163" t="str">
        <f t="shared" si="55"/>
        <v>项</v>
      </c>
    </row>
    <row r="713" ht="36" customHeight="1" spans="1:11">
      <c r="A713" s="309">
        <v>2101399</v>
      </c>
      <c r="B713" s="308" t="s">
        <v>608</v>
      </c>
      <c r="C713" s="312">
        <v>3</v>
      </c>
      <c r="D713" s="312">
        <v>0</v>
      </c>
      <c r="E713" s="460">
        <f t="shared" si="52"/>
        <v>0</v>
      </c>
      <c r="F713" s="461">
        <v>0</v>
      </c>
      <c r="G713" s="460">
        <v>0</v>
      </c>
      <c r="H713" s="460">
        <v>0</v>
      </c>
      <c r="I713" s="313">
        <f t="shared" si="53"/>
        <v>-1</v>
      </c>
      <c r="J713" s="280" t="str">
        <f t="shared" si="54"/>
        <v>是</v>
      </c>
      <c r="K713" s="163" t="str">
        <f t="shared" si="55"/>
        <v>项</v>
      </c>
    </row>
    <row r="714" ht="36" customHeight="1" spans="1:11">
      <c r="A714" s="309">
        <v>21014</v>
      </c>
      <c r="B714" s="457" t="s">
        <v>609</v>
      </c>
      <c r="C714" s="458">
        <v>143</v>
      </c>
      <c r="D714" s="458">
        <v>174</v>
      </c>
      <c r="E714" s="458">
        <f t="shared" si="52"/>
        <v>174</v>
      </c>
      <c r="F714" s="458"/>
      <c r="G714" s="458">
        <f>SUM(G715:G716)</f>
        <v>124</v>
      </c>
      <c r="H714" s="458">
        <v>0</v>
      </c>
      <c r="I714" s="464">
        <f t="shared" si="53"/>
        <v>0.217</v>
      </c>
      <c r="J714" s="280" t="str">
        <f t="shared" si="54"/>
        <v>是</v>
      </c>
      <c r="K714" s="163" t="str">
        <f t="shared" si="55"/>
        <v>款</v>
      </c>
    </row>
    <row r="715" ht="36" customHeight="1" spans="1:11">
      <c r="A715" s="309">
        <v>2101401</v>
      </c>
      <c r="B715" s="308" t="s">
        <v>610</v>
      </c>
      <c r="C715" s="312">
        <v>143</v>
      </c>
      <c r="D715" s="312">
        <v>174</v>
      </c>
      <c r="E715" s="305">
        <f t="shared" si="52"/>
        <v>174</v>
      </c>
      <c r="F715" s="312"/>
      <c r="G715" s="305">
        <v>124</v>
      </c>
      <c r="H715" s="305">
        <v>0</v>
      </c>
      <c r="I715" s="313">
        <f t="shared" si="53"/>
        <v>0.217</v>
      </c>
      <c r="J715" s="280" t="str">
        <f t="shared" si="54"/>
        <v>是</v>
      </c>
      <c r="K715" s="163" t="str">
        <f t="shared" si="55"/>
        <v>项</v>
      </c>
    </row>
    <row r="716" ht="36" customHeight="1" spans="1:11">
      <c r="A716" s="309">
        <v>2101499</v>
      </c>
      <c r="B716" s="308" t="s">
        <v>611</v>
      </c>
      <c r="C716" s="312">
        <v>0</v>
      </c>
      <c r="D716" s="312">
        <v>0</v>
      </c>
      <c r="E716" s="460">
        <f t="shared" si="52"/>
        <v>0</v>
      </c>
      <c r="F716" s="461">
        <v>0</v>
      </c>
      <c r="G716" s="460">
        <v>0</v>
      </c>
      <c r="H716" s="460">
        <v>0</v>
      </c>
      <c r="I716" s="313" t="str">
        <f t="shared" si="53"/>
        <v/>
      </c>
      <c r="J716" s="280" t="str">
        <f t="shared" si="54"/>
        <v>否</v>
      </c>
      <c r="K716" s="163" t="str">
        <f t="shared" si="55"/>
        <v>项</v>
      </c>
    </row>
    <row r="717" ht="36" customHeight="1" spans="1:11">
      <c r="A717" s="309">
        <v>21015</v>
      </c>
      <c r="B717" s="457" t="s">
        <v>612</v>
      </c>
      <c r="C717" s="458">
        <v>272</v>
      </c>
      <c r="D717" s="458">
        <v>259</v>
      </c>
      <c r="E717" s="458">
        <f t="shared" si="52"/>
        <v>259</v>
      </c>
      <c r="F717" s="458"/>
      <c r="G717" s="458">
        <f>SUM(G718:G725)</f>
        <v>0</v>
      </c>
      <c r="H717" s="458">
        <v>0</v>
      </c>
      <c r="I717" s="464">
        <f t="shared" si="53"/>
        <v>-0.048</v>
      </c>
      <c r="J717" s="280" t="str">
        <f t="shared" si="54"/>
        <v>是</v>
      </c>
      <c r="K717" s="163" t="str">
        <f t="shared" si="55"/>
        <v>款</v>
      </c>
    </row>
    <row r="718" ht="36" customHeight="1" spans="1:11">
      <c r="A718" s="309">
        <v>2101501</v>
      </c>
      <c r="B718" s="308" t="s">
        <v>93</v>
      </c>
      <c r="C718" s="312">
        <v>267</v>
      </c>
      <c r="D718" s="312">
        <v>259</v>
      </c>
      <c r="E718" s="305">
        <f t="shared" si="52"/>
        <v>259</v>
      </c>
      <c r="F718" s="312">
        <v>0</v>
      </c>
      <c r="G718" s="305">
        <v>0</v>
      </c>
      <c r="H718" s="305">
        <v>0</v>
      </c>
      <c r="I718" s="313">
        <f t="shared" si="53"/>
        <v>-0.03</v>
      </c>
      <c r="J718" s="280" t="str">
        <f t="shared" si="54"/>
        <v>是</v>
      </c>
      <c r="K718" s="163" t="str">
        <f t="shared" si="55"/>
        <v>项</v>
      </c>
    </row>
    <row r="719" ht="36" customHeight="1" spans="1:11">
      <c r="A719" s="309">
        <v>2101502</v>
      </c>
      <c r="B719" s="308" t="s">
        <v>94</v>
      </c>
      <c r="C719" s="312">
        <v>0</v>
      </c>
      <c r="D719" s="312">
        <v>0</v>
      </c>
      <c r="E719" s="460">
        <f t="shared" si="52"/>
        <v>0</v>
      </c>
      <c r="F719" s="461">
        <v>0</v>
      </c>
      <c r="G719" s="460">
        <v>0</v>
      </c>
      <c r="H719" s="460">
        <v>0</v>
      </c>
      <c r="I719" s="313" t="str">
        <f t="shared" si="53"/>
        <v/>
      </c>
      <c r="J719" s="280" t="str">
        <f t="shared" si="54"/>
        <v>否</v>
      </c>
      <c r="K719" s="163" t="str">
        <f t="shared" si="55"/>
        <v>项</v>
      </c>
    </row>
    <row r="720" ht="36" customHeight="1" spans="1:11">
      <c r="A720" s="309">
        <v>2101503</v>
      </c>
      <c r="B720" s="308" t="s">
        <v>95</v>
      </c>
      <c r="C720" s="312">
        <v>0</v>
      </c>
      <c r="D720" s="312">
        <v>0</v>
      </c>
      <c r="E720" s="460">
        <f t="shared" si="52"/>
        <v>0</v>
      </c>
      <c r="F720" s="461">
        <v>0</v>
      </c>
      <c r="G720" s="460">
        <v>0</v>
      </c>
      <c r="H720" s="460">
        <v>0</v>
      </c>
      <c r="I720" s="313" t="str">
        <f t="shared" si="53"/>
        <v/>
      </c>
      <c r="J720" s="280" t="str">
        <f t="shared" si="54"/>
        <v>否</v>
      </c>
      <c r="K720" s="163" t="str">
        <f t="shared" si="55"/>
        <v>项</v>
      </c>
    </row>
    <row r="721" ht="36" customHeight="1" spans="1:11">
      <c r="A721" s="309">
        <v>2101504</v>
      </c>
      <c r="B721" s="308" t="s">
        <v>134</v>
      </c>
      <c r="C721" s="312">
        <v>0</v>
      </c>
      <c r="D721" s="312">
        <v>0</v>
      </c>
      <c r="E721" s="460">
        <f t="shared" si="52"/>
        <v>0</v>
      </c>
      <c r="F721" s="461">
        <v>0</v>
      </c>
      <c r="G721" s="460">
        <v>0</v>
      </c>
      <c r="H721" s="460">
        <v>0</v>
      </c>
      <c r="I721" s="313" t="str">
        <f t="shared" si="53"/>
        <v/>
      </c>
      <c r="J721" s="280" t="str">
        <f t="shared" si="54"/>
        <v>否</v>
      </c>
      <c r="K721" s="163" t="str">
        <f t="shared" si="55"/>
        <v>项</v>
      </c>
    </row>
    <row r="722" ht="36" customHeight="1" spans="1:11">
      <c r="A722" s="309">
        <v>2101505</v>
      </c>
      <c r="B722" s="308" t="s">
        <v>613</v>
      </c>
      <c r="C722" s="312">
        <v>0</v>
      </c>
      <c r="D722" s="312">
        <v>0</v>
      </c>
      <c r="E722" s="460">
        <f t="shared" si="52"/>
        <v>0</v>
      </c>
      <c r="F722" s="461">
        <v>0</v>
      </c>
      <c r="G722" s="460">
        <v>0</v>
      </c>
      <c r="H722" s="460">
        <v>0</v>
      </c>
      <c r="I722" s="313" t="str">
        <f t="shared" si="53"/>
        <v/>
      </c>
      <c r="J722" s="280" t="str">
        <f t="shared" si="54"/>
        <v>否</v>
      </c>
      <c r="K722" s="163" t="str">
        <f t="shared" si="55"/>
        <v>项</v>
      </c>
    </row>
    <row r="723" ht="36" customHeight="1" spans="1:11">
      <c r="A723" s="309">
        <v>2101506</v>
      </c>
      <c r="B723" s="308" t="s">
        <v>614</v>
      </c>
      <c r="C723" s="312">
        <v>0</v>
      </c>
      <c r="D723" s="312">
        <v>0</v>
      </c>
      <c r="E723" s="460">
        <f t="shared" si="52"/>
        <v>0</v>
      </c>
      <c r="F723" s="461">
        <v>0</v>
      </c>
      <c r="G723" s="460">
        <v>0</v>
      </c>
      <c r="H723" s="460">
        <v>0</v>
      </c>
      <c r="I723" s="313" t="str">
        <f t="shared" si="53"/>
        <v/>
      </c>
      <c r="J723" s="280" t="str">
        <f t="shared" si="54"/>
        <v>否</v>
      </c>
      <c r="K723" s="163" t="str">
        <f t="shared" si="55"/>
        <v>项</v>
      </c>
    </row>
    <row r="724" ht="36" customHeight="1" spans="1:11">
      <c r="A724" s="309">
        <v>2101550</v>
      </c>
      <c r="B724" s="308" t="s">
        <v>102</v>
      </c>
      <c r="C724" s="312">
        <v>0</v>
      </c>
      <c r="D724" s="312">
        <v>0</v>
      </c>
      <c r="E724" s="460">
        <f t="shared" si="52"/>
        <v>0</v>
      </c>
      <c r="F724" s="461">
        <v>0</v>
      </c>
      <c r="G724" s="460">
        <v>0</v>
      </c>
      <c r="H724" s="460">
        <v>0</v>
      </c>
      <c r="I724" s="313" t="str">
        <f t="shared" si="53"/>
        <v/>
      </c>
      <c r="J724" s="280" t="str">
        <f t="shared" si="54"/>
        <v>否</v>
      </c>
      <c r="K724" s="163" t="str">
        <f t="shared" si="55"/>
        <v>项</v>
      </c>
    </row>
    <row r="725" ht="36" customHeight="1" spans="1:11">
      <c r="A725" s="309">
        <v>2101599</v>
      </c>
      <c r="B725" s="308" t="s">
        <v>615</v>
      </c>
      <c r="C725" s="312">
        <v>5</v>
      </c>
      <c r="D725" s="312">
        <v>0</v>
      </c>
      <c r="E725" s="460">
        <f t="shared" si="52"/>
        <v>0</v>
      </c>
      <c r="F725" s="461">
        <v>0</v>
      </c>
      <c r="G725" s="460">
        <v>0</v>
      </c>
      <c r="H725" s="460">
        <v>0</v>
      </c>
      <c r="I725" s="313">
        <f t="shared" si="53"/>
        <v>-1</v>
      </c>
      <c r="J725" s="280" t="str">
        <f t="shared" si="54"/>
        <v>是</v>
      </c>
      <c r="K725" s="163" t="str">
        <f t="shared" si="55"/>
        <v>项</v>
      </c>
    </row>
    <row r="726" ht="36" customHeight="1" spans="1:11">
      <c r="A726" s="309">
        <v>21016</v>
      </c>
      <c r="B726" s="457" t="s">
        <v>616</v>
      </c>
      <c r="C726" s="458">
        <v>11</v>
      </c>
      <c r="D726" s="458">
        <v>12</v>
      </c>
      <c r="E726" s="458">
        <f t="shared" si="52"/>
        <v>12</v>
      </c>
      <c r="F726" s="458"/>
      <c r="G726" s="458">
        <f>SUM(G727)</f>
        <v>12</v>
      </c>
      <c r="H726" s="458">
        <v>0</v>
      </c>
      <c r="I726" s="464">
        <f t="shared" si="53"/>
        <v>0.091</v>
      </c>
      <c r="J726" s="280" t="str">
        <f t="shared" si="54"/>
        <v>是</v>
      </c>
      <c r="K726" s="163" t="str">
        <f t="shared" si="55"/>
        <v>款</v>
      </c>
    </row>
    <row r="727" ht="36" customHeight="1" spans="1:11">
      <c r="A727" s="309">
        <v>2101601</v>
      </c>
      <c r="B727" s="308" t="s">
        <v>617</v>
      </c>
      <c r="C727" s="312">
        <v>11</v>
      </c>
      <c r="D727" s="312">
        <v>12</v>
      </c>
      <c r="E727" s="305">
        <f t="shared" si="52"/>
        <v>12</v>
      </c>
      <c r="F727" s="312"/>
      <c r="G727" s="305">
        <v>12</v>
      </c>
      <c r="H727" s="305">
        <v>0</v>
      </c>
      <c r="I727" s="313">
        <f t="shared" si="53"/>
        <v>0.091</v>
      </c>
      <c r="J727" s="280" t="str">
        <f t="shared" si="54"/>
        <v>是</v>
      </c>
      <c r="K727" s="163" t="str">
        <f t="shared" si="55"/>
        <v>项</v>
      </c>
    </row>
    <row r="728" ht="36" customHeight="1" spans="1:11">
      <c r="A728" s="309">
        <v>21099</v>
      </c>
      <c r="B728" s="457" t="s">
        <v>618</v>
      </c>
      <c r="C728" s="458">
        <v>359</v>
      </c>
      <c r="D728" s="458">
        <v>148</v>
      </c>
      <c r="E728" s="458">
        <f t="shared" si="52"/>
        <v>148</v>
      </c>
      <c r="F728" s="458"/>
      <c r="G728" s="458">
        <f>SUM(G729)</f>
        <v>133</v>
      </c>
      <c r="H728" s="458">
        <v>0</v>
      </c>
      <c r="I728" s="464">
        <f t="shared" si="53"/>
        <v>-0.588</v>
      </c>
      <c r="J728" s="280" t="str">
        <f t="shared" si="54"/>
        <v>是</v>
      </c>
      <c r="K728" s="163" t="str">
        <f t="shared" si="55"/>
        <v>款</v>
      </c>
    </row>
    <row r="729" ht="36" customHeight="1" spans="1:11">
      <c r="A729" s="361">
        <v>2109999</v>
      </c>
      <c r="B729" s="308" t="s">
        <v>619</v>
      </c>
      <c r="C729" s="312">
        <v>359</v>
      </c>
      <c r="D729" s="312">
        <v>148</v>
      </c>
      <c r="E729" s="305">
        <f t="shared" si="52"/>
        <v>148</v>
      </c>
      <c r="F729" s="312"/>
      <c r="G729" s="305">
        <v>133</v>
      </c>
      <c r="H729" s="305">
        <v>0</v>
      </c>
      <c r="I729" s="313">
        <f t="shared" si="53"/>
        <v>-0.588</v>
      </c>
      <c r="J729" s="280" t="str">
        <f t="shared" si="54"/>
        <v>是</v>
      </c>
      <c r="K729" s="163" t="str">
        <f t="shared" si="55"/>
        <v>项</v>
      </c>
    </row>
    <row r="730" ht="36" customHeight="1" spans="1:11">
      <c r="A730" s="303">
        <v>211</v>
      </c>
      <c r="B730" s="455" t="s">
        <v>55</v>
      </c>
      <c r="C730" s="458">
        <v>2923</v>
      </c>
      <c r="D730" s="458">
        <v>20394</v>
      </c>
      <c r="E730" s="458">
        <f t="shared" si="52"/>
        <v>19712</v>
      </c>
      <c r="F730" s="458">
        <f>SUM(F731,F741,F745,F754,F761,F768,F774,F777,F780,F782,F784,F790,F792,F794,F809)</f>
        <v>1684</v>
      </c>
      <c r="G730" s="458">
        <f>SUM(G731,G741,G745,G754,G761,G768,G774,G777,G780,G782,G784,G790,G792,G794,G809)</f>
        <v>13426</v>
      </c>
      <c r="H730" s="458">
        <v>682</v>
      </c>
      <c r="I730" s="463">
        <f t="shared" si="53"/>
        <v>5.744</v>
      </c>
      <c r="J730" s="280" t="str">
        <f t="shared" si="54"/>
        <v>是</v>
      </c>
      <c r="K730" s="163" t="str">
        <f t="shared" si="55"/>
        <v>类</v>
      </c>
    </row>
    <row r="731" ht="36" customHeight="1" spans="1:11">
      <c r="A731" s="309">
        <v>21101</v>
      </c>
      <c r="B731" s="457" t="s">
        <v>620</v>
      </c>
      <c r="C731" s="458">
        <v>244</v>
      </c>
      <c r="D731" s="458">
        <v>175</v>
      </c>
      <c r="E731" s="458">
        <f t="shared" si="52"/>
        <v>175</v>
      </c>
      <c r="F731" s="458"/>
      <c r="G731" s="458">
        <f>SUM(G732:G740)</f>
        <v>0</v>
      </c>
      <c r="H731" s="458">
        <v>0</v>
      </c>
      <c r="I731" s="313">
        <f t="shared" si="53"/>
        <v>-0.283</v>
      </c>
      <c r="J731" s="280" t="str">
        <f t="shared" si="54"/>
        <v>是</v>
      </c>
      <c r="K731" s="163" t="str">
        <f t="shared" si="55"/>
        <v>款</v>
      </c>
    </row>
    <row r="732" ht="36" customHeight="1" spans="1:11">
      <c r="A732" s="309">
        <v>2110101</v>
      </c>
      <c r="B732" s="308" t="s">
        <v>93</v>
      </c>
      <c r="C732" s="312">
        <v>22</v>
      </c>
      <c r="D732" s="312">
        <v>0</v>
      </c>
      <c r="E732" s="460">
        <f t="shared" si="52"/>
        <v>0</v>
      </c>
      <c r="F732" s="461">
        <v>0</v>
      </c>
      <c r="G732" s="460">
        <v>0</v>
      </c>
      <c r="H732" s="460">
        <v>0</v>
      </c>
      <c r="I732" s="313">
        <f t="shared" si="53"/>
        <v>-1</v>
      </c>
      <c r="J732" s="280" t="str">
        <f t="shared" si="54"/>
        <v>是</v>
      </c>
      <c r="K732" s="163" t="str">
        <f t="shared" si="55"/>
        <v>项</v>
      </c>
    </row>
    <row r="733" ht="36" customHeight="1" spans="1:11">
      <c r="A733" s="309">
        <v>2110102</v>
      </c>
      <c r="B733" s="308" t="s">
        <v>94</v>
      </c>
      <c r="C733" s="312">
        <v>3</v>
      </c>
      <c r="D733" s="312">
        <v>0</v>
      </c>
      <c r="E733" s="460">
        <f t="shared" si="52"/>
        <v>0</v>
      </c>
      <c r="F733" s="461">
        <v>0</v>
      </c>
      <c r="G733" s="460">
        <v>0</v>
      </c>
      <c r="H733" s="460">
        <v>0</v>
      </c>
      <c r="I733" s="313">
        <f t="shared" si="53"/>
        <v>-1</v>
      </c>
      <c r="J733" s="280" t="str">
        <f t="shared" si="54"/>
        <v>是</v>
      </c>
      <c r="K733" s="163" t="str">
        <f t="shared" si="55"/>
        <v>项</v>
      </c>
    </row>
    <row r="734" ht="36" customHeight="1" spans="1:11">
      <c r="A734" s="309">
        <v>2110103</v>
      </c>
      <c r="B734" s="308" t="s">
        <v>95</v>
      </c>
      <c r="C734" s="312">
        <v>0</v>
      </c>
      <c r="D734" s="312">
        <v>0</v>
      </c>
      <c r="E734" s="460">
        <f t="shared" si="52"/>
        <v>0</v>
      </c>
      <c r="F734" s="461">
        <v>0</v>
      </c>
      <c r="G734" s="460">
        <v>0</v>
      </c>
      <c r="H734" s="460">
        <v>0</v>
      </c>
      <c r="I734" s="313" t="str">
        <f t="shared" si="53"/>
        <v/>
      </c>
      <c r="J734" s="280" t="str">
        <f t="shared" si="54"/>
        <v>否</v>
      </c>
      <c r="K734" s="163" t="str">
        <f t="shared" si="55"/>
        <v>项</v>
      </c>
    </row>
    <row r="735" ht="36" customHeight="1" spans="1:11">
      <c r="A735" s="309">
        <v>2110104</v>
      </c>
      <c r="B735" s="308" t="s">
        <v>621</v>
      </c>
      <c r="C735" s="312">
        <v>0</v>
      </c>
      <c r="D735" s="312">
        <v>0</v>
      </c>
      <c r="E735" s="460">
        <f t="shared" si="52"/>
        <v>0</v>
      </c>
      <c r="F735" s="461">
        <v>0</v>
      </c>
      <c r="G735" s="460">
        <v>0</v>
      </c>
      <c r="H735" s="460">
        <v>0</v>
      </c>
      <c r="I735" s="313" t="str">
        <f t="shared" si="53"/>
        <v/>
      </c>
      <c r="J735" s="280" t="str">
        <f t="shared" si="54"/>
        <v>否</v>
      </c>
      <c r="K735" s="163" t="str">
        <f t="shared" si="55"/>
        <v>项</v>
      </c>
    </row>
    <row r="736" ht="36" customHeight="1" spans="1:11">
      <c r="A736" s="309">
        <v>2110105</v>
      </c>
      <c r="B736" s="308" t="s">
        <v>622</v>
      </c>
      <c r="C736" s="312">
        <v>0</v>
      </c>
      <c r="D736" s="312">
        <v>0</v>
      </c>
      <c r="E736" s="460">
        <f t="shared" si="52"/>
        <v>0</v>
      </c>
      <c r="F736" s="461">
        <v>0</v>
      </c>
      <c r="G736" s="460">
        <v>0</v>
      </c>
      <c r="H736" s="460">
        <v>0</v>
      </c>
      <c r="I736" s="313" t="str">
        <f t="shared" si="53"/>
        <v/>
      </c>
      <c r="J736" s="280" t="str">
        <f t="shared" si="54"/>
        <v>否</v>
      </c>
      <c r="K736" s="163" t="str">
        <f t="shared" si="55"/>
        <v>项</v>
      </c>
    </row>
    <row r="737" ht="36" customHeight="1" spans="1:11">
      <c r="A737" s="309">
        <v>2110106</v>
      </c>
      <c r="B737" s="308" t="s">
        <v>623</v>
      </c>
      <c r="C737" s="312">
        <v>0</v>
      </c>
      <c r="D737" s="312">
        <v>0</v>
      </c>
      <c r="E737" s="460">
        <f t="shared" si="52"/>
        <v>0</v>
      </c>
      <c r="F737" s="461">
        <v>0</v>
      </c>
      <c r="G737" s="460">
        <v>0</v>
      </c>
      <c r="H737" s="460">
        <v>0</v>
      </c>
      <c r="I737" s="313" t="str">
        <f t="shared" si="53"/>
        <v/>
      </c>
      <c r="J737" s="280" t="str">
        <f t="shared" si="54"/>
        <v>否</v>
      </c>
      <c r="K737" s="163" t="str">
        <f t="shared" si="55"/>
        <v>项</v>
      </c>
    </row>
    <row r="738" ht="36" customHeight="1" spans="1:11">
      <c r="A738" s="309">
        <v>2110107</v>
      </c>
      <c r="B738" s="308" t="s">
        <v>624</v>
      </c>
      <c r="C738" s="312">
        <v>0</v>
      </c>
      <c r="D738" s="312">
        <v>0</v>
      </c>
      <c r="E738" s="460">
        <f t="shared" si="52"/>
        <v>0</v>
      </c>
      <c r="F738" s="461">
        <v>0</v>
      </c>
      <c r="G738" s="460">
        <v>0</v>
      </c>
      <c r="H738" s="460">
        <v>0</v>
      </c>
      <c r="I738" s="313" t="str">
        <f t="shared" si="53"/>
        <v/>
      </c>
      <c r="J738" s="280" t="str">
        <f t="shared" si="54"/>
        <v>否</v>
      </c>
      <c r="K738" s="163" t="str">
        <f t="shared" si="55"/>
        <v>项</v>
      </c>
    </row>
    <row r="739" ht="36" customHeight="1" spans="1:11">
      <c r="A739" s="309">
        <v>2110108</v>
      </c>
      <c r="B739" s="308" t="s">
        <v>625</v>
      </c>
      <c r="C739" s="312">
        <v>0</v>
      </c>
      <c r="D739" s="312">
        <v>0</v>
      </c>
      <c r="E739" s="460">
        <f t="shared" si="52"/>
        <v>0</v>
      </c>
      <c r="F739" s="461">
        <v>0</v>
      </c>
      <c r="G739" s="460">
        <v>0</v>
      </c>
      <c r="H739" s="460">
        <v>0</v>
      </c>
      <c r="I739" s="313" t="str">
        <f t="shared" si="53"/>
        <v/>
      </c>
      <c r="J739" s="280" t="str">
        <f t="shared" si="54"/>
        <v>否</v>
      </c>
      <c r="K739" s="163" t="str">
        <f t="shared" si="55"/>
        <v>项</v>
      </c>
    </row>
    <row r="740" ht="36" customHeight="1" spans="1:11">
      <c r="A740" s="309">
        <v>2110199</v>
      </c>
      <c r="B740" s="308" t="s">
        <v>626</v>
      </c>
      <c r="C740" s="312">
        <v>219</v>
      </c>
      <c r="D740" s="312">
        <v>175</v>
      </c>
      <c r="E740" s="305">
        <f t="shared" si="52"/>
        <v>175</v>
      </c>
      <c r="F740" s="312">
        <v>0</v>
      </c>
      <c r="G740" s="305">
        <v>0</v>
      </c>
      <c r="H740" s="305">
        <v>0</v>
      </c>
      <c r="I740" s="313">
        <f t="shared" si="53"/>
        <v>-0.201</v>
      </c>
      <c r="J740" s="280" t="str">
        <f t="shared" si="54"/>
        <v>是</v>
      </c>
      <c r="K740" s="163" t="str">
        <f t="shared" si="55"/>
        <v>项</v>
      </c>
    </row>
    <row r="741" ht="36" customHeight="1" spans="1:11">
      <c r="A741" s="309">
        <v>21102</v>
      </c>
      <c r="B741" s="457" t="s">
        <v>627</v>
      </c>
      <c r="C741" s="458">
        <v>646</v>
      </c>
      <c r="D741" s="458">
        <v>682</v>
      </c>
      <c r="E741" s="458">
        <f t="shared" si="52"/>
        <v>0</v>
      </c>
      <c r="F741" s="458"/>
      <c r="G741" s="458">
        <f>SUM(G742:G744)</f>
        <v>0</v>
      </c>
      <c r="H741" s="458">
        <v>682</v>
      </c>
      <c r="I741" s="464">
        <f t="shared" si="53"/>
        <v>-1</v>
      </c>
      <c r="J741" s="280" t="str">
        <f t="shared" si="54"/>
        <v>是</v>
      </c>
      <c r="K741" s="163" t="str">
        <f t="shared" si="55"/>
        <v>款</v>
      </c>
    </row>
    <row r="742" ht="36" customHeight="1" spans="1:11">
      <c r="A742" s="309">
        <v>2110203</v>
      </c>
      <c r="B742" s="308" t="s">
        <v>628</v>
      </c>
      <c r="C742" s="312">
        <v>0</v>
      </c>
      <c r="D742" s="312">
        <v>0</v>
      </c>
      <c r="E742" s="460">
        <f t="shared" si="52"/>
        <v>0</v>
      </c>
      <c r="F742" s="461">
        <v>0</v>
      </c>
      <c r="G742" s="460">
        <v>0</v>
      </c>
      <c r="H742" s="460">
        <v>0</v>
      </c>
      <c r="I742" s="313" t="str">
        <f t="shared" si="53"/>
        <v/>
      </c>
      <c r="J742" s="280" t="str">
        <f t="shared" si="54"/>
        <v>否</v>
      </c>
      <c r="K742" s="163" t="str">
        <f t="shared" si="55"/>
        <v>项</v>
      </c>
    </row>
    <row r="743" ht="36" customHeight="1" spans="1:11">
      <c r="A743" s="309">
        <v>2110204</v>
      </c>
      <c r="B743" s="308" t="s">
        <v>629</v>
      </c>
      <c r="C743" s="312">
        <v>0</v>
      </c>
      <c r="D743" s="312">
        <v>0</v>
      </c>
      <c r="E743" s="460">
        <f t="shared" si="52"/>
        <v>0</v>
      </c>
      <c r="F743" s="461">
        <v>0</v>
      </c>
      <c r="G743" s="460">
        <v>0</v>
      </c>
      <c r="H743" s="460">
        <v>0</v>
      </c>
      <c r="I743" s="313" t="str">
        <f t="shared" si="53"/>
        <v/>
      </c>
      <c r="J743" s="280" t="str">
        <f t="shared" si="54"/>
        <v>否</v>
      </c>
      <c r="K743" s="163" t="str">
        <f t="shared" si="55"/>
        <v>项</v>
      </c>
    </row>
    <row r="744" ht="36" customHeight="1" spans="1:11">
      <c r="A744" s="309">
        <v>2110299</v>
      </c>
      <c r="B744" s="308" t="s">
        <v>630</v>
      </c>
      <c r="C744" s="312">
        <v>646</v>
      </c>
      <c r="D744" s="312">
        <v>682</v>
      </c>
      <c r="E744" s="305">
        <f t="shared" si="52"/>
        <v>0</v>
      </c>
      <c r="F744" s="312">
        <v>0</v>
      </c>
      <c r="G744" s="305">
        <v>0</v>
      </c>
      <c r="H744" s="305">
        <v>682</v>
      </c>
      <c r="I744" s="313">
        <f t="shared" si="53"/>
        <v>-1</v>
      </c>
      <c r="J744" s="280" t="str">
        <f t="shared" si="54"/>
        <v>是</v>
      </c>
      <c r="K744" s="163" t="str">
        <f t="shared" si="55"/>
        <v>项</v>
      </c>
    </row>
    <row r="745" ht="36" customHeight="1" spans="1:11">
      <c r="A745" s="309">
        <v>21103</v>
      </c>
      <c r="B745" s="457" t="s">
        <v>631</v>
      </c>
      <c r="C745" s="458">
        <v>1035</v>
      </c>
      <c r="D745" s="458">
        <v>18383</v>
      </c>
      <c r="E745" s="458">
        <f t="shared" si="52"/>
        <v>18383</v>
      </c>
      <c r="F745" s="458">
        <f>SUM(F746:F753)</f>
        <v>1584</v>
      </c>
      <c r="G745" s="458">
        <f>SUM(G746:G753)</f>
        <v>13399</v>
      </c>
      <c r="H745" s="458">
        <v>0</v>
      </c>
      <c r="I745" s="464">
        <f t="shared" si="53"/>
        <v>16.761</v>
      </c>
      <c r="J745" s="280" t="str">
        <f t="shared" si="54"/>
        <v>是</v>
      </c>
      <c r="K745" s="163" t="str">
        <f t="shared" si="55"/>
        <v>款</v>
      </c>
    </row>
    <row r="746" ht="36" customHeight="1" spans="1:11">
      <c r="A746" s="309">
        <v>2110301</v>
      </c>
      <c r="B746" s="308" t="s">
        <v>632</v>
      </c>
      <c r="C746" s="312">
        <v>0</v>
      </c>
      <c r="D746" s="312">
        <v>0</v>
      </c>
      <c r="E746" s="460">
        <f t="shared" si="52"/>
        <v>0</v>
      </c>
      <c r="F746" s="461">
        <v>0</v>
      </c>
      <c r="G746" s="460">
        <v>0</v>
      </c>
      <c r="H746" s="460">
        <v>0</v>
      </c>
      <c r="I746" s="313" t="str">
        <f t="shared" si="53"/>
        <v/>
      </c>
      <c r="J746" s="280" t="str">
        <f t="shared" si="54"/>
        <v>否</v>
      </c>
      <c r="K746" s="163" t="str">
        <f t="shared" si="55"/>
        <v>项</v>
      </c>
    </row>
    <row r="747" ht="36" customHeight="1" spans="1:11">
      <c r="A747" s="309">
        <v>2110302</v>
      </c>
      <c r="B747" s="308" t="s">
        <v>633</v>
      </c>
      <c r="C747" s="312">
        <v>1035</v>
      </c>
      <c r="D747" s="312">
        <v>18383</v>
      </c>
      <c r="E747" s="305">
        <f t="shared" si="52"/>
        <v>18383</v>
      </c>
      <c r="F747" s="312">
        <v>1584</v>
      </c>
      <c r="G747" s="305">
        <v>13399</v>
      </c>
      <c r="H747" s="305">
        <v>0</v>
      </c>
      <c r="I747" s="313">
        <f t="shared" si="53"/>
        <v>16.761</v>
      </c>
      <c r="J747" s="280" t="str">
        <f t="shared" si="54"/>
        <v>是</v>
      </c>
      <c r="K747" s="163" t="str">
        <f t="shared" si="55"/>
        <v>项</v>
      </c>
    </row>
    <row r="748" ht="36" customHeight="1" spans="1:11">
      <c r="A748" s="309">
        <v>2110303</v>
      </c>
      <c r="B748" s="308" t="s">
        <v>634</v>
      </c>
      <c r="C748" s="312">
        <v>0</v>
      </c>
      <c r="D748" s="312">
        <v>0</v>
      </c>
      <c r="E748" s="460">
        <f t="shared" si="52"/>
        <v>0</v>
      </c>
      <c r="F748" s="461">
        <v>0</v>
      </c>
      <c r="G748" s="460">
        <v>0</v>
      </c>
      <c r="H748" s="460">
        <v>0</v>
      </c>
      <c r="I748" s="313" t="str">
        <f t="shared" si="53"/>
        <v/>
      </c>
      <c r="J748" s="280" t="str">
        <f t="shared" si="54"/>
        <v>否</v>
      </c>
      <c r="K748" s="163" t="str">
        <f t="shared" si="55"/>
        <v>项</v>
      </c>
    </row>
    <row r="749" ht="36" customHeight="1" spans="1:11">
      <c r="A749" s="309">
        <v>2110304</v>
      </c>
      <c r="B749" s="308" t="s">
        <v>635</v>
      </c>
      <c r="C749" s="312">
        <v>0</v>
      </c>
      <c r="D749" s="312">
        <v>0</v>
      </c>
      <c r="E749" s="460">
        <f t="shared" si="52"/>
        <v>0</v>
      </c>
      <c r="F749" s="461">
        <v>0</v>
      </c>
      <c r="G749" s="460">
        <v>0</v>
      </c>
      <c r="H749" s="460">
        <v>0</v>
      </c>
      <c r="I749" s="313" t="str">
        <f t="shared" si="53"/>
        <v/>
      </c>
      <c r="J749" s="280" t="str">
        <f t="shared" si="54"/>
        <v>否</v>
      </c>
      <c r="K749" s="163" t="str">
        <f t="shared" si="55"/>
        <v>项</v>
      </c>
    </row>
    <row r="750" ht="36" customHeight="1" spans="1:11">
      <c r="A750" s="309">
        <v>2110305</v>
      </c>
      <c r="B750" s="308" t="s">
        <v>636</v>
      </c>
      <c r="C750" s="312">
        <v>0</v>
      </c>
      <c r="D750" s="312">
        <v>0</v>
      </c>
      <c r="E750" s="460">
        <f t="shared" si="52"/>
        <v>0</v>
      </c>
      <c r="F750" s="461">
        <v>0</v>
      </c>
      <c r="G750" s="460">
        <v>0</v>
      </c>
      <c r="H750" s="460">
        <v>0</v>
      </c>
      <c r="I750" s="313" t="str">
        <f t="shared" si="53"/>
        <v/>
      </c>
      <c r="J750" s="280" t="str">
        <f t="shared" si="54"/>
        <v>否</v>
      </c>
      <c r="K750" s="163" t="str">
        <f t="shared" si="55"/>
        <v>项</v>
      </c>
    </row>
    <row r="751" ht="36" customHeight="1" spans="1:11">
      <c r="A751" s="309">
        <v>2110306</v>
      </c>
      <c r="B751" s="308" t="s">
        <v>637</v>
      </c>
      <c r="C751" s="312">
        <v>0</v>
      </c>
      <c r="D751" s="312">
        <v>0</v>
      </c>
      <c r="E751" s="460">
        <f t="shared" si="52"/>
        <v>0</v>
      </c>
      <c r="F751" s="461">
        <v>0</v>
      </c>
      <c r="G751" s="460">
        <v>0</v>
      </c>
      <c r="H751" s="460">
        <v>0</v>
      </c>
      <c r="I751" s="313" t="str">
        <f t="shared" si="53"/>
        <v/>
      </c>
      <c r="J751" s="280" t="str">
        <f t="shared" si="54"/>
        <v>否</v>
      </c>
      <c r="K751" s="163" t="str">
        <f t="shared" si="55"/>
        <v>项</v>
      </c>
    </row>
    <row r="752" ht="36" customHeight="1" spans="1:11">
      <c r="A752" s="317">
        <v>2110307</v>
      </c>
      <c r="B752" s="308" t="s">
        <v>638</v>
      </c>
      <c r="C752" s="312">
        <v>0</v>
      </c>
      <c r="D752" s="312">
        <v>0</v>
      </c>
      <c r="E752" s="460">
        <f t="shared" si="52"/>
        <v>0</v>
      </c>
      <c r="F752" s="461">
        <v>0</v>
      </c>
      <c r="G752" s="460">
        <v>0</v>
      </c>
      <c r="H752" s="460">
        <v>0</v>
      </c>
      <c r="I752" s="313" t="str">
        <f t="shared" si="53"/>
        <v/>
      </c>
      <c r="J752" s="280" t="str">
        <f t="shared" si="54"/>
        <v>否</v>
      </c>
      <c r="K752" s="163" t="str">
        <f t="shared" si="55"/>
        <v>项</v>
      </c>
    </row>
    <row r="753" ht="36" customHeight="1" spans="1:11">
      <c r="A753" s="309">
        <v>2110399</v>
      </c>
      <c r="B753" s="308" t="s">
        <v>639</v>
      </c>
      <c r="C753" s="312">
        <v>0</v>
      </c>
      <c r="D753" s="312">
        <v>0</v>
      </c>
      <c r="E753" s="460">
        <f t="shared" si="52"/>
        <v>0</v>
      </c>
      <c r="F753" s="461">
        <v>0</v>
      </c>
      <c r="G753" s="460">
        <v>0</v>
      </c>
      <c r="H753" s="460">
        <v>0</v>
      </c>
      <c r="I753" s="313" t="str">
        <f t="shared" si="53"/>
        <v/>
      </c>
      <c r="J753" s="280" t="str">
        <f t="shared" si="54"/>
        <v>否</v>
      </c>
      <c r="K753" s="163" t="str">
        <f t="shared" si="55"/>
        <v>项</v>
      </c>
    </row>
    <row r="754" ht="36" customHeight="1" spans="1:11">
      <c r="A754" s="309">
        <v>21104</v>
      </c>
      <c r="B754" s="457" t="s">
        <v>640</v>
      </c>
      <c r="C754" s="458">
        <v>596</v>
      </c>
      <c r="D754" s="458">
        <v>1053</v>
      </c>
      <c r="E754" s="458">
        <f t="shared" si="52"/>
        <v>1053</v>
      </c>
      <c r="F754" s="458"/>
      <c r="G754" s="458">
        <f>SUM(G755:G760)</f>
        <v>27</v>
      </c>
      <c r="H754" s="458">
        <v>0</v>
      </c>
      <c r="I754" s="464">
        <f t="shared" si="53"/>
        <v>0.767</v>
      </c>
      <c r="J754" s="280" t="str">
        <f t="shared" si="54"/>
        <v>是</v>
      </c>
      <c r="K754" s="163" t="str">
        <f t="shared" si="55"/>
        <v>款</v>
      </c>
    </row>
    <row r="755" ht="36" customHeight="1" spans="1:11">
      <c r="A755" s="309">
        <v>2110401</v>
      </c>
      <c r="B755" s="308" t="s">
        <v>641</v>
      </c>
      <c r="C755" s="312">
        <v>435</v>
      </c>
      <c r="D755" s="312">
        <v>926</v>
      </c>
      <c r="E755" s="305">
        <f t="shared" si="52"/>
        <v>926</v>
      </c>
      <c r="F755" s="312">
        <v>0</v>
      </c>
      <c r="G755" s="305">
        <v>0</v>
      </c>
      <c r="H755" s="305">
        <v>0</v>
      </c>
      <c r="I755" s="313">
        <f t="shared" si="53"/>
        <v>1.129</v>
      </c>
      <c r="J755" s="280" t="str">
        <f t="shared" si="54"/>
        <v>是</v>
      </c>
      <c r="K755" s="163" t="str">
        <f t="shared" si="55"/>
        <v>项</v>
      </c>
    </row>
    <row r="756" ht="36" customHeight="1" spans="1:11">
      <c r="A756" s="309">
        <v>2110402</v>
      </c>
      <c r="B756" s="308" t="s">
        <v>642</v>
      </c>
      <c r="C756" s="312">
        <v>0</v>
      </c>
      <c r="D756" s="312">
        <v>0</v>
      </c>
      <c r="E756" s="460">
        <f t="shared" si="52"/>
        <v>0</v>
      </c>
      <c r="F756" s="461">
        <v>0</v>
      </c>
      <c r="G756" s="460">
        <v>0</v>
      </c>
      <c r="H756" s="460">
        <v>0</v>
      </c>
      <c r="I756" s="313" t="str">
        <f t="shared" si="53"/>
        <v/>
      </c>
      <c r="J756" s="280" t="str">
        <f t="shared" si="54"/>
        <v>否</v>
      </c>
      <c r="K756" s="163" t="str">
        <f t="shared" si="55"/>
        <v>项</v>
      </c>
    </row>
    <row r="757" ht="36" customHeight="1" spans="1:11">
      <c r="A757" s="309">
        <v>2110404</v>
      </c>
      <c r="B757" s="308" t="s">
        <v>643</v>
      </c>
      <c r="C757" s="312">
        <v>0</v>
      </c>
      <c r="D757" s="312">
        <v>0</v>
      </c>
      <c r="E757" s="460">
        <f t="shared" si="52"/>
        <v>0</v>
      </c>
      <c r="F757" s="461">
        <v>0</v>
      </c>
      <c r="G757" s="460">
        <v>0</v>
      </c>
      <c r="H757" s="460">
        <v>0</v>
      </c>
      <c r="I757" s="313" t="str">
        <f t="shared" si="53"/>
        <v/>
      </c>
      <c r="J757" s="280" t="str">
        <f t="shared" si="54"/>
        <v>否</v>
      </c>
      <c r="K757" s="163" t="str">
        <f t="shared" si="55"/>
        <v>项</v>
      </c>
    </row>
    <row r="758" ht="36" customHeight="1" spans="1:11">
      <c r="A758" s="309">
        <v>2110405</v>
      </c>
      <c r="B758" s="362" t="s">
        <v>644</v>
      </c>
      <c r="C758" s="312">
        <v>0</v>
      </c>
      <c r="D758" s="312">
        <v>0</v>
      </c>
      <c r="E758" s="460">
        <f t="shared" si="52"/>
        <v>0</v>
      </c>
      <c r="F758" s="461">
        <v>0</v>
      </c>
      <c r="G758" s="460">
        <v>0</v>
      </c>
      <c r="H758" s="460"/>
      <c r="I758" s="313" t="str">
        <f t="shared" si="53"/>
        <v/>
      </c>
      <c r="J758" s="280" t="str">
        <f t="shared" si="54"/>
        <v>否</v>
      </c>
      <c r="K758" s="163" t="str">
        <f t="shared" si="55"/>
        <v>项</v>
      </c>
    </row>
    <row r="759" ht="36" customHeight="1" spans="1:11">
      <c r="A759" s="309">
        <v>2110406</v>
      </c>
      <c r="B759" s="362" t="s">
        <v>645</v>
      </c>
      <c r="C759" s="312">
        <v>0</v>
      </c>
      <c r="D759" s="312">
        <v>0</v>
      </c>
      <c r="E759" s="460">
        <f t="shared" si="52"/>
        <v>0</v>
      </c>
      <c r="F759" s="461">
        <v>0</v>
      </c>
      <c r="G759" s="460">
        <v>0</v>
      </c>
      <c r="H759" s="460"/>
      <c r="I759" s="313" t="str">
        <f t="shared" si="53"/>
        <v/>
      </c>
      <c r="J759" s="280" t="str">
        <f t="shared" si="54"/>
        <v>否</v>
      </c>
      <c r="K759" s="163" t="str">
        <f t="shared" si="55"/>
        <v>项</v>
      </c>
    </row>
    <row r="760" ht="36" customHeight="1" spans="1:11">
      <c r="A760" s="309">
        <v>2110499</v>
      </c>
      <c r="B760" s="308" t="s">
        <v>646</v>
      </c>
      <c r="C760" s="312">
        <v>161</v>
      </c>
      <c r="D760" s="312">
        <v>127</v>
      </c>
      <c r="E760" s="305">
        <f t="shared" si="52"/>
        <v>127</v>
      </c>
      <c r="F760" s="312"/>
      <c r="G760" s="305">
        <v>27</v>
      </c>
      <c r="H760" s="305">
        <v>0</v>
      </c>
      <c r="I760" s="313">
        <f t="shared" si="53"/>
        <v>-0.211</v>
      </c>
      <c r="J760" s="280" t="str">
        <f t="shared" si="54"/>
        <v>是</v>
      </c>
      <c r="K760" s="163" t="str">
        <f t="shared" si="55"/>
        <v>项</v>
      </c>
    </row>
    <row r="761" ht="36" customHeight="1" spans="1:11">
      <c r="A761" s="309">
        <v>21105</v>
      </c>
      <c r="B761" s="457" t="s">
        <v>647</v>
      </c>
      <c r="C761" s="458">
        <v>0</v>
      </c>
      <c r="D761" s="458">
        <v>0</v>
      </c>
      <c r="E761" s="458">
        <f t="shared" si="52"/>
        <v>0</v>
      </c>
      <c r="F761" s="458"/>
      <c r="G761" s="458">
        <f>SUM(G762:G767)</f>
        <v>0</v>
      </c>
      <c r="H761" s="458">
        <v>0</v>
      </c>
      <c r="I761" s="464" t="str">
        <f t="shared" si="53"/>
        <v/>
      </c>
      <c r="J761" s="280" t="str">
        <f t="shared" si="54"/>
        <v>否</v>
      </c>
      <c r="K761" s="163" t="str">
        <f t="shared" si="55"/>
        <v>款</v>
      </c>
    </row>
    <row r="762" ht="36" customHeight="1" spans="1:11">
      <c r="A762" s="309">
        <v>2110501</v>
      </c>
      <c r="B762" s="308" t="s">
        <v>648</v>
      </c>
      <c r="C762" s="312">
        <v>0</v>
      </c>
      <c r="D762" s="312">
        <v>0</v>
      </c>
      <c r="E762" s="460">
        <f t="shared" si="52"/>
        <v>0</v>
      </c>
      <c r="F762" s="461">
        <v>0</v>
      </c>
      <c r="G762" s="460">
        <v>0</v>
      </c>
      <c r="H762" s="460">
        <v>0</v>
      </c>
      <c r="I762" s="313" t="str">
        <f t="shared" si="53"/>
        <v/>
      </c>
      <c r="J762" s="280" t="str">
        <f t="shared" si="54"/>
        <v>否</v>
      </c>
      <c r="K762" s="163" t="str">
        <f t="shared" si="55"/>
        <v>项</v>
      </c>
    </row>
    <row r="763" ht="36" customHeight="1" spans="1:11">
      <c r="A763" s="309">
        <v>2110502</v>
      </c>
      <c r="B763" s="308" t="s">
        <v>649</v>
      </c>
      <c r="C763" s="312">
        <v>0</v>
      </c>
      <c r="D763" s="312">
        <v>0</v>
      </c>
      <c r="E763" s="460">
        <f t="shared" si="52"/>
        <v>0</v>
      </c>
      <c r="F763" s="461">
        <v>0</v>
      </c>
      <c r="G763" s="460">
        <v>0</v>
      </c>
      <c r="H763" s="460">
        <v>0</v>
      </c>
      <c r="I763" s="313" t="str">
        <f t="shared" si="53"/>
        <v/>
      </c>
      <c r="J763" s="280" t="str">
        <f t="shared" si="54"/>
        <v>否</v>
      </c>
      <c r="K763" s="163" t="str">
        <f t="shared" si="55"/>
        <v>项</v>
      </c>
    </row>
    <row r="764" ht="36" customHeight="1" spans="1:11">
      <c r="A764" s="309">
        <v>2110503</v>
      </c>
      <c r="B764" s="308" t="s">
        <v>650</v>
      </c>
      <c r="C764" s="312">
        <v>0</v>
      </c>
      <c r="D764" s="312">
        <v>0</v>
      </c>
      <c r="E764" s="460">
        <f t="shared" si="52"/>
        <v>0</v>
      </c>
      <c r="F764" s="461">
        <v>0</v>
      </c>
      <c r="G764" s="460">
        <v>0</v>
      </c>
      <c r="H764" s="460">
        <v>0</v>
      </c>
      <c r="I764" s="313" t="str">
        <f t="shared" si="53"/>
        <v/>
      </c>
      <c r="J764" s="280" t="str">
        <f t="shared" si="54"/>
        <v>否</v>
      </c>
      <c r="K764" s="163" t="str">
        <f t="shared" si="55"/>
        <v>项</v>
      </c>
    </row>
    <row r="765" ht="36" customHeight="1" spans="1:11">
      <c r="A765" s="309">
        <v>2110506</v>
      </c>
      <c r="B765" s="308" t="s">
        <v>651</v>
      </c>
      <c r="C765" s="312">
        <v>0</v>
      </c>
      <c r="D765" s="312">
        <v>0</v>
      </c>
      <c r="E765" s="460">
        <f t="shared" si="52"/>
        <v>0</v>
      </c>
      <c r="F765" s="461">
        <v>0</v>
      </c>
      <c r="G765" s="460">
        <v>0</v>
      </c>
      <c r="H765" s="460">
        <v>0</v>
      </c>
      <c r="I765" s="313" t="str">
        <f t="shared" si="53"/>
        <v/>
      </c>
      <c r="J765" s="280" t="str">
        <f t="shared" si="54"/>
        <v>否</v>
      </c>
      <c r="K765" s="163" t="str">
        <f t="shared" si="55"/>
        <v>项</v>
      </c>
    </row>
    <row r="766" ht="36" customHeight="1" spans="1:11">
      <c r="A766" s="309">
        <v>2110507</v>
      </c>
      <c r="B766" s="308" t="s">
        <v>652</v>
      </c>
      <c r="C766" s="312">
        <v>0</v>
      </c>
      <c r="D766" s="312">
        <v>0</v>
      </c>
      <c r="E766" s="460">
        <f t="shared" si="52"/>
        <v>0</v>
      </c>
      <c r="F766" s="461">
        <v>0</v>
      </c>
      <c r="G766" s="460">
        <v>0</v>
      </c>
      <c r="H766" s="460">
        <v>0</v>
      </c>
      <c r="I766" s="313" t="str">
        <f t="shared" si="53"/>
        <v/>
      </c>
      <c r="J766" s="280" t="str">
        <f t="shared" si="54"/>
        <v>否</v>
      </c>
      <c r="K766" s="163" t="str">
        <f t="shared" si="55"/>
        <v>项</v>
      </c>
    </row>
    <row r="767" ht="36" customHeight="1" spans="1:11">
      <c r="A767" s="309">
        <v>2110599</v>
      </c>
      <c r="B767" s="308" t="s">
        <v>653</v>
      </c>
      <c r="C767" s="312">
        <v>0</v>
      </c>
      <c r="D767" s="312">
        <v>0</v>
      </c>
      <c r="E767" s="460">
        <f t="shared" si="52"/>
        <v>0</v>
      </c>
      <c r="F767" s="461">
        <v>0</v>
      </c>
      <c r="G767" s="460">
        <v>0</v>
      </c>
      <c r="H767" s="460">
        <v>0</v>
      </c>
      <c r="I767" s="313" t="str">
        <f t="shared" si="53"/>
        <v/>
      </c>
      <c r="J767" s="280" t="str">
        <f t="shared" si="54"/>
        <v>否</v>
      </c>
      <c r="K767" s="163" t="str">
        <f t="shared" si="55"/>
        <v>项</v>
      </c>
    </row>
    <row r="768" ht="36" customHeight="1" spans="1:11">
      <c r="A768" s="309">
        <v>21106</v>
      </c>
      <c r="B768" s="457" t="s">
        <v>654</v>
      </c>
      <c r="C768" s="458">
        <v>126</v>
      </c>
      <c r="D768" s="458">
        <v>0</v>
      </c>
      <c r="E768" s="458">
        <f t="shared" si="52"/>
        <v>0</v>
      </c>
      <c r="F768" s="458"/>
      <c r="G768" s="458">
        <f>SUM(G769:G773)</f>
        <v>0</v>
      </c>
      <c r="H768" s="458">
        <v>0</v>
      </c>
      <c r="I768" s="464">
        <f t="shared" si="53"/>
        <v>-1</v>
      </c>
      <c r="J768" s="280" t="str">
        <f t="shared" si="54"/>
        <v>是</v>
      </c>
      <c r="K768" s="163" t="str">
        <f t="shared" si="55"/>
        <v>款</v>
      </c>
    </row>
    <row r="769" ht="36" customHeight="1" spans="1:11">
      <c r="A769" s="309">
        <v>2110602</v>
      </c>
      <c r="B769" s="308" t="s">
        <v>655</v>
      </c>
      <c r="C769" s="312">
        <v>96</v>
      </c>
      <c r="D769" s="312">
        <v>0</v>
      </c>
      <c r="E769" s="460">
        <f t="shared" si="52"/>
        <v>0</v>
      </c>
      <c r="F769" s="461">
        <v>0</v>
      </c>
      <c r="G769" s="460">
        <v>0</v>
      </c>
      <c r="H769" s="460">
        <v>0</v>
      </c>
      <c r="I769" s="313">
        <f t="shared" si="53"/>
        <v>-1</v>
      </c>
      <c r="J769" s="280" t="str">
        <f t="shared" si="54"/>
        <v>是</v>
      </c>
      <c r="K769" s="163" t="str">
        <f t="shared" si="55"/>
        <v>项</v>
      </c>
    </row>
    <row r="770" ht="36" customHeight="1" spans="1:11">
      <c r="A770" s="309">
        <v>2110603</v>
      </c>
      <c r="B770" s="308" t="s">
        <v>656</v>
      </c>
      <c r="C770" s="312">
        <v>0</v>
      </c>
      <c r="D770" s="312">
        <v>0</v>
      </c>
      <c r="E770" s="460">
        <f t="shared" si="52"/>
        <v>0</v>
      </c>
      <c r="F770" s="461">
        <v>0</v>
      </c>
      <c r="G770" s="460">
        <v>0</v>
      </c>
      <c r="H770" s="460">
        <v>0</v>
      </c>
      <c r="I770" s="313" t="str">
        <f t="shared" si="53"/>
        <v/>
      </c>
      <c r="J770" s="280" t="str">
        <f t="shared" si="54"/>
        <v>否</v>
      </c>
      <c r="K770" s="163" t="str">
        <f t="shared" si="55"/>
        <v>项</v>
      </c>
    </row>
    <row r="771" ht="36" customHeight="1" spans="1:11">
      <c r="A771" s="309">
        <v>2110604</v>
      </c>
      <c r="B771" s="308" t="s">
        <v>657</v>
      </c>
      <c r="C771" s="312">
        <v>0</v>
      </c>
      <c r="D771" s="312">
        <v>0</v>
      </c>
      <c r="E771" s="460">
        <f t="shared" si="52"/>
        <v>0</v>
      </c>
      <c r="F771" s="461">
        <v>0</v>
      </c>
      <c r="G771" s="460">
        <v>0</v>
      </c>
      <c r="H771" s="460">
        <v>0</v>
      </c>
      <c r="I771" s="313" t="str">
        <f t="shared" si="53"/>
        <v/>
      </c>
      <c r="J771" s="280" t="str">
        <f t="shared" si="54"/>
        <v>否</v>
      </c>
      <c r="K771" s="163" t="str">
        <f t="shared" si="55"/>
        <v>项</v>
      </c>
    </row>
    <row r="772" ht="36" customHeight="1" spans="1:11">
      <c r="A772" s="309">
        <v>2110605</v>
      </c>
      <c r="B772" s="308" t="s">
        <v>658</v>
      </c>
      <c r="C772" s="312">
        <v>30</v>
      </c>
      <c r="D772" s="312">
        <v>0</v>
      </c>
      <c r="E772" s="460">
        <f t="shared" ref="E772:E835" si="56">D772-H772</f>
        <v>0</v>
      </c>
      <c r="F772" s="461">
        <v>0</v>
      </c>
      <c r="G772" s="460">
        <v>0</v>
      </c>
      <c r="H772" s="460">
        <v>0</v>
      </c>
      <c r="I772" s="313">
        <f t="shared" ref="I772:I835" si="57">IF(C772&gt;0,E772/C772-1,IF(C772&lt;0,-(E772/C772-1),""))</f>
        <v>-1</v>
      </c>
      <c r="J772" s="280" t="str">
        <f t="shared" ref="J772:J835" si="58">IF(LEN(A772)=3,"是",IF(B772&lt;&gt;"",IF(SUM(C772:H772)&lt;&gt;0,"是","否"),"是"))</f>
        <v>是</v>
      </c>
      <c r="K772" s="163" t="str">
        <f t="shared" ref="K772:K835" si="59">IF(LEN(A772)=3,"类",IF(LEN(A772)=5,"款","项"))</f>
        <v>项</v>
      </c>
    </row>
    <row r="773" ht="36" customHeight="1" spans="1:11">
      <c r="A773" s="309">
        <v>2110699</v>
      </c>
      <c r="B773" s="308" t="s">
        <v>659</v>
      </c>
      <c r="C773" s="312">
        <v>0</v>
      </c>
      <c r="D773" s="312">
        <v>0</v>
      </c>
      <c r="E773" s="460">
        <f t="shared" si="56"/>
        <v>0</v>
      </c>
      <c r="F773" s="461">
        <v>0</v>
      </c>
      <c r="G773" s="460">
        <v>0</v>
      </c>
      <c r="H773" s="460">
        <v>0</v>
      </c>
      <c r="I773" s="313" t="str">
        <f t="shared" si="57"/>
        <v/>
      </c>
      <c r="J773" s="280" t="str">
        <f t="shared" si="58"/>
        <v>否</v>
      </c>
      <c r="K773" s="163" t="str">
        <f t="shared" si="59"/>
        <v>项</v>
      </c>
    </row>
    <row r="774" ht="36" customHeight="1" spans="1:11">
      <c r="A774" s="309">
        <v>21107</v>
      </c>
      <c r="B774" s="457" t="s">
        <v>660</v>
      </c>
      <c r="C774" s="458">
        <v>18</v>
      </c>
      <c r="D774" s="458">
        <v>100</v>
      </c>
      <c r="E774" s="458">
        <f t="shared" si="56"/>
        <v>100</v>
      </c>
      <c r="F774" s="458">
        <f>SUM(F775:F776)</f>
        <v>100</v>
      </c>
      <c r="G774" s="458">
        <f>SUM(G775:G776)</f>
        <v>0</v>
      </c>
      <c r="H774" s="458">
        <v>0</v>
      </c>
      <c r="I774" s="464">
        <f t="shared" si="57"/>
        <v>4.556</v>
      </c>
      <c r="J774" s="280" t="str">
        <f t="shared" si="58"/>
        <v>是</v>
      </c>
      <c r="K774" s="163" t="str">
        <f t="shared" si="59"/>
        <v>款</v>
      </c>
    </row>
    <row r="775" ht="36" customHeight="1" spans="1:11">
      <c r="A775" s="309">
        <v>2110704</v>
      </c>
      <c r="B775" s="308" t="s">
        <v>661</v>
      </c>
      <c r="C775" s="312">
        <v>0</v>
      </c>
      <c r="D775" s="312">
        <v>0</v>
      </c>
      <c r="E775" s="460">
        <f t="shared" si="56"/>
        <v>0</v>
      </c>
      <c r="F775" s="461">
        <v>0</v>
      </c>
      <c r="G775" s="460">
        <v>0</v>
      </c>
      <c r="H775" s="460">
        <v>0</v>
      </c>
      <c r="I775" s="313" t="str">
        <f t="shared" si="57"/>
        <v/>
      </c>
      <c r="J775" s="280" t="str">
        <f t="shared" si="58"/>
        <v>否</v>
      </c>
      <c r="K775" s="163" t="str">
        <f t="shared" si="59"/>
        <v>项</v>
      </c>
    </row>
    <row r="776" ht="36" customHeight="1" spans="1:11">
      <c r="A776" s="309">
        <v>2110799</v>
      </c>
      <c r="B776" s="308" t="s">
        <v>662</v>
      </c>
      <c r="C776" s="312">
        <v>18</v>
      </c>
      <c r="D776" s="312">
        <v>100</v>
      </c>
      <c r="E776" s="460">
        <f t="shared" si="56"/>
        <v>100</v>
      </c>
      <c r="F776" s="461">
        <v>100</v>
      </c>
      <c r="G776" s="460">
        <v>0</v>
      </c>
      <c r="H776" s="460">
        <v>0</v>
      </c>
      <c r="I776" s="313">
        <f t="shared" si="57"/>
        <v>4.556</v>
      </c>
      <c r="J776" s="280" t="str">
        <f t="shared" si="58"/>
        <v>是</v>
      </c>
      <c r="K776" s="163" t="str">
        <f t="shared" si="59"/>
        <v>项</v>
      </c>
    </row>
    <row r="777" ht="36" customHeight="1" spans="1:11">
      <c r="A777" s="309">
        <v>21108</v>
      </c>
      <c r="B777" s="457" t="s">
        <v>663</v>
      </c>
      <c r="C777" s="458">
        <v>0</v>
      </c>
      <c r="D777" s="458">
        <v>0</v>
      </c>
      <c r="E777" s="458">
        <f t="shared" si="56"/>
        <v>0</v>
      </c>
      <c r="F777" s="458"/>
      <c r="G777" s="458">
        <f>SUM(G778:G779)</f>
        <v>0</v>
      </c>
      <c r="H777" s="458">
        <v>0</v>
      </c>
      <c r="I777" s="464" t="str">
        <f t="shared" si="57"/>
        <v/>
      </c>
      <c r="J777" s="280" t="str">
        <f t="shared" si="58"/>
        <v>否</v>
      </c>
      <c r="K777" s="163" t="str">
        <f t="shared" si="59"/>
        <v>款</v>
      </c>
    </row>
    <row r="778" ht="36" customHeight="1" spans="1:11">
      <c r="A778" s="309">
        <v>2110804</v>
      </c>
      <c r="B778" s="308" t="s">
        <v>664</v>
      </c>
      <c r="C778" s="312">
        <v>0</v>
      </c>
      <c r="D778" s="312">
        <v>0</v>
      </c>
      <c r="E778" s="460">
        <f t="shared" si="56"/>
        <v>0</v>
      </c>
      <c r="F778" s="461">
        <v>0</v>
      </c>
      <c r="G778" s="460">
        <v>0</v>
      </c>
      <c r="H778" s="460">
        <v>0</v>
      </c>
      <c r="I778" s="313" t="str">
        <f t="shared" si="57"/>
        <v/>
      </c>
      <c r="J778" s="280" t="str">
        <f t="shared" si="58"/>
        <v>否</v>
      </c>
      <c r="K778" s="163" t="str">
        <f t="shared" si="59"/>
        <v>项</v>
      </c>
    </row>
    <row r="779" ht="36" customHeight="1" spans="1:11">
      <c r="A779" s="309">
        <v>2110899</v>
      </c>
      <c r="B779" s="308" t="s">
        <v>665</v>
      </c>
      <c r="C779" s="312">
        <v>0</v>
      </c>
      <c r="D779" s="312">
        <v>0</v>
      </c>
      <c r="E779" s="460">
        <f t="shared" si="56"/>
        <v>0</v>
      </c>
      <c r="F779" s="461">
        <v>0</v>
      </c>
      <c r="G779" s="460">
        <v>0</v>
      </c>
      <c r="H779" s="460">
        <v>0</v>
      </c>
      <c r="I779" s="313" t="str">
        <f t="shared" si="57"/>
        <v/>
      </c>
      <c r="J779" s="280" t="str">
        <f t="shared" si="58"/>
        <v>否</v>
      </c>
      <c r="K779" s="163" t="str">
        <f t="shared" si="59"/>
        <v>项</v>
      </c>
    </row>
    <row r="780" ht="36" customHeight="1" spans="1:11">
      <c r="A780" s="309">
        <v>21109</v>
      </c>
      <c r="B780" s="457" t="s">
        <v>666</v>
      </c>
      <c r="C780" s="458">
        <v>0</v>
      </c>
      <c r="D780" s="458">
        <v>0</v>
      </c>
      <c r="E780" s="458">
        <f t="shared" si="56"/>
        <v>0</v>
      </c>
      <c r="F780" s="458"/>
      <c r="G780" s="458">
        <f>SUM(G781)</f>
        <v>0</v>
      </c>
      <c r="H780" s="458">
        <v>0</v>
      </c>
      <c r="I780" s="464" t="str">
        <f t="shared" si="57"/>
        <v/>
      </c>
      <c r="J780" s="280" t="str">
        <f t="shared" si="58"/>
        <v>否</v>
      </c>
      <c r="K780" s="163" t="str">
        <f t="shared" si="59"/>
        <v>款</v>
      </c>
    </row>
    <row r="781" ht="36" customHeight="1" spans="1:11">
      <c r="A781" s="361">
        <v>2110901</v>
      </c>
      <c r="B781" s="475" t="s">
        <v>667</v>
      </c>
      <c r="C781" s="312">
        <v>0</v>
      </c>
      <c r="D781" s="312">
        <v>0</v>
      </c>
      <c r="E781" s="460">
        <f t="shared" si="56"/>
        <v>0</v>
      </c>
      <c r="F781" s="461">
        <v>0</v>
      </c>
      <c r="G781" s="460">
        <v>0</v>
      </c>
      <c r="H781" s="460">
        <v>0</v>
      </c>
      <c r="I781" s="313" t="str">
        <f t="shared" si="57"/>
        <v/>
      </c>
      <c r="J781" s="280" t="str">
        <f t="shared" si="58"/>
        <v>否</v>
      </c>
      <c r="K781" s="163" t="str">
        <f t="shared" si="59"/>
        <v>项</v>
      </c>
    </row>
    <row r="782" ht="36" customHeight="1" spans="1:11">
      <c r="A782" s="309">
        <v>21110</v>
      </c>
      <c r="B782" s="457" t="s">
        <v>668</v>
      </c>
      <c r="C782" s="458">
        <v>258</v>
      </c>
      <c r="D782" s="458">
        <v>0</v>
      </c>
      <c r="E782" s="458">
        <f t="shared" si="56"/>
        <v>0</v>
      </c>
      <c r="F782" s="458"/>
      <c r="G782" s="458">
        <f>SUM(G783)</f>
        <v>0</v>
      </c>
      <c r="H782" s="458">
        <v>0</v>
      </c>
      <c r="I782" s="464">
        <f t="shared" si="57"/>
        <v>-1</v>
      </c>
      <c r="J782" s="280" t="str">
        <f t="shared" si="58"/>
        <v>是</v>
      </c>
      <c r="K782" s="163" t="str">
        <f t="shared" si="59"/>
        <v>款</v>
      </c>
    </row>
    <row r="783" ht="36" customHeight="1" spans="1:11">
      <c r="A783" s="361">
        <v>2111001</v>
      </c>
      <c r="B783" s="475" t="s">
        <v>669</v>
      </c>
      <c r="C783" s="312">
        <v>258</v>
      </c>
      <c r="D783" s="312">
        <v>0</v>
      </c>
      <c r="E783" s="460">
        <f t="shared" si="56"/>
        <v>0</v>
      </c>
      <c r="F783" s="461">
        <v>0</v>
      </c>
      <c r="G783" s="460">
        <v>0</v>
      </c>
      <c r="H783" s="460">
        <v>0</v>
      </c>
      <c r="I783" s="313">
        <f t="shared" si="57"/>
        <v>-1</v>
      </c>
      <c r="J783" s="280" t="str">
        <f t="shared" si="58"/>
        <v>是</v>
      </c>
      <c r="K783" s="163" t="str">
        <f t="shared" si="59"/>
        <v>项</v>
      </c>
    </row>
    <row r="784" ht="36" customHeight="1" spans="1:11">
      <c r="A784" s="309">
        <v>21111</v>
      </c>
      <c r="B784" s="457" t="s">
        <v>670</v>
      </c>
      <c r="C784" s="458">
        <v>0</v>
      </c>
      <c r="D784" s="458">
        <v>0</v>
      </c>
      <c r="E784" s="458">
        <f t="shared" si="56"/>
        <v>0</v>
      </c>
      <c r="F784" s="458"/>
      <c r="G784" s="458">
        <f>SUM(G785:G789)</f>
        <v>0</v>
      </c>
      <c r="H784" s="458">
        <v>0</v>
      </c>
      <c r="I784" s="464" t="str">
        <f t="shared" si="57"/>
        <v/>
      </c>
      <c r="J784" s="280" t="str">
        <f t="shared" si="58"/>
        <v>否</v>
      </c>
      <c r="K784" s="163" t="str">
        <f t="shared" si="59"/>
        <v>款</v>
      </c>
    </row>
    <row r="785" ht="36" customHeight="1" spans="1:11">
      <c r="A785" s="309">
        <v>2111101</v>
      </c>
      <c r="B785" s="308" t="s">
        <v>671</v>
      </c>
      <c r="C785" s="312">
        <v>0</v>
      </c>
      <c r="D785" s="312">
        <v>0</v>
      </c>
      <c r="E785" s="460">
        <f t="shared" si="56"/>
        <v>0</v>
      </c>
      <c r="F785" s="461">
        <v>0</v>
      </c>
      <c r="G785" s="460">
        <v>0</v>
      </c>
      <c r="H785" s="460">
        <v>0</v>
      </c>
      <c r="I785" s="313" t="str">
        <f t="shared" si="57"/>
        <v/>
      </c>
      <c r="J785" s="280" t="str">
        <f t="shared" si="58"/>
        <v>否</v>
      </c>
      <c r="K785" s="163" t="str">
        <f t="shared" si="59"/>
        <v>项</v>
      </c>
    </row>
    <row r="786" ht="36" customHeight="1" spans="1:11">
      <c r="A786" s="309">
        <v>2111102</v>
      </c>
      <c r="B786" s="308" t="s">
        <v>672</v>
      </c>
      <c r="C786" s="312">
        <v>0</v>
      </c>
      <c r="D786" s="312">
        <v>0</v>
      </c>
      <c r="E786" s="460">
        <f t="shared" si="56"/>
        <v>0</v>
      </c>
      <c r="F786" s="461">
        <v>0</v>
      </c>
      <c r="G786" s="460">
        <v>0</v>
      </c>
      <c r="H786" s="460">
        <v>0</v>
      </c>
      <c r="I786" s="313" t="str">
        <f t="shared" si="57"/>
        <v/>
      </c>
      <c r="J786" s="280" t="str">
        <f t="shared" si="58"/>
        <v>否</v>
      </c>
      <c r="K786" s="163" t="str">
        <f t="shared" si="59"/>
        <v>项</v>
      </c>
    </row>
    <row r="787" ht="36" customHeight="1" spans="1:11">
      <c r="A787" s="309">
        <v>2111103</v>
      </c>
      <c r="B787" s="308" t="s">
        <v>673</v>
      </c>
      <c r="C787" s="312">
        <v>0</v>
      </c>
      <c r="D787" s="312">
        <v>0</v>
      </c>
      <c r="E787" s="460">
        <f t="shared" si="56"/>
        <v>0</v>
      </c>
      <c r="F787" s="461">
        <v>0</v>
      </c>
      <c r="G787" s="460">
        <v>0</v>
      </c>
      <c r="H787" s="460">
        <v>0</v>
      </c>
      <c r="I787" s="313" t="str">
        <f t="shared" si="57"/>
        <v/>
      </c>
      <c r="J787" s="280" t="str">
        <f t="shared" si="58"/>
        <v>否</v>
      </c>
      <c r="K787" s="163" t="str">
        <f t="shared" si="59"/>
        <v>项</v>
      </c>
    </row>
    <row r="788" ht="36" customHeight="1" spans="1:11">
      <c r="A788" s="309">
        <v>2111104</v>
      </c>
      <c r="B788" s="308" t="s">
        <v>674</v>
      </c>
      <c r="C788" s="312">
        <v>0</v>
      </c>
      <c r="D788" s="312">
        <v>0</v>
      </c>
      <c r="E788" s="460">
        <f t="shared" si="56"/>
        <v>0</v>
      </c>
      <c r="F788" s="461">
        <v>0</v>
      </c>
      <c r="G788" s="460">
        <v>0</v>
      </c>
      <c r="H788" s="460">
        <v>0</v>
      </c>
      <c r="I788" s="313" t="str">
        <f t="shared" si="57"/>
        <v/>
      </c>
      <c r="J788" s="280" t="str">
        <f t="shared" si="58"/>
        <v>否</v>
      </c>
      <c r="K788" s="163" t="str">
        <f t="shared" si="59"/>
        <v>项</v>
      </c>
    </row>
    <row r="789" ht="36" customHeight="1" spans="1:11">
      <c r="A789" s="309">
        <v>2111199</v>
      </c>
      <c r="B789" s="308" t="s">
        <v>675</v>
      </c>
      <c r="C789" s="312">
        <v>0</v>
      </c>
      <c r="D789" s="312">
        <v>0</v>
      </c>
      <c r="E789" s="460">
        <f t="shared" si="56"/>
        <v>0</v>
      </c>
      <c r="F789" s="461">
        <v>0</v>
      </c>
      <c r="G789" s="460">
        <v>0</v>
      </c>
      <c r="H789" s="460">
        <v>0</v>
      </c>
      <c r="I789" s="313" t="str">
        <f t="shared" si="57"/>
        <v/>
      </c>
      <c r="J789" s="280" t="str">
        <f t="shared" si="58"/>
        <v>否</v>
      </c>
      <c r="K789" s="163" t="str">
        <f t="shared" si="59"/>
        <v>项</v>
      </c>
    </row>
    <row r="790" ht="36" customHeight="1" spans="1:11">
      <c r="A790" s="309">
        <v>21112</v>
      </c>
      <c r="B790" s="457" t="s">
        <v>676</v>
      </c>
      <c r="C790" s="458">
        <v>0</v>
      </c>
      <c r="D790" s="458">
        <v>0</v>
      </c>
      <c r="E790" s="456">
        <f t="shared" si="56"/>
        <v>0</v>
      </c>
      <c r="F790" s="458"/>
      <c r="G790" s="456" t="s">
        <v>42</v>
      </c>
      <c r="H790" s="456">
        <v>0</v>
      </c>
      <c r="I790" s="464" t="str">
        <f t="shared" si="57"/>
        <v/>
      </c>
      <c r="J790" s="280" t="str">
        <f t="shared" si="58"/>
        <v>否</v>
      </c>
      <c r="K790" s="163" t="str">
        <f t="shared" si="59"/>
        <v>款</v>
      </c>
    </row>
    <row r="791" ht="36" customHeight="1" spans="1:11">
      <c r="A791" s="317">
        <v>2111201</v>
      </c>
      <c r="B791" s="308" t="s">
        <v>677</v>
      </c>
      <c r="C791" s="312">
        <v>0</v>
      </c>
      <c r="D791" s="312">
        <v>0</v>
      </c>
      <c r="E791" s="460">
        <f t="shared" si="56"/>
        <v>0</v>
      </c>
      <c r="F791" s="461">
        <v>0</v>
      </c>
      <c r="G791" s="460">
        <v>0</v>
      </c>
      <c r="H791" s="460">
        <v>0</v>
      </c>
      <c r="I791" s="313" t="str">
        <f t="shared" si="57"/>
        <v/>
      </c>
      <c r="J791" s="280" t="str">
        <f t="shared" si="58"/>
        <v>否</v>
      </c>
      <c r="K791" s="163" t="str">
        <f t="shared" si="59"/>
        <v>项</v>
      </c>
    </row>
    <row r="792" ht="36" customHeight="1" spans="1:11">
      <c r="A792" s="309">
        <v>21113</v>
      </c>
      <c r="B792" s="457" t="s">
        <v>678</v>
      </c>
      <c r="C792" s="458">
        <v>0</v>
      </c>
      <c r="D792" s="458">
        <v>0</v>
      </c>
      <c r="E792" s="456">
        <f t="shared" si="56"/>
        <v>0</v>
      </c>
      <c r="F792" s="458"/>
      <c r="G792" s="456" t="s">
        <v>42</v>
      </c>
      <c r="H792" s="456">
        <v>0</v>
      </c>
      <c r="I792" s="464" t="str">
        <f t="shared" si="57"/>
        <v/>
      </c>
      <c r="J792" s="280" t="str">
        <f t="shared" si="58"/>
        <v>否</v>
      </c>
      <c r="K792" s="163" t="str">
        <f t="shared" si="59"/>
        <v>款</v>
      </c>
    </row>
    <row r="793" ht="36" customHeight="1" spans="1:11">
      <c r="A793" s="317">
        <v>2111301</v>
      </c>
      <c r="B793" s="308" t="s">
        <v>679</v>
      </c>
      <c r="C793" s="312">
        <v>0</v>
      </c>
      <c r="D793" s="312">
        <v>0</v>
      </c>
      <c r="E793" s="460">
        <f t="shared" si="56"/>
        <v>0</v>
      </c>
      <c r="F793" s="461">
        <v>0</v>
      </c>
      <c r="G793" s="460">
        <v>0</v>
      </c>
      <c r="H793" s="460">
        <v>0</v>
      </c>
      <c r="I793" s="313" t="str">
        <f t="shared" si="57"/>
        <v/>
      </c>
      <c r="J793" s="280" t="str">
        <f t="shared" si="58"/>
        <v>否</v>
      </c>
      <c r="K793" s="163" t="str">
        <f t="shared" si="59"/>
        <v>项</v>
      </c>
    </row>
    <row r="794" ht="36" customHeight="1" spans="1:11">
      <c r="A794" s="309">
        <v>21114</v>
      </c>
      <c r="B794" s="457" t="s">
        <v>680</v>
      </c>
      <c r="C794" s="458">
        <v>0</v>
      </c>
      <c r="D794" s="458">
        <v>0</v>
      </c>
      <c r="E794" s="456">
        <f t="shared" si="56"/>
        <v>0</v>
      </c>
      <c r="F794" s="458"/>
      <c r="G794" s="456" t="s">
        <v>42</v>
      </c>
      <c r="H794" s="456">
        <v>0</v>
      </c>
      <c r="I794" s="464" t="str">
        <f t="shared" si="57"/>
        <v/>
      </c>
      <c r="J794" s="280" t="str">
        <f t="shared" si="58"/>
        <v>否</v>
      </c>
      <c r="K794" s="163" t="str">
        <f t="shared" si="59"/>
        <v>款</v>
      </c>
    </row>
    <row r="795" ht="36" customHeight="1" spans="1:11">
      <c r="A795" s="309">
        <v>2111401</v>
      </c>
      <c r="B795" s="308" t="s">
        <v>93</v>
      </c>
      <c r="C795" s="312">
        <v>0</v>
      </c>
      <c r="D795" s="312">
        <v>0</v>
      </c>
      <c r="E795" s="460">
        <f t="shared" si="56"/>
        <v>0</v>
      </c>
      <c r="F795" s="461">
        <v>0</v>
      </c>
      <c r="G795" s="460">
        <v>0</v>
      </c>
      <c r="H795" s="460">
        <v>0</v>
      </c>
      <c r="I795" s="313" t="str">
        <f t="shared" si="57"/>
        <v/>
      </c>
      <c r="J795" s="280" t="str">
        <f t="shared" si="58"/>
        <v>否</v>
      </c>
      <c r="K795" s="163" t="str">
        <f t="shared" si="59"/>
        <v>项</v>
      </c>
    </row>
    <row r="796" ht="36" customHeight="1" spans="1:11">
      <c r="A796" s="309">
        <v>2111402</v>
      </c>
      <c r="B796" s="308" t="s">
        <v>94</v>
      </c>
      <c r="C796" s="312">
        <v>0</v>
      </c>
      <c r="D796" s="312">
        <v>0</v>
      </c>
      <c r="E796" s="460">
        <f t="shared" si="56"/>
        <v>0</v>
      </c>
      <c r="F796" s="461">
        <v>0</v>
      </c>
      <c r="G796" s="460">
        <v>0</v>
      </c>
      <c r="H796" s="460">
        <v>0</v>
      </c>
      <c r="I796" s="313" t="str">
        <f t="shared" si="57"/>
        <v/>
      </c>
      <c r="J796" s="280" t="str">
        <f t="shared" si="58"/>
        <v>否</v>
      </c>
      <c r="K796" s="163" t="str">
        <f t="shared" si="59"/>
        <v>项</v>
      </c>
    </row>
    <row r="797" ht="36" customHeight="1" spans="1:11">
      <c r="A797" s="309">
        <v>2111403</v>
      </c>
      <c r="B797" s="308" t="s">
        <v>95</v>
      </c>
      <c r="C797" s="312">
        <v>0</v>
      </c>
      <c r="D797" s="312">
        <v>0</v>
      </c>
      <c r="E797" s="460">
        <f t="shared" si="56"/>
        <v>0</v>
      </c>
      <c r="F797" s="461">
        <v>0</v>
      </c>
      <c r="G797" s="460">
        <v>0</v>
      </c>
      <c r="H797" s="460">
        <v>0</v>
      </c>
      <c r="I797" s="313" t="str">
        <f t="shared" si="57"/>
        <v/>
      </c>
      <c r="J797" s="280" t="str">
        <f t="shared" si="58"/>
        <v>否</v>
      </c>
      <c r="K797" s="163" t="str">
        <f t="shared" si="59"/>
        <v>项</v>
      </c>
    </row>
    <row r="798" ht="36" customHeight="1" spans="1:11">
      <c r="A798" s="309">
        <v>2111404</v>
      </c>
      <c r="B798" s="364" t="s">
        <v>681</v>
      </c>
      <c r="C798" s="312">
        <v>0</v>
      </c>
      <c r="D798" s="312">
        <v>0</v>
      </c>
      <c r="E798" s="460">
        <f t="shared" si="56"/>
        <v>0</v>
      </c>
      <c r="F798" s="461">
        <v>0</v>
      </c>
      <c r="G798" s="460">
        <v>0</v>
      </c>
      <c r="H798" s="460">
        <v>0</v>
      </c>
      <c r="I798" s="313" t="str">
        <f t="shared" si="57"/>
        <v/>
      </c>
      <c r="J798" s="280" t="str">
        <f t="shared" si="58"/>
        <v>否</v>
      </c>
      <c r="K798" s="163" t="str">
        <f t="shared" si="59"/>
        <v>项</v>
      </c>
    </row>
    <row r="799" ht="36" customHeight="1" spans="1:11">
      <c r="A799" s="309">
        <v>2111405</v>
      </c>
      <c r="B799" s="364" t="s">
        <v>682</v>
      </c>
      <c r="C799" s="312">
        <v>0</v>
      </c>
      <c r="D799" s="312">
        <v>0</v>
      </c>
      <c r="E799" s="460">
        <f t="shared" si="56"/>
        <v>0</v>
      </c>
      <c r="F799" s="461">
        <v>0</v>
      </c>
      <c r="G799" s="460">
        <v>0</v>
      </c>
      <c r="H799" s="460">
        <v>0</v>
      </c>
      <c r="I799" s="313" t="str">
        <f t="shared" si="57"/>
        <v/>
      </c>
      <c r="J799" s="280" t="str">
        <f t="shared" si="58"/>
        <v>否</v>
      </c>
      <c r="K799" s="163" t="str">
        <f t="shared" si="59"/>
        <v>项</v>
      </c>
    </row>
    <row r="800" ht="36" customHeight="1" spans="1:11">
      <c r="A800" s="309">
        <v>2111406</v>
      </c>
      <c r="B800" s="308" t="s">
        <v>683</v>
      </c>
      <c r="C800" s="312">
        <v>0</v>
      </c>
      <c r="D800" s="312">
        <v>0</v>
      </c>
      <c r="E800" s="460">
        <f t="shared" si="56"/>
        <v>0</v>
      </c>
      <c r="F800" s="461">
        <v>0</v>
      </c>
      <c r="G800" s="460">
        <v>0</v>
      </c>
      <c r="H800" s="460">
        <v>0</v>
      </c>
      <c r="I800" s="313" t="str">
        <f t="shared" si="57"/>
        <v/>
      </c>
      <c r="J800" s="280" t="str">
        <f t="shared" si="58"/>
        <v>否</v>
      </c>
      <c r="K800" s="163" t="str">
        <f t="shared" si="59"/>
        <v>项</v>
      </c>
    </row>
    <row r="801" ht="36" customHeight="1" spans="1:11">
      <c r="A801" s="309">
        <v>2111407</v>
      </c>
      <c r="B801" s="308" t="s">
        <v>684</v>
      </c>
      <c r="C801" s="312">
        <v>0</v>
      </c>
      <c r="D801" s="312">
        <v>0</v>
      </c>
      <c r="E801" s="460">
        <f t="shared" si="56"/>
        <v>0</v>
      </c>
      <c r="F801" s="461">
        <v>0</v>
      </c>
      <c r="G801" s="460">
        <v>0</v>
      </c>
      <c r="H801" s="460">
        <v>0</v>
      </c>
      <c r="I801" s="313" t="str">
        <f t="shared" si="57"/>
        <v/>
      </c>
      <c r="J801" s="280" t="str">
        <f t="shared" si="58"/>
        <v>否</v>
      </c>
      <c r="K801" s="163" t="str">
        <f t="shared" si="59"/>
        <v>项</v>
      </c>
    </row>
    <row r="802" ht="36" customHeight="1" spans="1:11">
      <c r="A802" s="309">
        <v>2111408</v>
      </c>
      <c r="B802" s="308" t="s">
        <v>685</v>
      </c>
      <c r="C802" s="312">
        <v>0</v>
      </c>
      <c r="D802" s="312">
        <v>0</v>
      </c>
      <c r="E802" s="460">
        <f t="shared" si="56"/>
        <v>0</v>
      </c>
      <c r="F802" s="461">
        <v>0</v>
      </c>
      <c r="G802" s="460">
        <v>0</v>
      </c>
      <c r="H802" s="460">
        <v>0</v>
      </c>
      <c r="I802" s="313" t="str">
        <f t="shared" si="57"/>
        <v/>
      </c>
      <c r="J802" s="280" t="str">
        <f t="shared" si="58"/>
        <v>否</v>
      </c>
      <c r="K802" s="163" t="str">
        <f t="shared" si="59"/>
        <v>项</v>
      </c>
    </row>
    <row r="803" ht="36" customHeight="1" spans="1:11">
      <c r="A803" s="309">
        <v>2111409</v>
      </c>
      <c r="B803" s="364" t="s">
        <v>686</v>
      </c>
      <c r="C803" s="312">
        <v>0</v>
      </c>
      <c r="D803" s="312">
        <v>0</v>
      </c>
      <c r="E803" s="460">
        <f t="shared" si="56"/>
        <v>0</v>
      </c>
      <c r="F803" s="461">
        <v>0</v>
      </c>
      <c r="G803" s="460">
        <v>0</v>
      </c>
      <c r="H803" s="460">
        <v>0</v>
      </c>
      <c r="I803" s="313" t="str">
        <f t="shared" si="57"/>
        <v/>
      </c>
      <c r="J803" s="280" t="str">
        <f t="shared" si="58"/>
        <v>否</v>
      </c>
      <c r="K803" s="163" t="str">
        <f t="shared" si="59"/>
        <v>项</v>
      </c>
    </row>
    <row r="804" ht="36" customHeight="1" spans="1:11">
      <c r="A804" s="309">
        <v>2111410</v>
      </c>
      <c r="B804" s="364" t="s">
        <v>687</v>
      </c>
      <c r="C804" s="312">
        <v>0</v>
      </c>
      <c r="D804" s="312">
        <v>0</v>
      </c>
      <c r="E804" s="460">
        <f t="shared" si="56"/>
        <v>0</v>
      </c>
      <c r="F804" s="461">
        <v>0</v>
      </c>
      <c r="G804" s="460">
        <v>0</v>
      </c>
      <c r="H804" s="460">
        <v>0</v>
      </c>
      <c r="I804" s="313" t="str">
        <f t="shared" si="57"/>
        <v/>
      </c>
      <c r="J804" s="280" t="str">
        <f t="shared" si="58"/>
        <v>否</v>
      </c>
      <c r="K804" s="163" t="str">
        <f t="shared" si="59"/>
        <v>项</v>
      </c>
    </row>
    <row r="805" ht="36" customHeight="1" spans="1:11">
      <c r="A805" s="309">
        <v>2111411</v>
      </c>
      <c r="B805" s="308" t="s">
        <v>134</v>
      </c>
      <c r="C805" s="312">
        <v>0</v>
      </c>
      <c r="D805" s="312">
        <v>0</v>
      </c>
      <c r="E805" s="460">
        <f t="shared" si="56"/>
        <v>0</v>
      </c>
      <c r="F805" s="461">
        <v>0</v>
      </c>
      <c r="G805" s="460">
        <v>0</v>
      </c>
      <c r="H805" s="460">
        <v>0</v>
      </c>
      <c r="I805" s="313" t="str">
        <f t="shared" si="57"/>
        <v/>
      </c>
      <c r="J805" s="280" t="str">
        <f t="shared" si="58"/>
        <v>否</v>
      </c>
      <c r="K805" s="163" t="str">
        <f t="shared" si="59"/>
        <v>项</v>
      </c>
    </row>
    <row r="806" ht="36" customHeight="1" spans="1:11">
      <c r="A806" s="309">
        <v>2111413</v>
      </c>
      <c r="B806" s="308" t="s">
        <v>688</v>
      </c>
      <c r="C806" s="312">
        <v>0</v>
      </c>
      <c r="D806" s="312">
        <v>0</v>
      </c>
      <c r="E806" s="460">
        <f t="shared" si="56"/>
        <v>0</v>
      </c>
      <c r="F806" s="461">
        <v>0</v>
      </c>
      <c r="G806" s="460">
        <v>0</v>
      </c>
      <c r="H806" s="460">
        <v>0</v>
      </c>
      <c r="I806" s="313" t="str">
        <f t="shared" si="57"/>
        <v/>
      </c>
      <c r="J806" s="280" t="str">
        <f t="shared" si="58"/>
        <v>否</v>
      </c>
      <c r="K806" s="163" t="str">
        <f t="shared" si="59"/>
        <v>项</v>
      </c>
    </row>
    <row r="807" ht="36" customHeight="1" spans="1:11">
      <c r="A807" s="309">
        <v>2111450</v>
      </c>
      <c r="B807" s="308" t="s">
        <v>102</v>
      </c>
      <c r="C807" s="312">
        <v>0</v>
      </c>
      <c r="D807" s="312">
        <v>0</v>
      </c>
      <c r="E807" s="460">
        <f t="shared" si="56"/>
        <v>0</v>
      </c>
      <c r="F807" s="461">
        <v>0</v>
      </c>
      <c r="G807" s="460">
        <v>0</v>
      </c>
      <c r="H807" s="460">
        <v>0</v>
      </c>
      <c r="I807" s="313" t="str">
        <f t="shared" si="57"/>
        <v/>
      </c>
      <c r="J807" s="280" t="str">
        <f t="shared" si="58"/>
        <v>否</v>
      </c>
      <c r="K807" s="163" t="str">
        <f t="shared" si="59"/>
        <v>项</v>
      </c>
    </row>
    <row r="808" ht="36" customHeight="1" spans="1:11">
      <c r="A808" s="309">
        <v>2111499</v>
      </c>
      <c r="B808" s="308" t="s">
        <v>689</v>
      </c>
      <c r="C808" s="312">
        <v>0</v>
      </c>
      <c r="D808" s="312">
        <v>0</v>
      </c>
      <c r="E808" s="460">
        <f t="shared" si="56"/>
        <v>0</v>
      </c>
      <c r="F808" s="461">
        <v>0</v>
      </c>
      <c r="G808" s="460">
        <v>0</v>
      </c>
      <c r="H808" s="460">
        <v>0</v>
      </c>
      <c r="I808" s="313" t="str">
        <f t="shared" si="57"/>
        <v/>
      </c>
      <c r="J808" s="280" t="str">
        <f t="shared" si="58"/>
        <v>否</v>
      </c>
      <c r="K808" s="163" t="str">
        <f t="shared" si="59"/>
        <v>项</v>
      </c>
    </row>
    <row r="809" ht="36" customHeight="1" spans="1:11">
      <c r="A809" s="309">
        <v>21199</v>
      </c>
      <c r="B809" s="457" t="s">
        <v>690</v>
      </c>
      <c r="C809" s="458">
        <v>0</v>
      </c>
      <c r="D809" s="458">
        <v>1</v>
      </c>
      <c r="E809" s="458">
        <f t="shared" si="56"/>
        <v>1</v>
      </c>
      <c r="F809" s="458"/>
      <c r="G809" s="458">
        <f>SUM(G810)</f>
        <v>0</v>
      </c>
      <c r="H809" s="458">
        <v>0</v>
      </c>
      <c r="I809" s="464" t="str">
        <f t="shared" si="57"/>
        <v/>
      </c>
      <c r="J809" s="280" t="str">
        <f t="shared" si="58"/>
        <v>是</v>
      </c>
      <c r="K809" s="163" t="str">
        <f t="shared" si="59"/>
        <v>款</v>
      </c>
    </row>
    <row r="810" ht="36" customHeight="1" spans="1:11">
      <c r="A810" s="478">
        <v>2119999</v>
      </c>
      <c r="B810" s="479" t="s">
        <v>691</v>
      </c>
      <c r="C810" s="312">
        <v>0</v>
      </c>
      <c r="D810" s="312">
        <v>1</v>
      </c>
      <c r="E810" s="305">
        <f t="shared" si="56"/>
        <v>1</v>
      </c>
      <c r="F810" s="312">
        <v>0</v>
      </c>
      <c r="G810" s="305">
        <v>0</v>
      </c>
      <c r="H810" s="305">
        <v>0</v>
      </c>
      <c r="I810" s="313" t="str">
        <f t="shared" si="57"/>
        <v/>
      </c>
      <c r="J810" s="280" t="str">
        <f t="shared" si="58"/>
        <v>是</v>
      </c>
      <c r="K810" s="163" t="str">
        <f t="shared" si="59"/>
        <v>项</v>
      </c>
    </row>
    <row r="811" ht="36" customHeight="1" spans="1:11">
      <c r="A811" s="303">
        <v>212</v>
      </c>
      <c r="B811" s="455" t="s">
        <v>56</v>
      </c>
      <c r="C811" s="458">
        <v>6229</v>
      </c>
      <c r="D811" s="458">
        <v>7270</v>
      </c>
      <c r="E811" s="458">
        <f t="shared" si="56"/>
        <v>4875</v>
      </c>
      <c r="F811" s="458"/>
      <c r="G811" s="458">
        <f>SUM(G812,G823,G825,G828,G830,G832)</f>
        <v>102</v>
      </c>
      <c r="H811" s="458">
        <v>2395</v>
      </c>
      <c r="I811" s="463">
        <f t="shared" si="57"/>
        <v>-0.217</v>
      </c>
      <c r="J811" s="280" t="str">
        <f t="shared" si="58"/>
        <v>是</v>
      </c>
      <c r="K811" s="163" t="str">
        <f t="shared" si="59"/>
        <v>类</v>
      </c>
    </row>
    <row r="812" ht="36" customHeight="1" spans="1:11">
      <c r="A812" s="309">
        <v>21201</v>
      </c>
      <c r="B812" s="457" t="s">
        <v>692</v>
      </c>
      <c r="C812" s="458">
        <v>2559</v>
      </c>
      <c r="D812" s="458">
        <v>3465</v>
      </c>
      <c r="E812" s="458">
        <f t="shared" si="56"/>
        <v>1217</v>
      </c>
      <c r="F812" s="458"/>
      <c r="G812" s="458">
        <f>SUM(G813:G822)</f>
        <v>0</v>
      </c>
      <c r="H812" s="458">
        <v>2248</v>
      </c>
      <c r="I812" s="464">
        <f t="shared" si="57"/>
        <v>-0.524</v>
      </c>
      <c r="J812" s="280" t="str">
        <f t="shared" si="58"/>
        <v>是</v>
      </c>
      <c r="K812" s="163" t="str">
        <f t="shared" si="59"/>
        <v>款</v>
      </c>
    </row>
    <row r="813" ht="36" customHeight="1" spans="1:11">
      <c r="A813" s="309">
        <v>2120101</v>
      </c>
      <c r="B813" s="308" t="s">
        <v>93</v>
      </c>
      <c r="C813" s="312">
        <v>435</v>
      </c>
      <c r="D813" s="312">
        <v>430</v>
      </c>
      <c r="E813" s="305">
        <f t="shared" si="56"/>
        <v>430</v>
      </c>
      <c r="F813" s="312">
        <v>0</v>
      </c>
      <c r="G813" s="305">
        <v>0</v>
      </c>
      <c r="H813" s="305">
        <v>0</v>
      </c>
      <c r="I813" s="313">
        <f t="shared" si="57"/>
        <v>-0.011</v>
      </c>
      <c r="J813" s="280" t="str">
        <f t="shared" si="58"/>
        <v>是</v>
      </c>
      <c r="K813" s="163" t="str">
        <f t="shared" si="59"/>
        <v>项</v>
      </c>
    </row>
    <row r="814" ht="36" customHeight="1" spans="1:11">
      <c r="A814" s="309">
        <v>2120102</v>
      </c>
      <c r="B814" s="308" t="s">
        <v>94</v>
      </c>
      <c r="C814" s="312">
        <v>0</v>
      </c>
      <c r="D814" s="312">
        <v>0</v>
      </c>
      <c r="E814" s="460">
        <f t="shared" si="56"/>
        <v>0</v>
      </c>
      <c r="F814" s="461">
        <v>0</v>
      </c>
      <c r="G814" s="460">
        <v>0</v>
      </c>
      <c r="H814" s="460">
        <v>0</v>
      </c>
      <c r="I814" s="313" t="str">
        <f t="shared" si="57"/>
        <v/>
      </c>
      <c r="J814" s="280" t="str">
        <f t="shared" si="58"/>
        <v>否</v>
      </c>
      <c r="K814" s="163" t="str">
        <f t="shared" si="59"/>
        <v>项</v>
      </c>
    </row>
    <row r="815" ht="36" customHeight="1" spans="1:11">
      <c r="A815" s="309">
        <v>2120103</v>
      </c>
      <c r="B815" s="308" t="s">
        <v>95</v>
      </c>
      <c r="C815" s="312">
        <v>0</v>
      </c>
      <c r="D815" s="312">
        <v>0</v>
      </c>
      <c r="E815" s="460">
        <f t="shared" si="56"/>
        <v>0</v>
      </c>
      <c r="F815" s="461">
        <v>0</v>
      </c>
      <c r="G815" s="460">
        <v>0</v>
      </c>
      <c r="H815" s="460">
        <v>0</v>
      </c>
      <c r="I815" s="313" t="str">
        <f t="shared" si="57"/>
        <v/>
      </c>
      <c r="J815" s="280" t="str">
        <f t="shared" si="58"/>
        <v>否</v>
      </c>
      <c r="K815" s="163" t="str">
        <f t="shared" si="59"/>
        <v>项</v>
      </c>
    </row>
    <row r="816" ht="36" customHeight="1" spans="1:11">
      <c r="A816" s="309">
        <v>2120104</v>
      </c>
      <c r="B816" s="308" t="s">
        <v>693</v>
      </c>
      <c r="C816" s="312">
        <v>503</v>
      </c>
      <c r="D816" s="312">
        <v>547</v>
      </c>
      <c r="E816" s="305">
        <f t="shared" si="56"/>
        <v>547</v>
      </c>
      <c r="F816" s="312">
        <v>0</v>
      </c>
      <c r="G816" s="305">
        <v>0</v>
      </c>
      <c r="H816" s="305">
        <v>0</v>
      </c>
      <c r="I816" s="313">
        <f t="shared" si="57"/>
        <v>0.087</v>
      </c>
      <c r="J816" s="280" t="str">
        <f t="shared" si="58"/>
        <v>是</v>
      </c>
      <c r="K816" s="163" t="str">
        <f t="shared" si="59"/>
        <v>项</v>
      </c>
    </row>
    <row r="817" ht="36" customHeight="1" spans="1:11">
      <c r="A817" s="309">
        <v>2120105</v>
      </c>
      <c r="B817" s="308" t="s">
        <v>694</v>
      </c>
      <c r="C817" s="312">
        <v>0</v>
      </c>
      <c r="D817" s="312">
        <v>0</v>
      </c>
      <c r="E817" s="460">
        <f t="shared" si="56"/>
        <v>0</v>
      </c>
      <c r="F817" s="461">
        <v>0</v>
      </c>
      <c r="G817" s="460">
        <v>0</v>
      </c>
      <c r="H817" s="460">
        <v>0</v>
      </c>
      <c r="I817" s="313" t="str">
        <f t="shared" si="57"/>
        <v/>
      </c>
      <c r="J817" s="280" t="str">
        <f t="shared" si="58"/>
        <v>否</v>
      </c>
      <c r="K817" s="163" t="str">
        <f t="shared" si="59"/>
        <v>项</v>
      </c>
    </row>
    <row r="818" ht="36" customHeight="1" spans="1:11">
      <c r="A818" s="309">
        <v>2120106</v>
      </c>
      <c r="B818" s="308" t="s">
        <v>695</v>
      </c>
      <c r="C818" s="312">
        <v>0</v>
      </c>
      <c r="D818" s="312">
        <v>0</v>
      </c>
      <c r="E818" s="460">
        <f t="shared" si="56"/>
        <v>0</v>
      </c>
      <c r="F818" s="461">
        <v>0</v>
      </c>
      <c r="G818" s="460">
        <v>0</v>
      </c>
      <c r="H818" s="460">
        <v>0</v>
      </c>
      <c r="I818" s="313" t="str">
        <f t="shared" si="57"/>
        <v/>
      </c>
      <c r="J818" s="280" t="str">
        <f t="shared" si="58"/>
        <v>否</v>
      </c>
      <c r="K818" s="163" t="str">
        <f t="shared" si="59"/>
        <v>项</v>
      </c>
    </row>
    <row r="819" ht="36" customHeight="1" spans="1:11">
      <c r="A819" s="309">
        <v>2120107</v>
      </c>
      <c r="B819" s="308" t="s">
        <v>696</v>
      </c>
      <c r="C819" s="312">
        <v>0</v>
      </c>
      <c r="D819" s="312">
        <v>0</v>
      </c>
      <c r="E819" s="460">
        <f t="shared" si="56"/>
        <v>0</v>
      </c>
      <c r="F819" s="461">
        <v>0</v>
      </c>
      <c r="G819" s="460">
        <v>0</v>
      </c>
      <c r="H819" s="460">
        <v>0</v>
      </c>
      <c r="I819" s="313" t="str">
        <f t="shared" si="57"/>
        <v/>
      </c>
      <c r="J819" s="280" t="str">
        <f t="shared" si="58"/>
        <v>否</v>
      </c>
      <c r="K819" s="163" t="str">
        <f t="shared" si="59"/>
        <v>项</v>
      </c>
    </row>
    <row r="820" ht="36" customHeight="1" spans="1:11">
      <c r="A820" s="309">
        <v>2120109</v>
      </c>
      <c r="B820" s="308" t="s">
        <v>697</v>
      </c>
      <c r="C820" s="312">
        <v>80</v>
      </c>
      <c r="D820" s="312">
        <v>79</v>
      </c>
      <c r="E820" s="305">
        <f t="shared" si="56"/>
        <v>79</v>
      </c>
      <c r="F820" s="312">
        <v>0</v>
      </c>
      <c r="G820" s="305">
        <v>0</v>
      </c>
      <c r="H820" s="305">
        <v>0</v>
      </c>
      <c r="I820" s="313">
        <f t="shared" si="57"/>
        <v>-0.013</v>
      </c>
      <c r="J820" s="280" t="str">
        <f t="shared" si="58"/>
        <v>是</v>
      </c>
      <c r="K820" s="163" t="str">
        <f t="shared" si="59"/>
        <v>项</v>
      </c>
    </row>
    <row r="821" ht="36" customHeight="1" spans="1:11">
      <c r="A821" s="309">
        <v>2120110</v>
      </c>
      <c r="B821" s="308" t="s">
        <v>698</v>
      </c>
      <c r="C821" s="312">
        <v>0</v>
      </c>
      <c r="D821" s="312">
        <v>0</v>
      </c>
      <c r="E821" s="460">
        <f t="shared" si="56"/>
        <v>0</v>
      </c>
      <c r="F821" s="461">
        <v>0</v>
      </c>
      <c r="G821" s="460">
        <v>0</v>
      </c>
      <c r="H821" s="460">
        <v>0</v>
      </c>
      <c r="I821" s="313" t="str">
        <f t="shared" si="57"/>
        <v/>
      </c>
      <c r="J821" s="280" t="str">
        <f t="shared" si="58"/>
        <v>否</v>
      </c>
      <c r="K821" s="163" t="str">
        <f t="shared" si="59"/>
        <v>项</v>
      </c>
    </row>
    <row r="822" ht="36" customHeight="1" spans="1:11">
      <c r="A822" s="309">
        <v>2120199</v>
      </c>
      <c r="B822" s="308" t="s">
        <v>699</v>
      </c>
      <c r="C822" s="312">
        <v>1541</v>
      </c>
      <c r="D822" s="312">
        <v>2409</v>
      </c>
      <c r="E822" s="305">
        <f t="shared" si="56"/>
        <v>161</v>
      </c>
      <c r="F822" s="312">
        <v>0</v>
      </c>
      <c r="G822" s="305">
        <v>0</v>
      </c>
      <c r="H822" s="305">
        <v>2248</v>
      </c>
      <c r="I822" s="313">
        <f t="shared" si="57"/>
        <v>-0.896</v>
      </c>
      <c r="J822" s="280" t="str">
        <f t="shared" si="58"/>
        <v>是</v>
      </c>
      <c r="K822" s="163" t="str">
        <f t="shared" si="59"/>
        <v>项</v>
      </c>
    </row>
    <row r="823" ht="36" customHeight="1" spans="1:11">
      <c r="A823" s="309">
        <v>21202</v>
      </c>
      <c r="B823" s="457" t="s">
        <v>700</v>
      </c>
      <c r="C823" s="458">
        <v>82</v>
      </c>
      <c r="D823" s="458">
        <v>147</v>
      </c>
      <c r="E823" s="458">
        <f t="shared" si="56"/>
        <v>0</v>
      </c>
      <c r="F823" s="458"/>
      <c r="G823" s="458">
        <f>SUM(G824)</f>
        <v>0</v>
      </c>
      <c r="H823" s="458">
        <v>147</v>
      </c>
      <c r="I823" s="464">
        <f t="shared" si="57"/>
        <v>-1</v>
      </c>
      <c r="J823" s="280" t="str">
        <f t="shared" si="58"/>
        <v>是</v>
      </c>
      <c r="K823" s="163" t="str">
        <f t="shared" si="59"/>
        <v>款</v>
      </c>
    </row>
    <row r="824" ht="36" customHeight="1" spans="1:11">
      <c r="A824" s="361">
        <v>2120201</v>
      </c>
      <c r="B824" s="475" t="s">
        <v>701</v>
      </c>
      <c r="C824" s="312">
        <v>82</v>
      </c>
      <c r="D824" s="312">
        <v>147</v>
      </c>
      <c r="E824" s="305">
        <f t="shared" si="56"/>
        <v>0</v>
      </c>
      <c r="F824" s="312">
        <v>0</v>
      </c>
      <c r="G824" s="305">
        <v>0</v>
      </c>
      <c r="H824" s="305">
        <v>147</v>
      </c>
      <c r="I824" s="313">
        <f t="shared" si="57"/>
        <v>-1</v>
      </c>
      <c r="J824" s="280" t="str">
        <f t="shared" si="58"/>
        <v>是</v>
      </c>
      <c r="K824" s="163" t="str">
        <f t="shared" si="59"/>
        <v>项</v>
      </c>
    </row>
    <row r="825" ht="36" customHeight="1" spans="1:11">
      <c r="A825" s="309">
        <v>21203</v>
      </c>
      <c r="B825" s="457" t="s">
        <v>702</v>
      </c>
      <c r="C825" s="458">
        <v>888</v>
      </c>
      <c r="D825" s="458">
        <v>1000</v>
      </c>
      <c r="E825" s="458">
        <f t="shared" si="56"/>
        <v>1000</v>
      </c>
      <c r="F825" s="458"/>
      <c r="G825" s="458">
        <f>SUM(G826:G827)</f>
        <v>0</v>
      </c>
      <c r="H825" s="458">
        <v>0</v>
      </c>
      <c r="I825" s="464">
        <f t="shared" si="57"/>
        <v>0.126</v>
      </c>
      <c r="J825" s="280" t="str">
        <f t="shared" si="58"/>
        <v>是</v>
      </c>
      <c r="K825" s="163" t="str">
        <f t="shared" si="59"/>
        <v>款</v>
      </c>
    </row>
    <row r="826" ht="36" customHeight="1" spans="1:11">
      <c r="A826" s="309">
        <v>2120303</v>
      </c>
      <c r="B826" s="308" t="s">
        <v>703</v>
      </c>
      <c r="C826" s="312">
        <v>44</v>
      </c>
      <c r="D826" s="312">
        <v>0</v>
      </c>
      <c r="E826" s="460">
        <f t="shared" si="56"/>
        <v>0</v>
      </c>
      <c r="F826" s="461">
        <v>0</v>
      </c>
      <c r="G826" s="460">
        <v>0</v>
      </c>
      <c r="H826" s="460">
        <v>0</v>
      </c>
      <c r="I826" s="313">
        <f t="shared" si="57"/>
        <v>-1</v>
      </c>
      <c r="J826" s="280" t="str">
        <f t="shared" si="58"/>
        <v>是</v>
      </c>
      <c r="K826" s="163" t="str">
        <f t="shared" si="59"/>
        <v>项</v>
      </c>
    </row>
    <row r="827" ht="36" customHeight="1" spans="1:11">
      <c r="A827" s="309">
        <v>2120399</v>
      </c>
      <c r="B827" s="308" t="s">
        <v>704</v>
      </c>
      <c r="C827" s="312">
        <v>844</v>
      </c>
      <c r="D827" s="312">
        <v>1000</v>
      </c>
      <c r="E827" s="305">
        <f t="shared" si="56"/>
        <v>1000</v>
      </c>
      <c r="F827" s="312">
        <v>0</v>
      </c>
      <c r="G827" s="305">
        <v>0</v>
      </c>
      <c r="H827" s="305">
        <v>0</v>
      </c>
      <c r="I827" s="313">
        <f t="shared" si="57"/>
        <v>0.185</v>
      </c>
      <c r="J827" s="280" t="str">
        <f t="shared" si="58"/>
        <v>是</v>
      </c>
      <c r="K827" s="163" t="str">
        <f t="shared" si="59"/>
        <v>项</v>
      </c>
    </row>
    <row r="828" ht="36" customHeight="1" spans="1:11">
      <c r="A828" s="309">
        <v>21205</v>
      </c>
      <c r="B828" s="457" t="s">
        <v>705</v>
      </c>
      <c r="C828" s="458">
        <v>1464</v>
      </c>
      <c r="D828" s="458">
        <v>2440</v>
      </c>
      <c r="E828" s="458">
        <f t="shared" si="56"/>
        <v>2440</v>
      </c>
      <c r="F828" s="458"/>
      <c r="G828" s="458">
        <f t="shared" ref="G828:G832" si="60">SUM(G829)</f>
        <v>102</v>
      </c>
      <c r="H828" s="458">
        <v>0</v>
      </c>
      <c r="I828" s="464">
        <f t="shared" si="57"/>
        <v>0.667</v>
      </c>
      <c r="J828" s="280" t="str">
        <f t="shared" si="58"/>
        <v>是</v>
      </c>
      <c r="K828" s="163" t="str">
        <f t="shared" si="59"/>
        <v>款</v>
      </c>
    </row>
    <row r="829" ht="36" customHeight="1" spans="1:11">
      <c r="A829" s="361">
        <v>2120501</v>
      </c>
      <c r="B829" s="475" t="s">
        <v>706</v>
      </c>
      <c r="C829" s="312">
        <v>1464</v>
      </c>
      <c r="D829" s="312">
        <v>2440</v>
      </c>
      <c r="E829" s="305">
        <f t="shared" si="56"/>
        <v>2440</v>
      </c>
      <c r="F829" s="312"/>
      <c r="G829" s="305">
        <v>102</v>
      </c>
      <c r="H829" s="305">
        <v>0</v>
      </c>
      <c r="I829" s="313">
        <f t="shared" si="57"/>
        <v>0.667</v>
      </c>
      <c r="J829" s="280" t="str">
        <f t="shared" si="58"/>
        <v>是</v>
      </c>
      <c r="K829" s="163" t="str">
        <f t="shared" si="59"/>
        <v>项</v>
      </c>
    </row>
    <row r="830" ht="36" customHeight="1" spans="1:11">
      <c r="A830" s="309">
        <v>21206</v>
      </c>
      <c r="B830" s="457" t="s">
        <v>707</v>
      </c>
      <c r="C830" s="458">
        <v>196</v>
      </c>
      <c r="D830" s="458">
        <v>218</v>
      </c>
      <c r="E830" s="458">
        <f t="shared" si="56"/>
        <v>218</v>
      </c>
      <c r="F830" s="458"/>
      <c r="G830" s="458">
        <f t="shared" si="60"/>
        <v>0</v>
      </c>
      <c r="H830" s="458">
        <v>0</v>
      </c>
      <c r="I830" s="464">
        <f t="shared" si="57"/>
        <v>0.112</v>
      </c>
      <c r="J830" s="280" t="str">
        <f t="shared" si="58"/>
        <v>是</v>
      </c>
      <c r="K830" s="163" t="str">
        <f t="shared" si="59"/>
        <v>款</v>
      </c>
    </row>
    <row r="831" ht="36" customHeight="1" spans="1:11">
      <c r="A831" s="361">
        <v>2120601</v>
      </c>
      <c r="B831" s="475" t="s">
        <v>708</v>
      </c>
      <c r="C831" s="312">
        <v>196</v>
      </c>
      <c r="D831" s="312">
        <v>218</v>
      </c>
      <c r="E831" s="305">
        <f t="shared" si="56"/>
        <v>218</v>
      </c>
      <c r="F831" s="312">
        <v>0</v>
      </c>
      <c r="G831" s="305">
        <v>0</v>
      </c>
      <c r="H831" s="305">
        <v>0</v>
      </c>
      <c r="I831" s="313">
        <f t="shared" si="57"/>
        <v>0.112</v>
      </c>
      <c r="J831" s="280" t="str">
        <f t="shared" si="58"/>
        <v>是</v>
      </c>
      <c r="K831" s="163" t="str">
        <f t="shared" si="59"/>
        <v>项</v>
      </c>
    </row>
    <row r="832" ht="36" customHeight="1" spans="1:11">
      <c r="A832" s="309">
        <v>21299</v>
      </c>
      <c r="B832" s="457" t="s">
        <v>709</v>
      </c>
      <c r="C832" s="458">
        <v>1040</v>
      </c>
      <c r="D832" s="458">
        <v>0</v>
      </c>
      <c r="E832" s="458">
        <f t="shared" si="56"/>
        <v>0</v>
      </c>
      <c r="F832" s="458"/>
      <c r="G832" s="458">
        <f t="shared" si="60"/>
        <v>0</v>
      </c>
      <c r="H832" s="458">
        <v>0</v>
      </c>
      <c r="I832" s="464">
        <f t="shared" si="57"/>
        <v>-1</v>
      </c>
      <c r="J832" s="280" t="str">
        <f t="shared" si="58"/>
        <v>是</v>
      </c>
      <c r="K832" s="163" t="str">
        <f t="shared" si="59"/>
        <v>款</v>
      </c>
    </row>
    <row r="833" ht="36" customHeight="1" spans="1:11">
      <c r="A833" s="361">
        <v>2129999</v>
      </c>
      <c r="B833" s="475" t="s">
        <v>710</v>
      </c>
      <c r="C833" s="312">
        <v>1040</v>
      </c>
      <c r="D833" s="312">
        <v>0</v>
      </c>
      <c r="E833" s="460">
        <f t="shared" si="56"/>
        <v>0</v>
      </c>
      <c r="F833" s="461">
        <v>0</v>
      </c>
      <c r="G833" s="460">
        <v>0</v>
      </c>
      <c r="H833" s="460">
        <v>0</v>
      </c>
      <c r="I833" s="313">
        <f t="shared" si="57"/>
        <v>-1</v>
      </c>
      <c r="J833" s="280" t="str">
        <f t="shared" si="58"/>
        <v>是</v>
      </c>
      <c r="K833" s="163" t="str">
        <f t="shared" si="59"/>
        <v>项</v>
      </c>
    </row>
    <row r="834" ht="36" customHeight="1" spans="1:11">
      <c r="A834" s="303">
        <v>213</v>
      </c>
      <c r="B834" s="455" t="s">
        <v>57</v>
      </c>
      <c r="C834" s="458">
        <v>20553</v>
      </c>
      <c r="D834" s="458">
        <v>24213</v>
      </c>
      <c r="E834" s="458">
        <f t="shared" si="56"/>
        <v>20158</v>
      </c>
      <c r="F834" s="458">
        <f>SUM(F835,F861,F886,F914,F925,F932,F939,F942)</f>
        <v>1645</v>
      </c>
      <c r="G834" s="458">
        <f>SUM(G835,G861,G886,G914,G925,G932,G939,G942)</f>
        <v>13294</v>
      </c>
      <c r="H834" s="458">
        <v>4055</v>
      </c>
      <c r="I834" s="463">
        <f t="shared" si="57"/>
        <v>-0.019</v>
      </c>
      <c r="J834" s="280" t="str">
        <f t="shared" si="58"/>
        <v>是</v>
      </c>
      <c r="K834" s="163" t="str">
        <f t="shared" si="59"/>
        <v>类</v>
      </c>
    </row>
    <row r="835" ht="36" customHeight="1" spans="1:11">
      <c r="A835" s="309">
        <v>21301</v>
      </c>
      <c r="B835" s="457" t="s">
        <v>711</v>
      </c>
      <c r="C835" s="458">
        <v>8710</v>
      </c>
      <c r="D835" s="458">
        <v>11291</v>
      </c>
      <c r="E835" s="458">
        <f t="shared" si="56"/>
        <v>8811</v>
      </c>
      <c r="F835" s="458">
        <f>SUM(F836:F860)</f>
        <v>1605</v>
      </c>
      <c r="G835" s="458">
        <f>SUM(G836:G860)</f>
        <v>4419</v>
      </c>
      <c r="H835" s="458">
        <v>2480</v>
      </c>
      <c r="I835" s="464">
        <f t="shared" si="57"/>
        <v>0.012</v>
      </c>
      <c r="J835" s="280" t="str">
        <f t="shared" si="58"/>
        <v>是</v>
      </c>
      <c r="K835" s="163" t="str">
        <f t="shared" si="59"/>
        <v>款</v>
      </c>
    </row>
    <row r="836" ht="36" customHeight="1" spans="1:11">
      <c r="A836" s="309">
        <v>2130101</v>
      </c>
      <c r="B836" s="308" t="s">
        <v>93</v>
      </c>
      <c r="C836" s="312">
        <v>262</v>
      </c>
      <c r="D836" s="312">
        <v>240</v>
      </c>
      <c r="E836" s="305">
        <f t="shared" ref="E836:E899" si="61">D836-H836</f>
        <v>240</v>
      </c>
      <c r="F836" s="312">
        <v>0</v>
      </c>
      <c r="G836" s="305">
        <v>0</v>
      </c>
      <c r="H836" s="305">
        <v>0</v>
      </c>
      <c r="I836" s="313">
        <f t="shared" ref="I836:I899" si="62">IF(C836&gt;0,E836/C836-1,IF(C836&lt;0,-(E836/C836-1),""))</f>
        <v>-0.084</v>
      </c>
      <c r="J836" s="280" t="str">
        <f t="shared" ref="J836:J899" si="63">IF(LEN(A836)=3,"是",IF(B836&lt;&gt;"",IF(SUM(C836:H836)&lt;&gt;0,"是","否"),"是"))</f>
        <v>是</v>
      </c>
      <c r="K836" s="163" t="str">
        <f t="shared" ref="K836:K899" si="64">IF(LEN(A836)=3,"类",IF(LEN(A836)=5,"款","项"))</f>
        <v>项</v>
      </c>
    </row>
    <row r="837" ht="36" customHeight="1" spans="1:11">
      <c r="A837" s="309">
        <v>2130102</v>
      </c>
      <c r="B837" s="308" t="s">
        <v>94</v>
      </c>
      <c r="C837" s="312">
        <v>0</v>
      </c>
      <c r="D837" s="312">
        <v>0</v>
      </c>
      <c r="E837" s="460">
        <f t="shared" si="61"/>
        <v>0</v>
      </c>
      <c r="F837" s="461">
        <v>0</v>
      </c>
      <c r="G837" s="460">
        <v>0</v>
      </c>
      <c r="H837" s="460">
        <v>0</v>
      </c>
      <c r="I837" s="313" t="str">
        <f t="shared" si="62"/>
        <v/>
      </c>
      <c r="J837" s="280" t="str">
        <f t="shared" si="63"/>
        <v>否</v>
      </c>
      <c r="K837" s="163" t="str">
        <f t="shared" si="64"/>
        <v>项</v>
      </c>
    </row>
    <row r="838" ht="36" customHeight="1" spans="1:11">
      <c r="A838" s="309">
        <v>2130103</v>
      </c>
      <c r="B838" s="308" t="s">
        <v>95</v>
      </c>
      <c r="C838" s="312">
        <v>0</v>
      </c>
      <c r="D838" s="312">
        <v>0</v>
      </c>
      <c r="E838" s="460">
        <f t="shared" si="61"/>
        <v>0</v>
      </c>
      <c r="F838" s="461">
        <v>0</v>
      </c>
      <c r="G838" s="460">
        <v>0</v>
      </c>
      <c r="H838" s="460">
        <v>0</v>
      </c>
      <c r="I838" s="313" t="str">
        <f t="shared" si="62"/>
        <v/>
      </c>
      <c r="J838" s="280" t="str">
        <f t="shared" si="63"/>
        <v>否</v>
      </c>
      <c r="K838" s="163" t="str">
        <f t="shared" si="64"/>
        <v>项</v>
      </c>
    </row>
    <row r="839" ht="36" customHeight="1" spans="1:11">
      <c r="A839" s="309">
        <v>2130104</v>
      </c>
      <c r="B839" s="308" t="s">
        <v>102</v>
      </c>
      <c r="C839" s="312">
        <v>3997</v>
      </c>
      <c r="D839" s="312">
        <v>3843</v>
      </c>
      <c r="E839" s="305">
        <f t="shared" si="61"/>
        <v>1450</v>
      </c>
      <c r="F839" s="312">
        <v>0</v>
      </c>
      <c r="G839" s="305">
        <v>0</v>
      </c>
      <c r="H839" s="305">
        <v>2393</v>
      </c>
      <c r="I839" s="313">
        <f t="shared" si="62"/>
        <v>-0.637</v>
      </c>
      <c r="J839" s="280" t="str">
        <f t="shared" si="63"/>
        <v>是</v>
      </c>
      <c r="K839" s="163" t="str">
        <f t="shared" si="64"/>
        <v>项</v>
      </c>
    </row>
    <row r="840" ht="36" customHeight="1" spans="1:11">
      <c r="A840" s="309">
        <v>2130105</v>
      </c>
      <c r="B840" s="308" t="s">
        <v>712</v>
      </c>
      <c r="C840" s="312">
        <v>0</v>
      </c>
      <c r="D840" s="312">
        <v>0</v>
      </c>
      <c r="E840" s="460">
        <f t="shared" si="61"/>
        <v>0</v>
      </c>
      <c r="F840" s="461">
        <v>0</v>
      </c>
      <c r="G840" s="460">
        <v>0</v>
      </c>
      <c r="H840" s="460">
        <v>0</v>
      </c>
      <c r="I840" s="313" t="str">
        <f t="shared" si="62"/>
        <v/>
      </c>
      <c r="J840" s="280" t="str">
        <f t="shared" si="63"/>
        <v>否</v>
      </c>
      <c r="K840" s="163" t="str">
        <f t="shared" si="64"/>
        <v>项</v>
      </c>
    </row>
    <row r="841" ht="36" customHeight="1" spans="1:11">
      <c r="A841" s="309">
        <v>2130106</v>
      </c>
      <c r="B841" s="308" t="s">
        <v>713</v>
      </c>
      <c r="C841" s="312">
        <v>55</v>
      </c>
      <c r="D841" s="312">
        <v>1316</v>
      </c>
      <c r="E841" s="305">
        <f t="shared" si="61"/>
        <v>1245</v>
      </c>
      <c r="F841" s="312"/>
      <c r="G841" s="305">
        <v>1238</v>
      </c>
      <c r="H841" s="305">
        <v>71</v>
      </c>
      <c r="I841" s="313">
        <f t="shared" si="62"/>
        <v>21.636</v>
      </c>
      <c r="J841" s="280" t="str">
        <f t="shared" si="63"/>
        <v>是</v>
      </c>
      <c r="K841" s="163" t="str">
        <f t="shared" si="64"/>
        <v>项</v>
      </c>
    </row>
    <row r="842" ht="36" customHeight="1" spans="1:11">
      <c r="A842" s="309">
        <v>2130108</v>
      </c>
      <c r="B842" s="308" t="s">
        <v>714</v>
      </c>
      <c r="C842" s="312">
        <v>22</v>
      </c>
      <c r="D842" s="312">
        <v>316</v>
      </c>
      <c r="E842" s="305">
        <f t="shared" si="61"/>
        <v>300</v>
      </c>
      <c r="F842" s="312"/>
      <c r="G842" s="305">
        <v>256</v>
      </c>
      <c r="H842" s="305">
        <v>16</v>
      </c>
      <c r="I842" s="313">
        <f t="shared" si="62"/>
        <v>12.636</v>
      </c>
      <c r="J842" s="280" t="str">
        <f t="shared" si="63"/>
        <v>是</v>
      </c>
      <c r="K842" s="163" t="str">
        <f t="shared" si="64"/>
        <v>项</v>
      </c>
    </row>
    <row r="843" ht="36" customHeight="1" spans="1:11">
      <c r="A843" s="309">
        <v>2130109</v>
      </c>
      <c r="B843" s="308" t="s">
        <v>715</v>
      </c>
      <c r="C843" s="312">
        <v>8</v>
      </c>
      <c r="D843" s="312">
        <v>15</v>
      </c>
      <c r="E843" s="305">
        <f t="shared" si="61"/>
        <v>15</v>
      </c>
      <c r="F843" s="312"/>
      <c r="G843" s="305">
        <v>10</v>
      </c>
      <c r="H843" s="305">
        <v>0</v>
      </c>
      <c r="I843" s="313">
        <f t="shared" si="62"/>
        <v>0.875</v>
      </c>
      <c r="J843" s="280" t="str">
        <f t="shared" si="63"/>
        <v>是</v>
      </c>
      <c r="K843" s="163" t="str">
        <f t="shared" si="64"/>
        <v>项</v>
      </c>
    </row>
    <row r="844" ht="36" customHeight="1" spans="1:11">
      <c r="A844" s="309">
        <v>2130110</v>
      </c>
      <c r="B844" s="308" t="s">
        <v>716</v>
      </c>
      <c r="C844" s="312">
        <v>3</v>
      </c>
      <c r="D844" s="312">
        <v>0</v>
      </c>
      <c r="E844" s="460">
        <f t="shared" si="61"/>
        <v>0</v>
      </c>
      <c r="F844" s="461">
        <v>0</v>
      </c>
      <c r="G844" s="460">
        <v>0</v>
      </c>
      <c r="H844" s="460">
        <v>0</v>
      </c>
      <c r="I844" s="313">
        <f t="shared" si="62"/>
        <v>-1</v>
      </c>
      <c r="J844" s="280" t="str">
        <f t="shared" si="63"/>
        <v>是</v>
      </c>
      <c r="K844" s="163" t="str">
        <f t="shared" si="64"/>
        <v>项</v>
      </c>
    </row>
    <row r="845" ht="36" customHeight="1" spans="1:11">
      <c r="A845" s="309">
        <v>2130111</v>
      </c>
      <c r="B845" s="308" t="s">
        <v>717</v>
      </c>
      <c r="C845" s="312">
        <v>6</v>
      </c>
      <c r="D845" s="312">
        <v>0</v>
      </c>
      <c r="E845" s="460">
        <f t="shared" si="61"/>
        <v>0</v>
      </c>
      <c r="F845" s="461">
        <v>0</v>
      </c>
      <c r="G845" s="460">
        <v>0</v>
      </c>
      <c r="H845" s="460">
        <v>0</v>
      </c>
      <c r="I845" s="313">
        <f t="shared" si="62"/>
        <v>-1</v>
      </c>
      <c r="J845" s="280" t="str">
        <f t="shared" si="63"/>
        <v>是</v>
      </c>
      <c r="K845" s="163" t="str">
        <f t="shared" si="64"/>
        <v>项</v>
      </c>
    </row>
    <row r="846" ht="36" customHeight="1" spans="1:11">
      <c r="A846" s="309">
        <v>2130112</v>
      </c>
      <c r="B846" s="308" t="s">
        <v>718</v>
      </c>
      <c r="C846" s="312">
        <v>0</v>
      </c>
      <c r="D846" s="312">
        <v>0</v>
      </c>
      <c r="E846" s="460">
        <f t="shared" si="61"/>
        <v>0</v>
      </c>
      <c r="F846" s="461">
        <v>0</v>
      </c>
      <c r="G846" s="460">
        <v>0</v>
      </c>
      <c r="H846" s="460">
        <v>0</v>
      </c>
      <c r="I846" s="313" t="str">
        <f t="shared" si="62"/>
        <v/>
      </c>
      <c r="J846" s="280" t="str">
        <f t="shared" si="63"/>
        <v>否</v>
      </c>
      <c r="K846" s="163" t="str">
        <f t="shared" si="64"/>
        <v>项</v>
      </c>
    </row>
    <row r="847" ht="36" customHeight="1" spans="1:11">
      <c r="A847" s="309">
        <v>2130114</v>
      </c>
      <c r="B847" s="308" t="s">
        <v>719</v>
      </c>
      <c r="C847" s="312">
        <v>0</v>
      </c>
      <c r="D847" s="312">
        <v>0</v>
      </c>
      <c r="E847" s="460">
        <f t="shared" si="61"/>
        <v>0</v>
      </c>
      <c r="F847" s="461">
        <v>0</v>
      </c>
      <c r="G847" s="460">
        <v>0</v>
      </c>
      <c r="H847" s="460">
        <v>0</v>
      </c>
      <c r="I847" s="313" t="str">
        <f t="shared" si="62"/>
        <v/>
      </c>
      <c r="J847" s="280" t="str">
        <f t="shared" si="63"/>
        <v>否</v>
      </c>
      <c r="K847" s="163" t="str">
        <f t="shared" si="64"/>
        <v>项</v>
      </c>
    </row>
    <row r="848" ht="36" customHeight="1" spans="1:11">
      <c r="A848" s="309">
        <v>2130119</v>
      </c>
      <c r="B848" s="308" t="s">
        <v>720</v>
      </c>
      <c r="C848" s="312">
        <v>15</v>
      </c>
      <c r="D848" s="312">
        <v>0</v>
      </c>
      <c r="E848" s="460">
        <f t="shared" si="61"/>
        <v>0</v>
      </c>
      <c r="F848" s="461">
        <v>0</v>
      </c>
      <c r="G848" s="460">
        <v>0</v>
      </c>
      <c r="H848" s="460">
        <v>0</v>
      </c>
      <c r="I848" s="313">
        <f t="shared" si="62"/>
        <v>-1</v>
      </c>
      <c r="J848" s="280" t="str">
        <f t="shared" si="63"/>
        <v>是</v>
      </c>
      <c r="K848" s="163" t="str">
        <f t="shared" si="64"/>
        <v>项</v>
      </c>
    </row>
    <row r="849" ht="36" customHeight="1" spans="1:11">
      <c r="A849" s="309">
        <v>2130120</v>
      </c>
      <c r="B849" s="308" t="s">
        <v>721</v>
      </c>
      <c r="C849" s="312">
        <v>195</v>
      </c>
      <c r="D849" s="312">
        <v>0</v>
      </c>
      <c r="E849" s="460">
        <f t="shared" si="61"/>
        <v>0</v>
      </c>
      <c r="F849" s="461">
        <v>0</v>
      </c>
      <c r="G849" s="460">
        <v>0</v>
      </c>
      <c r="H849" s="460">
        <v>0</v>
      </c>
      <c r="I849" s="313">
        <f t="shared" si="62"/>
        <v>-1</v>
      </c>
      <c r="J849" s="280" t="str">
        <f t="shared" si="63"/>
        <v>是</v>
      </c>
      <c r="K849" s="163" t="str">
        <f t="shared" si="64"/>
        <v>项</v>
      </c>
    </row>
    <row r="850" ht="36" customHeight="1" spans="1:11">
      <c r="A850" s="309">
        <v>2130121</v>
      </c>
      <c r="B850" s="308" t="s">
        <v>722</v>
      </c>
      <c r="C850" s="312">
        <v>0</v>
      </c>
      <c r="D850" s="312">
        <v>0</v>
      </c>
      <c r="E850" s="460">
        <f t="shared" si="61"/>
        <v>0</v>
      </c>
      <c r="F850" s="461">
        <v>0</v>
      </c>
      <c r="G850" s="460">
        <v>0</v>
      </c>
      <c r="H850" s="460">
        <v>0</v>
      </c>
      <c r="I850" s="313" t="str">
        <f t="shared" si="62"/>
        <v/>
      </c>
      <c r="J850" s="280" t="str">
        <f t="shared" si="63"/>
        <v>否</v>
      </c>
      <c r="K850" s="163" t="str">
        <f t="shared" si="64"/>
        <v>项</v>
      </c>
    </row>
    <row r="851" ht="36" customHeight="1" spans="1:11">
      <c r="A851" s="309">
        <v>2130122</v>
      </c>
      <c r="B851" s="308" t="s">
        <v>723</v>
      </c>
      <c r="C851" s="312">
        <v>441</v>
      </c>
      <c r="D851" s="312">
        <v>1522</v>
      </c>
      <c r="E851" s="305">
        <f t="shared" si="61"/>
        <v>1522</v>
      </c>
      <c r="F851" s="312"/>
      <c r="G851" s="305">
        <v>531</v>
      </c>
      <c r="H851" s="305">
        <v>0</v>
      </c>
      <c r="I851" s="313">
        <f t="shared" si="62"/>
        <v>2.451</v>
      </c>
      <c r="J851" s="280" t="str">
        <f t="shared" si="63"/>
        <v>是</v>
      </c>
      <c r="K851" s="163" t="str">
        <f t="shared" si="64"/>
        <v>项</v>
      </c>
    </row>
    <row r="852" ht="36" customHeight="1" spans="1:11">
      <c r="A852" s="309">
        <v>2130124</v>
      </c>
      <c r="B852" s="308" t="s">
        <v>724</v>
      </c>
      <c r="C852" s="312">
        <v>24</v>
      </c>
      <c r="D852" s="312">
        <v>0</v>
      </c>
      <c r="E852" s="460">
        <f t="shared" si="61"/>
        <v>0</v>
      </c>
      <c r="F852" s="461">
        <v>0</v>
      </c>
      <c r="G852" s="460">
        <v>0</v>
      </c>
      <c r="H852" s="460">
        <v>0</v>
      </c>
      <c r="I852" s="313">
        <f t="shared" si="62"/>
        <v>-1</v>
      </c>
      <c r="J852" s="280" t="str">
        <f t="shared" si="63"/>
        <v>是</v>
      </c>
      <c r="K852" s="163" t="str">
        <f t="shared" si="64"/>
        <v>项</v>
      </c>
    </row>
    <row r="853" ht="36" customHeight="1" spans="1:11">
      <c r="A853" s="309">
        <v>2130125</v>
      </c>
      <c r="B853" s="308" t="s">
        <v>725</v>
      </c>
      <c r="C853" s="312">
        <v>-315</v>
      </c>
      <c r="D853" s="312">
        <v>0</v>
      </c>
      <c r="E853" s="460">
        <f t="shared" si="61"/>
        <v>0</v>
      </c>
      <c r="F853" s="461">
        <v>0</v>
      </c>
      <c r="G853" s="460">
        <v>0</v>
      </c>
      <c r="H853" s="460">
        <v>0</v>
      </c>
      <c r="I853" s="313">
        <f t="shared" si="62"/>
        <v>1</v>
      </c>
      <c r="J853" s="280" t="str">
        <f t="shared" si="63"/>
        <v>是</v>
      </c>
      <c r="K853" s="163" t="str">
        <f t="shared" si="64"/>
        <v>项</v>
      </c>
    </row>
    <row r="854" ht="36" customHeight="1" spans="1:11">
      <c r="A854" s="309">
        <v>2130126</v>
      </c>
      <c r="B854" s="308" t="s">
        <v>726</v>
      </c>
      <c r="C854" s="312">
        <v>440</v>
      </c>
      <c r="D854" s="312">
        <v>50</v>
      </c>
      <c r="E854" s="305">
        <f t="shared" si="61"/>
        <v>50</v>
      </c>
      <c r="F854" s="312"/>
      <c r="G854" s="305">
        <v>0</v>
      </c>
      <c r="H854" s="305">
        <v>0</v>
      </c>
      <c r="I854" s="313">
        <f t="shared" si="62"/>
        <v>-0.886</v>
      </c>
      <c r="J854" s="280" t="str">
        <f t="shared" si="63"/>
        <v>是</v>
      </c>
      <c r="K854" s="163" t="str">
        <f t="shared" si="64"/>
        <v>项</v>
      </c>
    </row>
    <row r="855" ht="36" customHeight="1" spans="1:11">
      <c r="A855" s="309">
        <v>2130135</v>
      </c>
      <c r="B855" s="308" t="s">
        <v>727</v>
      </c>
      <c r="C855" s="312">
        <v>679</v>
      </c>
      <c r="D855" s="312">
        <v>0</v>
      </c>
      <c r="E855" s="460">
        <f t="shared" si="61"/>
        <v>0</v>
      </c>
      <c r="F855" s="461">
        <v>0</v>
      </c>
      <c r="G855" s="460">
        <v>0</v>
      </c>
      <c r="H855" s="460">
        <v>0</v>
      </c>
      <c r="I855" s="313">
        <f t="shared" si="62"/>
        <v>-1</v>
      </c>
      <c r="J855" s="280" t="str">
        <f t="shared" si="63"/>
        <v>是</v>
      </c>
      <c r="K855" s="163" t="str">
        <f t="shared" si="64"/>
        <v>项</v>
      </c>
    </row>
    <row r="856" ht="36" customHeight="1" spans="1:11">
      <c r="A856" s="309">
        <v>2130142</v>
      </c>
      <c r="B856" s="308" t="s">
        <v>728</v>
      </c>
      <c r="C856" s="312">
        <v>0</v>
      </c>
      <c r="D856" s="312">
        <v>0</v>
      </c>
      <c r="E856" s="460">
        <f t="shared" si="61"/>
        <v>0</v>
      </c>
      <c r="F856" s="461">
        <v>0</v>
      </c>
      <c r="G856" s="460">
        <v>0</v>
      </c>
      <c r="H856" s="460">
        <v>0</v>
      </c>
      <c r="I856" s="313" t="str">
        <f t="shared" si="62"/>
        <v/>
      </c>
      <c r="J856" s="280" t="str">
        <f t="shared" si="63"/>
        <v>否</v>
      </c>
      <c r="K856" s="163" t="str">
        <f t="shared" si="64"/>
        <v>项</v>
      </c>
    </row>
    <row r="857" ht="36" customHeight="1" spans="1:11">
      <c r="A857" s="309">
        <v>2130148</v>
      </c>
      <c r="B857" s="362" t="s">
        <v>729</v>
      </c>
      <c r="C857" s="312">
        <v>0</v>
      </c>
      <c r="D857" s="312">
        <v>0</v>
      </c>
      <c r="E857" s="460">
        <f t="shared" si="61"/>
        <v>0</v>
      </c>
      <c r="F857" s="461">
        <v>0</v>
      </c>
      <c r="G857" s="460">
        <v>0</v>
      </c>
      <c r="H857" s="460">
        <v>0</v>
      </c>
      <c r="I857" s="313" t="str">
        <f t="shared" si="62"/>
        <v/>
      </c>
      <c r="J857" s="280" t="str">
        <f t="shared" si="63"/>
        <v>否</v>
      </c>
      <c r="K857" s="163" t="str">
        <f t="shared" si="64"/>
        <v>项</v>
      </c>
    </row>
    <row r="858" ht="36" customHeight="1" spans="1:11">
      <c r="A858" s="309">
        <v>2130152</v>
      </c>
      <c r="B858" s="308" t="s">
        <v>730</v>
      </c>
      <c r="C858" s="312">
        <v>0</v>
      </c>
      <c r="D858" s="312">
        <v>0</v>
      </c>
      <c r="E858" s="460">
        <f t="shared" si="61"/>
        <v>0</v>
      </c>
      <c r="F858" s="461">
        <v>0</v>
      </c>
      <c r="G858" s="460">
        <v>0</v>
      </c>
      <c r="H858" s="460">
        <v>0</v>
      </c>
      <c r="I858" s="313" t="str">
        <f t="shared" si="62"/>
        <v/>
      </c>
      <c r="J858" s="280" t="str">
        <f t="shared" si="63"/>
        <v>否</v>
      </c>
      <c r="K858" s="163" t="str">
        <f t="shared" si="64"/>
        <v>项</v>
      </c>
    </row>
    <row r="859" ht="36" customHeight="1" spans="1:11">
      <c r="A859" s="309">
        <v>2130153</v>
      </c>
      <c r="B859" s="308" t="s">
        <v>731</v>
      </c>
      <c r="C859" s="312">
        <v>665</v>
      </c>
      <c r="D859" s="312">
        <v>2088</v>
      </c>
      <c r="E859" s="305">
        <f t="shared" si="61"/>
        <v>2088</v>
      </c>
      <c r="F859" s="312"/>
      <c r="G859" s="305">
        <v>2088</v>
      </c>
      <c r="H859" s="305">
        <v>0</v>
      </c>
      <c r="I859" s="313">
        <f t="shared" si="62"/>
        <v>2.14</v>
      </c>
      <c r="J859" s="280" t="str">
        <f t="shared" si="63"/>
        <v>是</v>
      </c>
      <c r="K859" s="163" t="str">
        <f t="shared" si="64"/>
        <v>项</v>
      </c>
    </row>
    <row r="860" ht="36" customHeight="1" spans="1:11">
      <c r="A860" s="309">
        <v>2130199</v>
      </c>
      <c r="B860" s="308" t="s">
        <v>732</v>
      </c>
      <c r="C860" s="312">
        <v>2213</v>
      </c>
      <c r="D860" s="312">
        <v>1901</v>
      </c>
      <c r="E860" s="305">
        <f t="shared" si="61"/>
        <v>1901</v>
      </c>
      <c r="F860" s="312">
        <f>389+1216</f>
        <v>1605</v>
      </c>
      <c r="G860" s="305">
        <v>296</v>
      </c>
      <c r="H860" s="305">
        <v>0</v>
      </c>
      <c r="I860" s="313">
        <f t="shared" si="62"/>
        <v>-0.141</v>
      </c>
      <c r="J860" s="280" t="str">
        <f t="shared" si="63"/>
        <v>是</v>
      </c>
      <c r="K860" s="163" t="str">
        <f t="shared" si="64"/>
        <v>项</v>
      </c>
    </row>
    <row r="861" ht="36" customHeight="1" spans="1:11">
      <c r="A861" s="309">
        <v>21302</v>
      </c>
      <c r="B861" s="457" t="s">
        <v>733</v>
      </c>
      <c r="C861" s="458">
        <v>857</v>
      </c>
      <c r="D861" s="458">
        <v>1192</v>
      </c>
      <c r="E861" s="458">
        <f t="shared" si="61"/>
        <v>1192</v>
      </c>
      <c r="F861" s="458">
        <f>SUM(F862:F885)</f>
        <v>30</v>
      </c>
      <c r="G861" s="458">
        <f>SUM(G862:G885)</f>
        <v>176</v>
      </c>
      <c r="H861" s="458">
        <v>0</v>
      </c>
      <c r="I861" s="464">
        <f t="shared" si="62"/>
        <v>0.391</v>
      </c>
      <c r="J861" s="280" t="str">
        <f t="shared" si="63"/>
        <v>是</v>
      </c>
      <c r="K861" s="163" t="str">
        <f t="shared" si="64"/>
        <v>款</v>
      </c>
    </row>
    <row r="862" ht="36" customHeight="1" spans="1:11">
      <c r="A862" s="309">
        <v>2130201</v>
      </c>
      <c r="B862" s="308" t="s">
        <v>93</v>
      </c>
      <c r="C862" s="312">
        <v>210</v>
      </c>
      <c r="D862" s="312">
        <v>185</v>
      </c>
      <c r="E862" s="305">
        <f t="shared" si="61"/>
        <v>185</v>
      </c>
      <c r="F862" s="312">
        <v>0</v>
      </c>
      <c r="G862" s="305">
        <v>0</v>
      </c>
      <c r="H862" s="305">
        <v>0</v>
      </c>
      <c r="I862" s="313">
        <f t="shared" si="62"/>
        <v>-0.119</v>
      </c>
      <c r="J862" s="280" t="str">
        <f t="shared" si="63"/>
        <v>是</v>
      </c>
      <c r="K862" s="163" t="str">
        <f t="shared" si="64"/>
        <v>项</v>
      </c>
    </row>
    <row r="863" ht="36" customHeight="1" spans="1:11">
      <c r="A863" s="309">
        <v>2130202</v>
      </c>
      <c r="B863" s="308" t="s">
        <v>94</v>
      </c>
      <c r="C863" s="312">
        <v>0</v>
      </c>
      <c r="D863" s="312">
        <v>0</v>
      </c>
      <c r="E863" s="460">
        <f t="shared" si="61"/>
        <v>0</v>
      </c>
      <c r="F863" s="461">
        <v>0</v>
      </c>
      <c r="G863" s="460">
        <v>0</v>
      </c>
      <c r="H863" s="460">
        <v>0</v>
      </c>
      <c r="I863" s="313" t="str">
        <f t="shared" si="62"/>
        <v/>
      </c>
      <c r="J863" s="280" t="str">
        <f t="shared" si="63"/>
        <v>否</v>
      </c>
      <c r="K863" s="163" t="str">
        <f t="shared" si="64"/>
        <v>项</v>
      </c>
    </row>
    <row r="864" ht="36" customHeight="1" spans="1:11">
      <c r="A864" s="309">
        <v>2130203</v>
      </c>
      <c r="B864" s="308" t="s">
        <v>95</v>
      </c>
      <c r="C864" s="312">
        <v>0</v>
      </c>
      <c r="D864" s="312">
        <v>0</v>
      </c>
      <c r="E864" s="460">
        <f t="shared" si="61"/>
        <v>0</v>
      </c>
      <c r="F864" s="461">
        <v>0</v>
      </c>
      <c r="G864" s="460">
        <v>0</v>
      </c>
      <c r="H864" s="460">
        <v>0</v>
      </c>
      <c r="I864" s="313" t="str">
        <f t="shared" si="62"/>
        <v/>
      </c>
      <c r="J864" s="280" t="str">
        <f t="shared" si="63"/>
        <v>否</v>
      </c>
      <c r="K864" s="163" t="str">
        <f t="shared" si="64"/>
        <v>项</v>
      </c>
    </row>
    <row r="865" ht="36" customHeight="1" spans="1:11">
      <c r="A865" s="309">
        <v>2130204</v>
      </c>
      <c r="B865" s="308" t="s">
        <v>734</v>
      </c>
      <c r="C865" s="312">
        <v>609</v>
      </c>
      <c r="D865" s="312">
        <v>601</v>
      </c>
      <c r="E865" s="305">
        <f t="shared" si="61"/>
        <v>601</v>
      </c>
      <c r="F865" s="312">
        <v>0</v>
      </c>
      <c r="G865" s="305">
        <v>0</v>
      </c>
      <c r="H865" s="305">
        <v>0</v>
      </c>
      <c r="I865" s="313">
        <f t="shared" si="62"/>
        <v>-0.013</v>
      </c>
      <c r="J865" s="280" t="str">
        <f t="shared" si="63"/>
        <v>是</v>
      </c>
      <c r="K865" s="163" t="str">
        <f t="shared" si="64"/>
        <v>项</v>
      </c>
    </row>
    <row r="866" ht="36" customHeight="1" spans="1:11">
      <c r="A866" s="309">
        <v>2130205</v>
      </c>
      <c r="B866" s="308" t="s">
        <v>735</v>
      </c>
      <c r="C866" s="312">
        <v>0</v>
      </c>
      <c r="D866" s="312">
        <v>0</v>
      </c>
      <c r="E866" s="460">
        <f t="shared" si="61"/>
        <v>0</v>
      </c>
      <c r="F866" s="461">
        <v>0</v>
      </c>
      <c r="G866" s="460">
        <v>0</v>
      </c>
      <c r="H866" s="460">
        <v>0</v>
      </c>
      <c r="I866" s="313" t="str">
        <f t="shared" si="62"/>
        <v/>
      </c>
      <c r="J866" s="280" t="str">
        <f t="shared" si="63"/>
        <v>否</v>
      </c>
      <c r="K866" s="163" t="str">
        <f t="shared" si="64"/>
        <v>项</v>
      </c>
    </row>
    <row r="867" ht="36" customHeight="1" spans="1:11">
      <c r="A867" s="309">
        <v>2130206</v>
      </c>
      <c r="B867" s="308" t="s">
        <v>736</v>
      </c>
      <c r="C867" s="312">
        <v>0</v>
      </c>
      <c r="D867" s="312">
        <v>0</v>
      </c>
      <c r="E867" s="460">
        <f t="shared" si="61"/>
        <v>0</v>
      </c>
      <c r="F867" s="461">
        <v>0</v>
      </c>
      <c r="G867" s="460">
        <v>0</v>
      </c>
      <c r="H867" s="460">
        <v>0</v>
      </c>
      <c r="I867" s="313" t="str">
        <f t="shared" si="62"/>
        <v/>
      </c>
      <c r="J867" s="280" t="str">
        <f t="shared" si="63"/>
        <v>否</v>
      </c>
      <c r="K867" s="163" t="str">
        <f t="shared" si="64"/>
        <v>项</v>
      </c>
    </row>
    <row r="868" ht="36" customHeight="1" spans="1:11">
      <c r="A868" s="309">
        <v>2130207</v>
      </c>
      <c r="B868" s="308" t="s">
        <v>737</v>
      </c>
      <c r="C868" s="312">
        <v>0</v>
      </c>
      <c r="D868" s="312">
        <v>0</v>
      </c>
      <c r="E868" s="460">
        <f t="shared" si="61"/>
        <v>0</v>
      </c>
      <c r="F868" s="461">
        <v>0</v>
      </c>
      <c r="G868" s="460">
        <v>0</v>
      </c>
      <c r="H868" s="460">
        <v>0</v>
      </c>
      <c r="I868" s="313" t="str">
        <f t="shared" si="62"/>
        <v/>
      </c>
      <c r="J868" s="280" t="str">
        <f t="shared" si="63"/>
        <v>否</v>
      </c>
      <c r="K868" s="163" t="str">
        <f t="shared" si="64"/>
        <v>项</v>
      </c>
    </row>
    <row r="869" ht="36" customHeight="1" spans="1:11">
      <c r="A869" s="309">
        <v>2130209</v>
      </c>
      <c r="B869" s="308" t="s">
        <v>738</v>
      </c>
      <c r="C869" s="312">
        <v>22</v>
      </c>
      <c r="D869" s="312">
        <v>0</v>
      </c>
      <c r="E869" s="460">
        <f t="shared" si="61"/>
        <v>0</v>
      </c>
      <c r="F869" s="461">
        <v>0</v>
      </c>
      <c r="G869" s="460">
        <v>0</v>
      </c>
      <c r="H869" s="460">
        <v>0</v>
      </c>
      <c r="I869" s="313">
        <f t="shared" si="62"/>
        <v>-1</v>
      </c>
      <c r="J869" s="280" t="str">
        <f t="shared" si="63"/>
        <v>是</v>
      </c>
      <c r="K869" s="163" t="str">
        <f t="shared" si="64"/>
        <v>项</v>
      </c>
    </row>
    <row r="870" ht="36" customHeight="1" spans="1:11">
      <c r="A870" s="309">
        <v>2130210</v>
      </c>
      <c r="B870" s="364" t="s">
        <v>739</v>
      </c>
      <c r="C870" s="312">
        <v>0</v>
      </c>
      <c r="D870" s="312">
        <v>0</v>
      </c>
      <c r="E870" s="460">
        <f t="shared" si="61"/>
        <v>0</v>
      </c>
      <c r="F870" s="461">
        <v>0</v>
      </c>
      <c r="G870" s="460">
        <v>0</v>
      </c>
      <c r="H870" s="460">
        <v>0</v>
      </c>
      <c r="I870" s="313" t="str">
        <f t="shared" si="62"/>
        <v/>
      </c>
      <c r="J870" s="280" t="str">
        <f t="shared" si="63"/>
        <v>否</v>
      </c>
      <c r="K870" s="163" t="str">
        <f t="shared" si="64"/>
        <v>项</v>
      </c>
    </row>
    <row r="871" ht="36" customHeight="1" spans="1:11">
      <c r="A871" s="309">
        <v>2130211</v>
      </c>
      <c r="B871" s="308" t="s">
        <v>740</v>
      </c>
      <c r="C871" s="312">
        <v>0</v>
      </c>
      <c r="D871" s="312">
        <v>0</v>
      </c>
      <c r="E871" s="460">
        <f t="shared" si="61"/>
        <v>0</v>
      </c>
      <c r="F871" s="461">
        <v>0</v>
      </c>
      <c r="G871" s="460">
        <v>0</v>
      </c>
      <c r="H871" s="460">
        <v>0</v>
      </c>
      <c r="I871" s="313" t="str">
        <f t="shared" si="62"/>
        <v/>
      </c>
      <c r="J871" s="280" t="str">
        <f t="shared" si="63"/>
        <v>否</v>
      </c>
      <c r="K871" s="163" t="str">
        <f t="shared" si="64"/>
        <v>项</v>
      </c>
    </row>
    <row r="872" ht="36" customHeight="1" spans="1:11">
      <c r="A872" s="309">
        <v>2130212</v>
      </c>
      <c r="B872" s="308" t="s">
        <v>741</v>
      </c>
      <c r="C872" s="312">
        <v>0</v>
      </c>
      <c r="D872" s="312">
        <v>0</v>
      </c>
      <c r="E872" s="460">
        <f t="shared" si="61"/>
        <v>0</v>
      </c>
      <c r="F872" s="461">
        <v>0</v>
      </c>
      <c r="G872" s="460">
        <v>0</v>
      </c>
      <c r="H872" s="460">
        <v>0</v>
      </c>
      <c r="I872" s="313" t="str">
        <f t="shared" si="62"/>
        <v/>
      </c>
      <c r="J872" s="280" t="str">
        <f t="shared" si="63"/>
        <v>否</v>
      </c>
      <c r="K872" s="163" t="str">
        <f t="shared" si="64"/>
        <v>项</v>
      </c>
    </row>
    <row r="873" ht="36" customHeight="1" spans="1:11">
      <c r="A873" s="309">
        <v>2130213</v>
      </c>
      <c r="B873" s="308" t="s">
        <v>742</v>
      </c>
      <c r="C873" s="312">
        <v>0</v>
      </c>
      <c r="D873" s="312">
        <v>0</v>
      </c>
      <c r="E873" s="460">
        <f t="shared" si="61"/>
        <v>0</v>
      </c>
      <c r="F873" s="461">
        <v>0</v>
      </c>
      <c r="G873" s="460">
        <v>0</v>
      </c>
      <c r="H873" s="460">
        <v>0</v>
      </c>
      <c r="I873" s="313" t="str">
        <f t="shared" si="62"/>
        <v/>
      </c>
      <c r="J873" s="280" t="str">
        <f t="shared" si="63"/>
        <v>否</v>
      </c>
      <c r="K873" s="163" t="str">
        <f t="shared" si="64"/>
        <v>项</v>
      </c>
    </row>
    <row r="874" ht="36" customHeight="1" spans="1:11">
      <c r="A874" s="309">
        <v>2130217</v>
      </c>
      <c r="B874" s="308" t="s">
        <v>743</v>
      </c>
      <c r="C874" s="312">
        <v>0</v>
      </c>
      <c r="D874" s="312">
        <v>0</v>
      </c>
      <c r="E874" s="460">
        <f t="shared" si="61"/>
        <v>0</v>
      </c>
      <c r="F874" s="461">
        <v>0</v>
      </c>
      <c r="G874" s="460">
        <v>0</v>
      </c>
      <c r="H874" s="460">
        <v>0</v>
      </c>
      <c r="I874" s="313" t="str">
        <f t="shared" si="62"/>
        <v/>
      </c>
      <c r="J874" s="280" t="str">
        <f t="shared" si="63"/>
        <v>否</v>
      </c>
      <c r="K874" s="163" t="str">
        <f t="shared" si="64"/>
        <v>项</v>
      </c>
    </row>
    <row r="875" ht="36" customHeight="1" spans="1:11">
      <c r="A875" s="309">
        <v>2130220</v>
      </c>
      <c r="B875" s="308" t="s">
        <v>744</v>
      </c>
      <c r="C875" s="312">
        <v>0</v>
      </c>
      <c r="D875" s="312">
        <v>0</v>
      </c>
      <c r="E875" s="460">
        <f t="shared" si="61"/>
        <v>0</v>
      </c>
      <c r="F875" s="461">
        <v>0</v>
      </c>
      <c r="G875" s="460">
        <v>0</v>
      </c>
      <c r="H875" s="460">
        <v>0</v>
      </c>
      <c r="I875" s="313" t="str">
        <f t="shared" si="62"/>
        <v/>
      </c>
      <c r="J875" s="280" t="str">
        <f t="shared" si="63"/>
        <v>否</v>
      </c>
      <c r="K875" s="163" t="str">
        <f t="shared" si="64"/>
        <v>项</v>
      </c>
    </row>
    <row r="876" ht="36" customHeight="1" spans="1:11">
      <c r="A876" s="309">
        <v>2130221</v>
      </c>
      <c r="B876" s="308" t="s">
        <v>745</v>
      </c>
      <c r="C876" s="312">
        <v>0</v>
      </c>
      <c r="D876" s="312">
        <v>0</v>
      </c>
      <c r="E876" s="460">
        <f t="shared" si="61"/>
        <v>0</v>
      </c>
      <c r="F876" s="461">
        <v>0</v>
      </c>
      <c r="G876" s="460">
        <v>0</v>
      </c>
      <c r="H876" s="460">
        <v>0</v>
      </c>
      <c r="I876" s="313" t="str">
        <f t="shared" si="62"/>
        <v/>
      </c>
      <c r="J876" s="280" t="str">
        <f t="shared" si="63"/>
        <v>否</v>
      </c>
      <c r="K876" s="163" t="str">
        <f t="shared" si="64"/>
        <v>项</v>
      </c>
    </row>
    <row r="877" ht="36" customHeight="1" spans="1:11">
      <c r="A877" s="309">
        <v>2130223</v>
      </c>
      <c r="B877" s="308" t="s">
        <v>746</v>
      </c>
      <c r="C877" s="312">
        <v>0</v>
      </c>
      <c r="D877" s="312">
        <v>0</v>
      </c>
      <c r="E877" s="460">
        <f t="shared" si="61"/>
        <v>0</v>
      </c>
      <c r="F877" s="461">
        <v>0</v>
      </c>
      <c r="G877" s="460">
        <v>0</v>
      </c>
      <c r="H877" s="460">
        <v>0</v>
      </c>
      <c r="I877" s="313" t="str">
        <f t="shared" si="62"/>
        <v/>
      </c>
      <c r="J877" s="280" t="str">
        <f t="shared" si="63"/>
        <v>否</v>
      </c>
      <c r="K877" s="163" t="str">
        <f t="shared" si="64"/>
        <v>项</v>
      </c>
    </row>
    <row r="878" ht="36" customHeight="1" spans="1:11">
      <c r="A878" s="309">
        <v>2130226</v>
      </c>
      <c r="B878" s="308" t="s">
        <v>747</v>
      </c>
      <c r="C878" s="312">
        <v>0</v>
      </c>
      <c r="D878" s="312">
        <v>0</v>
      </c>
      <c r="E878" s="460">
        <f t="shared" si="61"/>
        <v>0</v>
      </c>
      <c r="F878" s="461">
        <v>0</v>
      </c>
      <c r="G878" s="460">
        <v>0</v>
      </c>
      <c r="H878" s="460">
        <v>0</v>
      </c>
      <c r="I878" s="313" t="str">
        <f t="shared" si="62"/>
        <v/>
      </c>
      <c r="J878" s="280" t="str">
        <f t="shared" si="63"/>
        <v>否</v>
      </c>
      <c r="K878" s="163" t="str">
        <f t="shared" si="64"/>
        <v>项</v>
      </c>
    </row>
    <row r="879" ht="36" customHeight="1" spans="1:11">
      <c r="A879" s="309">
        <v>2130227</v>
      </c>
      <c r="B879" s="308" t="s">
        <v>748</v>
      </c>
      <c r="C879" s="312">
        <v>0</v>
      </c>
      <c r="D879" s="312">
        <v>0</v>
      </c>
      <c r="E879" s="460">
        <f t="shared" si="61"/>
        <v>0</v>
      </c>
      <c r="F879" s="461">
        <v>0</v>
      </c>
      <c r="G879" s="460">
        <v>0</v>
      </c>
      <c r="H879" s="460">
        <v>0</v>
      </c>
      <c r="I879" s="313" t="str">
        <f t="shared" si="62"/>
        <v/>
      </c>
      <c r="J879" s="280" t="str">
        <f t="shared" si="63"/>
        <v>否</v>
      </c>
      <c r="K879" s="163" t="str">
        <f t="shared" si="64"/>
        <v>项</v>
      </c>
    </row>
    <row r="880" ht="36" customHeight="1" spans="1:11">
      <c r="A880" s="309">
        <v>2130232</v>
      </c>
      <c r="B880" s="364" t="s">
        <v>749</v>
      </c>
      <c r="C880" s="312">
        <v>0</v>
      </c>
      <c r="D880" s="312">
        <v>0</v>
      </c>
      <c r="E880" s="460">
        <f t="shared" si="61"/>
        <v>0</v>
      </c>
      <c r="F880" s="461">
        <v>0</v>
      </c>
      <c r="G880" s="460">
        <v>0</v>
      </c>
      <c r="H880" s="460">
        <v>0</v>
      </c>
      <c r="I880" s="313" t="str">
        <f t="shared" si="62"/>
        <v/>
      </c>
      <c r="J880" s="280" t="str">
        <f t="shared" si="63"/>
        <v>否</v>
      </c>
      <c r="K880" s="163" t="str">
        <f t="shared" si="64"/>
        <v>项</v>
      </c>
    </row>
    <row r="881" ht="36" customHeight="1" spans="1:11">
      <c r="A881" s="309">
        <v>2130234</v>
      </c>
      <c r="B881" s="308" t="s">
        <v>750</v>
      </c>
      <c r="C881" s="312">
        <v>10</v>
      </c>
      <c r="D881" s="312">
        <v>0</v>
      </c>
      <c r="E881" s="460">
        <f t="shared" si="61"/>
        <v>0</v>
      </c>
      <c r="F881" s="461">
        <v>0</v>
      </c>
      <c r="G881" s="460">
        <v>0</v>
      </c>
      <c r="H881" s="460">
        <v>0</v>
      </c>
      <c r="I881" s="313">
        <f t="shared" si="62"/>
        <v>-1</v>
      </c>
      <c r="J881" s="280" t="str">
        <f t="shared" si="63"/>
        <v>是</v>
      </c>
      <c r="K881" s="163" t="str">
        <f t="shared" si="64"/>
        <v>项</v>
      </c>
    </row>
    <row r="882" ht="36" customHeight="1" spans="1:11">
      <c r="A882" s="309">
        <v>2130235</v>
      </c>
      <c r="B882" s="364" t="s">
        <v>751</v>
      </c>
      <c r="C882" s="312">
        <v>0</v>
      </c>
      <c r="D882" s="312">
        <v>0</v>
      </c>
      <c r="E882" s="460">
        <f t="shared" si="61"/>
        <v>0</v>
      </c>
      <c r="F882" s="461">
        <v>0</v>
      </c>
      <c r="G882" s="460">
        <v>0</v>
      </c>
      <c r="H882" s="460">
        <v>0</v>
      </c>
      <c r="I882" s="313" t="str">
        <f t="shared" si="62"/>
        <v/>
      </c>
      <c r="J882" s="280" t="str">
        <f t="shared" si="63"/>
        <v>否</v>
      </c>
      <c r="K882" s="163" t="str">
        <f t="shared" si="64"/>
        <v>项</v>
      </c>
    </row>
    <row r="883" ht="36" customHeight="1" spans="1:11">
      <c r="A883" s="309">
        <v>2130236</v>
      </c>
      <c r="B883" s="308" t="s">
        <v>752</v>
      </c>
      <c r="C883" s="312">
        <v>0</v>
      </c>
      <c r="D883" s="312">
        <v>0</v>
      </c>
      <c r="E883" s="460">
        <f t="shared" si="61"/>
        <v>0</v>
      </c>
      <c r="F883" s="461">
        <v>0</v>
      </c>
      <c r="G883" s="460">
        <v>0</v>
      </c>
      <c r="H883" s="460">
        <v>0</v>
      </c>
      <c r="I883" s="313" t="str">
        <f t="shared" si="62"/>
        <v/>
      </c>
      <c r="J883" s="280" t="str">
        <f t="shared" si="63"/>
        <v>否</v>
      </c>
      <c r="K883" s="163" t="str">
        <f t="shared" si="64"/>
        <v>项</v>
      </c>
    </row>
    <row r="884" ht="36" customHeight="1" spans="1:11">
      <c r="A884" s="309">
        <v>2130237</v>
      </c>
      <c r="B884" s="308" t="s">
        <v>718</v>
      </c>
      <c r="C884" s="312">
        <v>0</v>
      </c>
      <c r="D884" s="312">
        <v>0</v>
      </c>
      <c r="E884" s="460">
        <f t="shared" si="61"/>
        <v>0</v>
      </c>
      <c r="F884" s="461">
        <v>0</v>
      </c>
      <c r="G884" s="460">
        <v>0</v>
      </c>
      <c r="H884" s="460">
        <v>0</v>
      </c>
      <c r="I884" s="313" t="str">
        <f t="shared" si="62"/>
        <v/>
      </c>
      <c r="J884" s="280" t="str">
        <f t="shared" si="63"/>
        <v>否</v>
      </c>
      <c r="K884" s="163" t="str">
        <f t="shared" si="64"/>
        <v>项</v>
      </c>
    </row>
    <row r="885" ht="36" customHeight="1" spans="1:11">
      <c r="A885" s="309">
        <v>2130299</v>
      </c>
      <c r="B885" s="308" t="s">
        <v>753</v>
      </c>
      <c r="C885" s="312">
        <v>6</v>
      </c>
      <c r="D885" s="312">
        <v>406</v>
      </c>
      <c r="E885" s="305">
        <f t="shared" si="61"/>
        <v>406</v>
      </c>
      <c r="F885" s="312">
        <v>30</v>
      </c>
      <c r="G885" s="305">
        <v>176</v>
      </c>
      <c r="H885" s="305">
        <v>0</v>
      </c>
      <c r="I885" s="313">
        <f t="shared" si="62"/>
        <v>66.667</v>
      </c>
      <c r="J885" s="280" t="str">
        <f t="shared" si="63"/>
        <v>是</v>
      </c>
      <c r="K885" s="163" t="str">
        <f t="shared" si="64"/>
        <v>项</v>
      </c>
    </row>
    <row r="886" ht="36" customHeight="1" spans="1:11">
      <c r="A886" s="309">
        <v>21303</v>
      </c>
      <c r="B886" s="457" t="s">
        <v>754</v>
      </c>
      <c r="C886" s="458">
        <v>2737</v>
      </c>
      <c r="D886" s="458">
        <v>986</v>
      </c>
      <c r="E886" s="458">
        <f t="shared" si="61"/>
        <v>964</v>
      </c>
      <c r="F886" s="458">
        <f>SUM(F887:F913)</f>
        <v>10</v>
      </c>
      <c r="G886" s="458">
        <f>SUM(G887:G913)</f>
        <v>43</v>
      </c>
      <c r="H886" s="458">
        <v>22</v>
      </c>
      <c r="I886" s="464">
        <f t="shared" si="62"/>
        <v>-0.648</v>
      </c>
      <c r="J886" s="280" t="str">
        <f t="shared" si="63"/>
        <v>是</v>
      </c>
      <c r="K886" s="163" t="str">
        <f t="shared" si="64"/>
        <v>款</v>
      </c>
    </row>
    <row r="887" ht="36" customHeight="1" spans="1:11">
      <c r="A887" s="309">
        <v>2130301</v>
      </c>
      <c r="B887" s="308" t="s">
        <v>93</v>
      </c>
      <c r="C887" s="312">
        <v>134</v>
      </c>
      <c r="D887" s="312">
        <v>143</v>
      </c>
      <c r="E887" s="305">
        <f t="shared" si="61"/>
        <v>143</v>
      </c>
      <c r="F887" s="312">
        <v>0</v>
      </c>
      <c r="G887" s="305">
        <v>0</v>
      </c>
      <c r="H887" s="305">
        <v>0</v>
      </c>
      <c r="I887" s="313">
        <f t="shared" si="62"/>
        <v>0.067</v>
      </c>
      <c r="J887" s="280" t="str">
        <f t="shared" si="63"/>
        <v>是</v>
      </c>
      <c r="K887" s="163" t="str">
        <f t="shared" si="64"/>
        <v>项</v>
      </c>
    </row>
    <row r="888" ht="36" customHeight="1" spans="1:11">
      <c r="A888" s="309">
        <v>2130302</v>
      </c>
      <c r="B888" s="308" t="s">
        <v>94</v>
      </c>
      <c r="C888" s="312">
        <v>0</v>
      </c>
      <c r="D888" s="312">
        <v>0</v>
      </c>
      <c r="E888" s="460">
        <f t="shared" si="61"/>
        <v>0</v>
      </c>
      <c r="F888" s="461">
        <v>0</v>
      </c>
      <c r="G888" s="460">
        <v>0</v>
      </c>
      <c r="H888" s="460">
        <v>0</v>
      </c>
      <c r="I888" s="313" t="str">
        <f t="shared" si="62"/>
        <v/>
      </c>
      <c r="J888" s="280" t="str">
        <f t="shared" si="63"/>
        <v>否</v>
      </c>
      <c r="K888" s="163" t="str">
        <f t="shared" si="64"/>
        <v>项</v>
      </c>
    </row>
    <row r="889" ht="36" customHeight="1" spans="1:11">
      <c r="A889" s="309">
        <v>2130303</v>
      </c>
      <c r="B889" s="308" t="s">
        <v>95</v>
      </c>
      <c r="C889" s="312">
        <v>0</v>
      </c>
      <c r="D889" s="312">
        <v>0</v>
      </c>
      <c r="E889" s="460">
        <f t="shared" si="61"/>
        <v>0</v>
      </c>
      <c r="F889" s="461">
        <v>0</v>
      </c>
      <c r="G889" s="460">
        <v>0</v>
      </c>
      <c r="H889" s="460">
        <v>0</v>
      </c>
      <c r="I889" s="313" t="str">
        <f t="shared" si="62"/>
        <v/>
      </c>
      <c r="J889" s="280" t="str">
        <f t="shared" si="63"/>
        <v>否</v>
      </c>
      <c r="K889" s="163" t="str">
        <f t="shared" si="64"/>
        <v>项</v>
      </c>
    </row>
    <row r="890" ht="36" customHeight="1" spans="1:11">
      <c r="A890" s="309">
        <v>2130304</v>
      </c>
      <c r="B890" s="308" t="s">
        <v>755</v>
      </c>
      <c r="C890" s="312">
        <v>0</v>
      </c>
      <c r="D890" s="312">
        <v>5</v>
      </c>
      <c r="E890" s="305">
        <f t="shared" si="61"/>
        <v>0</v>
      </c>
      <c r="F890" s="312">
        <v>0</v>
      </c>
      <c r="G890" s="305">
        <v>0</v>
      </c>
      <c r="H890" s="305">
        <v>5</v>
      </c>
      <c r="I890" s="313" t="str">
        <f t="shared" si="62"/>
        <v/>
      </c>
      <c r="J890" s="280" t="str">
        <f t="shared" si="63"/>
        <v>是</v>
      </c>
      <c r="K890" s="163" t="str">
        <f t="shared" si="64"/>
        <v>项</v>
      </c>
    </row>
    <row r="891" ht="36" customHeight="1" spans="1:11">
      <c r="A891" s="309">
        <v>2130305</v>
      </c>
      <c r="B891" s="308" t="s">
        <v>756</v>
      </c>
      <c r="C891" s="312">
        <v>450</v>
      </c>
      <c r="D891" s="312">
        <v>0</v>
      </c>
      <c r="E891" s="460">
        <f t="shared" si="61"/>
        <v>0</v>
      </c>
      <c r="F891" s="461">
        <v>0</v>
      </c>
      <c r="G891" s="460">
        <v>0</v>
      </c>
      <c r="H891" s="460">
        <v>0</v>
      </c>
      <c r="I891" s="313">
        <f t="shared" si="62"/>
        <v>-1</v>
      </c>
      <c r="J891" s="280" t="str">
        <f t="shared" si="63"/>
        <v>是</v>
      </c>
      <c r="K891" s="163" t="str">
        <f t="shared" si="64"/>
        <v>项</v>
      </c>
    </row>
    <row r="892" ht="36" customHeight="1" spans="1:11">
      <c r="A892" s="309">
        <v>2130306</v>
      </c>
      <c r="B892" s="308" t="s">
        <v>757</v>
      </c>
      <c r="C892" s="312">
        <v>29</v>
      </c>
      <c r="D892" s="312">
        <v>0</v>
      </c>
      <c r="E892" s="460">
        <f t="shared" si="61"/>
        <v>0</v>
      </c>
      <c r="F892" s="461">
        <v>0</v>
      </c>
      <c r="G892" s="460">
        <v>0</v>
      </c>
      <c r="H892" s="460">
        <v>0</v>
      </c>
      <c r="I892" s="313">
        <f t="shared" si="62"/>
        <v>-1</v>
      </c>
      <c r="J892" s="280" t="str">
        <f t="shared" si="63"/>
        <v>是</v>
      </c>
      <c r="K892" s="163" t="str">
        <f t="shared" si="64"/>
        <v>项</v>
      </c>
    </row>
    <row r="893" ht="36" customHeight="1" spans="1:11">
      <c r="A893" s="309">
        <v>2130307</v>
      </c>
      <c r="B893" s="308" t="s">
        <v>758</v>
      </c>
      <c r="C893" s="312">
        <v>0</v>
      </c>
      <c r="D893" s="312">
        <v>0</v>
      </c>
      <c r="E893" s="460">
        <f t="shared" si="61"/>
        <v>0</v>
      </c>
      <c r="F893" s="461">
        <v>0</v>
      </c>
      <c r="G893" s="460">
        <v>0</v>
      </c>
      <c r="H893" s="460">
        <v>0</v>
      </c>
      <c r="I893" s="313" t="str">
        <f t="shared" si="62"/>
        <v/>
      </c>
      <c r="J893" s="280" t="str">
        <f t="shared" si="63"/>
        <v>否</v>
      </c>
      <c r="K893" s="163" t="str">
        <f t="shared" si="64"/>
        <v>项</v>
      </c>
    </row>
    <row r="894" ht="36" customHeight="1" spans="1:11">
      <c r="A894" s="309">
        <v>2130308</v>
      </c>
      <c r="B894" s="308" t="s">
        <v>759</v>
      </c>
      <c r="C894" s="312">
        <v>0</v>
      </c>
      <c r="D894" s="312">
        <v>0</v>
      </c>
      <c r="E894" s="460">
        <f t="shared" si="61"/>
        <v>0</v>
      </c>
      <c r="F894" s="461">
        <v>0</v>
      </c>
      <c r="G894" s="460">
        <v>0</v>
      </c>
      <c r="H894" s="460">
        <v>0</v>
      </c>
      <c r="I894" s="313" t="str">
        <f t="shared" si="62"/>
        <v/>
      </c>
      <c r="J894" s="280" t="str">
        <f t="shared" si="63"/>
        <v>否</v>
      </c>
      <c r="K894" s="163" t="str">
        <f t="shared" si="64"/>
        <v>项</v>
      </c>
    </row>
    <row r="895" ht="36" customHeight="1" spans="1:11">
      <c r="A895" s="309">
        <v>2130309</v>
      </c>
      <c r="B895" s="308" t="s">
        <v>760</v>
      </c>
      <c r="C895" s="312">
        <v>0</v>
      </c>
      <c r="D895" s="312">
        <v>0</v>
      </c>
      <c r="E895" s="460">
        <f t="shared" si="61"/>
        <v>0</v>
      </c>
      <c r="F895" s="461">
        <v>0</v>
      </c>
      <c r="G895" s="460">
        <v>0</v>
      </c>
      <c r="H895" s="460">
        <v>0</v>
      </c>
      <c r="I895" s="313" t="str">
        <f t="shared" si="62"/>
        <v/>
      </c>
      <c r="J895" s="280" t="str">
        <f t="shared" si="63"/>
        <v>否</v>
      </c>
      <c r="K895" s="163" t="str">
        <f t="shared" si="64"/>
        <v>项</v>
      </c>
    </row>
    <row r="896" ht="36" customHeight="1" spans="1:11">
      <c r="A896" s="309">
        <v>2130310</v>
      </c>
      <c r="B896" s="308" t="s">
        <v>761</v>
      </c>
      <c r="C896" s="312">
        <v>44</v>
      </c>
      <c r="D896" s="312">
        <v>62</v>
      </c>
      <c r="E896" s="305">
        <f t="shared" si="61"/>
        <v>62</v>
      </c>
      <c r="F896" s="312">
        <v>0</v>
      </c>
      <c r="G896" s="305">
        <v>0</v>
      </c>
      <c r="H896" s="305">
        <v>0</v>
      </c>
      <c r="I896" s="313">
        <f t="shared" si="62"/>
        <v>0.409</v>
      </c>
      <c r="J896" s="280" t="str">
        <f t="shared" si="63"/>
        <v>是</v>
      </c>
      <c r="K896" s="163" t="str">
        <f t="shared" si="64"/>
        <v>项</v>
      </c>
    </row>
    <row r="897" ht="36" customHeight="1" spans="1:11">
      <c r="A897" s="309">
        <v>2130311</v>
      </c>
      <c r="B897" s="308" t="s">
        <v>762</v>
      </c>
      <c r="C897" s="312">
        <v>225</v>
      </c>
      <c r="D897" s="312">
        <v>262</v>
      </c>
      <c r="E897" s="305">
        <f t="shared" si="61"/>
        <v>262</v>
      </c>
      <c r="F897" s="312">
        <v>10</v>
      </c>
      <c r="G897" s="305">
        <v>22</v>
      </c>
      <c r="H897" s="305">
        <v>0</v>
      </c>
      <c r="I897" s="313">
        <f t="shared" si="62"/>
        <v>0.164</v>
      </c>
      <c r="J897" s="280" t="str">
        <f t="shared" si="63"/>
        <v>是</v>
      </c>
      <c r="K897" s="163" t="str">
        <f t="shared" si="64"/>
        <v>项</v>
      </c>
    </row>
    <row r="898" ht="36" customHeight="1" spans="1:11">
      <c r="A898" s="309">
        <v>2130312</v>
      </c>
      <c r="B898" s="308" t="s">
        <v>763</v>
      </c>
      <c r="C898" s="312">
        <v>0</v>
      </c>
      <c r="D898" s="312">
        <v>0</v>
      </c>
      <c r="E898" s="460">
        <f t="shared" si="61"/>
        <v>0</v>
      </c>
      <c r="F898" s="461">
        <v>0</v>
      </c>
      <c r="G898" s="460">
        <v>0</v>
      </c>
      <c r="H898" s="460">
        <v>0</v>
      </c>
      <c r="I898" s="313" t="str">
        <f t="shared" si="62"/>
        <v/>
      </c>
      <c r="J898" s="280" t="str">
        <f t="shared" si="63"/>
        <v>否</v>
      </c>
      <c r="K898" s="163" t="str">
        <f t="shared" si="64"/>
        <v>项</v>
      </c>
    </row>
    <row r="899" ht="36" customHeight="1" spans="1:11">
      <c r="A899" s="309">
        <v>2130313</v>
      </c>
      <c r="B899" s="308" t="s">
        <v>764</v>
      </c>
      <c r="C899" s="312">
        <v>0</v>
      </c>
      <c r="D899" s="312">
        <v>0</v>
      </c>
      <c r="E899" s="460">
        <f t="shared" si="61"/>
        <v>0</v>
      </c>
      <c r="F899" s="461">
        <v>0</v>
      </c>
      <c r="G899" s="460">
        <v>0</v>
      </c>
      <c r="H899" s="460">
        <v>0</v>
      </c>
      <c r="I899" s="313" t="str">
        <f t="shared" si="62"/>
        <v/>
      </c>
      <c r="J899" s="280" t="str">
        <f t="shared" si="63"/>
        <v>否</v>
      </c>
      <c r="K899" s="163" t="str">
        <f t="shared" si="64"/>
        <v>项</v>
      </c>
    </row>
    <row r="900" ht="36" customHeight="1" spans="1:11">
      <c r="A900" s="309">
        <v>2130314</v>
      </c>
      <c r="B900" s="308" t="s">
        <v>765</v>
      </c>
      <c r="C900" s="312">
        <v>18</v>
      </c>
      <c r="D900" s="312">
        <v>31</v>
      </c>
      <c r="E900" s="305">
        <f t="shared" ref="E900:E963" si="65">D900-H900</f>
        <v>31</v>
      </c>
      <c r="F900" s="312"/>
      <c r="G900" s="305">
        <v>21</v>
      </c>
      <c r="H900" s="305">
        <v>0</v>
      </c>
      <c r="I900" s="313">
        <f t="shared" ref="I900:I963" si="66">IF(C900&gt;0,E900/C900-1,IF(C900&lt;0,-(E900/C900-1),""))</f>
        <v>0.722</v>
      </c>
      <c r="J900" s="280" t="str">
        <f t="shared" ref="J900:J963" si="67">IF(LEN(A900)=3,"是",IF(B900&lt;&gt;"",IF(SUM(C900:H900)&lt;&gt;0,"是","否"),"是"))</f>
        <v>是</v>
      </c>
      <c r="K900" s="163" t="str">
        <f t="shared" ref="K900:K963" si="68">IF(LEN(A900)=3,"类",IF(LEN(A900)=5,"款","项"))</f>
        <v>项</v>
      </c>
    </row>
    <row r="901" ht="36" customHeight="1" spans="1:11">
      <c r="A901" s="309">
        <v>2130315</v>
      </c>
      <c r="B901" s="308" t="s">
        <v>766</v>
      </c>
      <c r="C901" s="312">
        <v>351</v>
      </c>
      <c r="D901" s="312">
        <v>0</v>
      </c>
      <c r="E901" s="460">
        <f t="shared" si="65"/>
        <v>0</v>
      </c>
      <c r="F901" s="461">
        <v>0</v>
      </c>
      <c r="G901" s="460">
        <v>0</v>
      </c>
      <c r="H901" s="460">
        <v>0</v>
      </c>
      <c r="I901" s="313">
        <f t="shared" si="66"/>
        <v>-1</v>
      </c>
      <c r="J901" s="280" t="str">
        <f t="shared" si="67"/>
        <v>是</v>
      </c>
      <c r="K901" s="163" t="str">
        <f t="shared" si="68"/>
        <v>项</v>
      </c>
    </row>
    <row r="902" ht="36" customHeight="1" spans="1:11">
      <c r="A902" s="309">
        <v>2130316</v>
      </c>
      <c r="B902" s="308" t="s">
        <v>767</v>
      </c>
      <c r="C902" s="312">
        <v>237</v>
      </c>
      <c r="D902" s="312">
        <v>0</v>
      </c>
      <c r="E902" s="460">
        <f t="shared" si="65"/>
        <v>0</v>
      </c>
      <c r="F902" s="461">
        <v>0</v>
      </c>
      <c r="G902" s="460">
        <v>0</v>
      </c>
      <c r="H902" s="460">
        <v>0</v>
      </c>
      <c r="I902" s="313">
        <f t="shared" si="66"/>
        <v>-1</v>
      </c>
      <c r="J902" s="280" t="str">
        <f t="shared" si="67"/>
        <v>是</v>
      </c>
      <c r="K902" s="163" t="str">
        <f t="shared" si="68"/>
        <v>项</v>
      </c>
    </row>
    <row r="903" ht="36" customHeight="1" spans="1:11">
      <c r="A903" s="309">
        <v>2130317</v>
      </c>
      <c r="B903" s="308" t="s">
        <v>768</v>
      </c>
      <c r="C903" s="312">
        <v>0</v>
      </c>
      <c r="D903" s="312">
        <v>0</v>
      </c>
      <c r="E903" s="460">
        <f t="shared" si="65"/>
        <v>0</v>
      </c>
      <c r="F903" s="461">
        <v>0</v>
      </c>
      <c r="G903" s="460">
        <v>0</v>
      </c>
      <c r="H903" s="460">
        <v>0</v>
      </c>
      <c r="I903" s="313" t="str">
        <f t="shared" si="66"/>
        <v/>
      </c>
      <c r="J903" s="280" t="str">
        <f t="shared" si="67"/>
        <v>否</v>
      </c>
      <c r="K903" s="163" t="str">
        <f t="shared" si="68"/>
        <v>项</v>
      </c>
    </row>
    <row r="904" ht="36" customHeight="1" spans="1:11">
      <c r="A904" s="309">
        <v>2130318</v>
      </c>
      <c r="B904" s="308" t="s">
        <v>769</v>
      </c>
      <c r="C904" s="312">
        <v>0</v>
      </c>
      <c r="D904" s="312">
        <v>0</v>
      </c>
      <c r="E904" s="460">
        <f t="shared" si="65"/>
        <v>0</v>
      </c>
      <c r="F904" s="461">
        <v>0</v>
      </c>
      <c r="G904" s="460">
        <v>0</v>
      </c>
      <c r="H904" s="460">
        <v>0</v>
      </c>
      <c r="I904" s="313" t="str">
        <f t="shared" si="66"/>
        <v/>
      </c>
      <c r="J904" s="280" t="str">
        <f t="shared" si="67"/>
        <v>否</v>
      </c>
      <c r="K904" s="163" t="str">
        <f t="shared" si="68"/>
        <v>项</v>
      </c>
    </row>
    <row r="905" ht="36" customHeight="1" spans="1:11">
      <c r="A905" s="309">
        <v>2130319</v>
      </c>
      <c r="B905" s="308" t="s">
        <v>770</v>
      </c>
      <c r="C905" s="312">
        <v>0</v>
      </c>
      <c r="D905" s="312">
        <v>0</v>
      </c>
      <c r="E905" s="460">
        <f t="shared" si="65"/>
        <v>0</v>
      </c>
      <c r="F905" s="461">
        <v>0</v>
      </c>
      <c r="G905" s="460">
        <v>0</v>
      </c>
      <c r="H905" s="460">
        <v>0</v>
      </c>
      <c r="I905" s="313" t="str">
        <f t="shared" si="66"/>
        <v/>
      </c>
      <c r="J905" s="280" t="str">
        <f t="shared" si="67"/>
        <v>否</v>
      </c>
      <c r="K905" s="163" t="str">
        <f t="shared" si="68"/>
        <v>项</v>
      </c>
    </row>
    <row r="906" ht="36" customHeight="1" spans="1:11">
      <c r="A906" s="309">
        <v>2130321</v>
      </c>
      <c r="B906" s="308" t="s">
        <v>771</v>
      </c>
      <c r="C906" s="312">
        <v>231</v>
      </c>
      <c r="D906" s="312">
        <v>0</v>
      </c>
      <c r="E906" s="460">
        <f t="shared" si="65"/>
        <v>0</v>
      </c>
      <c r="F906" s="461">
        <v>0</v>
      </c>
      <c r="G906" s="460">
        <v>0</v>
      </c>
      <c r="H906" s="460">
        <v>0</v>
      </c>
      <c r="I906" s="313">
        <f t="shared" si="66"/>
        <v>-1</v>
      </c>
      <c r="J906" s="280" t="str">
        <f t="shared" si="67"/>
        <v>是</v>
      </c>
      <c r="K906" s="163" t="str">
        <f t="shared" si="68"/>
        <v>项</v>
      </c>
    </row>
    <row r="907" ht="36" customHeight="1" spans="1:11">
      <c r="A907" s="309">
        <v>2130322</v>
      </c>
      <c r="B907" s="308" t="s">
        <v>772</v>
      </c>
      <c r="C907" s="312">
        <v>0</v>
      </c>
      <c r="D907" s="312">
        <v>0</v>
      </c>
      <c r="E907" s="460">
        <f t="shared" si="65"/>
        <v>0</v>
      </c>
      <c r="F907" s="461">
        <v>0</v>
      </c>
      <c r="G907" s="460">
        <v>0</v>
      </c>
      <c r="H907" s="460">
        <v>0</v>
      </c>
      <c r="I907" s="313" t="str">
        <f t="shared" si="66"/>
        <v/>
      </c>
      <c r="J907" s="280" t="str">
        <f t="shared" si="67"/>
        <v>否</v>
      </c>
      <c r="K907" s="163" t="str">
        <f t="shared" si="68"/>
        <v>项</v>
      </c>
    </row>
    <row r="908" ht="36" customHeight="1" spans="1:11">
      <c r="A908" s="309">
        <v>2130333</v>
      </c>
      <c r="B908" s="308" t="s">
        <v>746</v>
      </c>
      <c r="C908" s="312">
        <v>0</v>
      </c>
      <c r="D908" s="312">
        <v>0</v>
      </c>
      <c r="E908" s="460">
        <f t="shared" si="65"/>
        <v>0</v>
      </c>
      <c r="F908" s="461">
        <v>0</v>
      </c>
      <c r="G908" s="460">
        <v>0</v>
      </c>
      <c r="H908" s="460">
        <v>0</v>
      </c>
      <c r="I908" s="313" t="str">
        <f t="shared" si="66"/>
        <v/>
      </c>
      <c r="J908" s="280" t="str">
        <f t="shared" si="67"/>
        <v>否</v>
      </c>
      <c r="K908" s="163" t="str">
        <f t="shared" si="68"/>
        <v>项</v>
      </c>
    </row>
    <row r="909" ht="36" customHeight="1" spans="1:11">
      <c r="A909" s="309">
        <v>2130334</v>
      </c>
      <c r="B909" s="308" t="s">
        <v>773</v>
      </c>
      <c r="C909" s="312">
        <v>0</v>
      </c>
      <c r="D909" s="312">
        <v>0</v>
      </c>
      <c r="E909" s="460">
        <f t="shared" si="65"/>
        <v>0</v>
      </c>
      <c r="F909" s="461">
        <v>0</v>
      </c>
      <c r="G909" s="460">
        <v>0</v>
      </c>
      <c r="H909" s="460">
        <v>0</v>
      </c>
      <c r="I909" s="313" t="str">
        <f t="shared" si="66"/>
        <v/>
      </c>
      <c r="J909" s="280" t="str">
        <f t="shared" si="67"/>
        <v>否</v>
      </c>
      <c r="K909" s="163" t="str">
        <f t="shared" si="68"/>
        <v>项</v>
      </c>
    </row>
    <row r="910" ht="36" customHeight="1" spans="1:11">
      <c r="A910" s="309">
        <v>2130335</v>
      </c>
      <c r="B910" s="308" t="s">
        <v>774</v>
      </c>
      <c r="C910" s="312">
        <v>17</v>
      </c>
      <c r="D910" s="312">
        <v>0</v>
      </c>
      <c r="E910" s="460">
        <f t="shared" si="65"/>
        <v>0</v>
      </c>
      <c r="F910" s="461">
        <v>0</v>
      </c>
      <c r="G910" s="460">
        <v>0</v>
      </c>
      <c r="H910" s="460">
        <v>0</v>
      </c>
      <c r="I910" s="313">
        <f t="shared" si="66"/>
        <v>-1</v>
      </c>
      <c r="J910" s="280" t="str">
        <f t="shared" si="67"/>
        <v>是</v>
      </c>
      <c r="K910" s="163" t="str">
        <f t="shared" si="68"/>
        <v>项</v>
      </c>
    </row>
    <row r="911" ht="36" customHeight="1" spans="1:11">
      <c r="A911" s="309">
        <v>2130336</v>
      </c>
      <c r="B911" s="308" t="s">
        <v>775</v>
      </c>
      <c r="C911" s="312">
        <v>0</v>
      </c>
      <c r="D911" s="312">
        <v>0</v>
      </c>
      <c r="E911" s="460">
        <f t="shared" si="65"/>
        <v>0</v>
      </c>
      <c r="F911" s="461">
        <v>0</v>
      </c>
      <c r="G911" s="460">
        <v>0</v>
      </c>
      <c r="H911" s="460">
        <v>0</v>
      </c>
      <c r="I911" s="313" t="str">
        <f t="shared" si="66"/>
        <v/>
      </c>
      <c r="J911" s="280" t="str">
        <f t="shared" si="67"/>
        <v>否</v>
      </c>
      <c r="K911" s="163" t="str">
        <f t="shared" si="68"/>
        <v>项</v>
      </c>
    </row>
    <row r="912" ht="36" customHeight="1" spans="1:11">
      <c r="A912" s="309">
        <v>2130337</v>
      </c>
      <c r="B912" s="308" t="s">
        <v>776</v>
      </c>
      <c r="C912" s="312">
        <v>0</v>
      </c>
      <c r="D912" s="312">
        <v>0</v>
      </c>
      <c r="E912" s="460">
        <f t="shared" si="65"/>
        <v>0</v>
      </c>
      <c r="F912" s="461">
        <v>0</v>
      </c>
      <c r="G912" s="460">
        <v>0</v>
      </c>
      <c r="H912" s="460">
        <v>0</v>
      </c>
      <c r="I912" s="313" t="str">
        <f t="shared" si="66"/>
        <v/>
      </c>
      <c r="J912" s="280" t="str">
        <f t="shared" si="67"/>
        <v>否</v>
      </c>
      <c r="K912" s="163" t="str">
        <f t="shared" si="68"/>
        <v>项</v>
      </c>
    </row>
    <row r="913" ht="36" customHeight="1" spans="1:11">
      <c r="A913" s="309">
        <v>2130399</v>
      </c>
      <c r="B913" s="308" t="s">
        <v>777</v>
      </c>
      <c r="C913" s="312">
        <v>1001</v>
      </c>
      <c r="D913" s="312">
        <v>483</v>
      </c>
      <c r="E913" s="305">
        <f t="shared" si="65"/>
        <v>466</v>
      </c>
      <c r="F913" s="312">
        <v>0</v>
      </c>
      <c r="G913" s="305">
        <v>0</v>
      </c>
      <c r="H913" s="305">
        <v>17</v>
      </c>
      <c r="I913" s="313">
        <f t="shared" si="66"/>
        <v>-0.534</v>
      </c>
      <c r="J913" s="280" t="str">
        <f t="shared" si="67"/>
        <v>是</v>
      </c>
      <c r="K913" s="163" t="str">
        <f t="shared" si="68"/>
        <v>项</v>
      </c>
    </row>
    <row r="914" ht="36" customHeight="1" spans="1:11">
      <c r="A914" s="309">
        <v>21305</v>
      </c>
      <c r="B914" s="471" t="s">
        <v>778</v>
      </c>
      <c r="C914" s="458">
        <v>4202</v>
      </c>
      <c r="D914" s="458">
        <v>6962</v>
      </c>
      <c r="E914" s="458">
        <f t="shared" si="65"/>
        <v>6886</v>
      </c>
      <c r="F914" s="458"/>
      <c r="G914" s="458">
        <f>SUM(G915:G925)</f>
        <v>6387</v>
      </c>
      <c r="H914" s="458">
        <v>76</v>
      </c>
      <c r="I914" s="464">
        <f t="shared" si="66"/>
        <v>0.639</v>
      </c>
      <c r="J914" s="280" t="str">
        <f t="shared" si="67"/>
        <v>是</v>
      </c>
      <c r="K914" s="163" t="str">
        <f t="shared" si="68"/>
        <v>款</v>
      </c>
    </row>
    <row r="915" ht="36" customHeight="1" spans="1:11">
      <c r="A915" s="309">
        <v>2130501</v>
      </c>
      <c r="B915" s="308" t="s">
        <v>93</v>
      </c>
      <c r="C915" s="312">
        <v>194</v>
      </c>
      <c r="D915" s="312">
        <v>75</v>
      </c>
      <c r="E915" s="305">
        <f t="shared" si="65"/>
        <v>-1</v>
      </c>
      <c r="F915" s="312">
        <v>0</v>
      </c>
      <c r="G915" s="305">
        <v>0</v>
      </c>
      <c r="H915" s="305">
        <v>76</v>
      </c>
      <c r="I915" s="313">
        <f t="shared" si="66"/>
        <v>-1.005</v>
      </c>
      <c r="J915" s="280" t="str">
        <f t="shared" si="67"/>
        <v>是</v>
      </c>
      <c r="K915" s="163" t="str">
        <f t="shared" si="68"/>
        <v>项</v>
      </c>
    </row>
    <row r="916" ht="36" customHeight="1" spans="1:11">
      <c r="A916" s="309">
        <v>2130502</v>
      </c>
      <c r="B916" s="308" t="s">
        <v>94</v>
      </c>
      <c r="C916" s="312">
        <v>0</v>
      </c>
      <c r="D916" s="312">
        <v>0</v>
      </c>
      <c r="E916" s="460">
        <f t="shared" si="65"/>
        <v>0</v>
      </c>
      <c r="F916" s="461">
        <v>0</v>
      </c>
      <c r="G916" s="460">
        <v>0</v>
      </c>
      <c r="H916" s="460">
        <v>0</v>
      </c>
      <c r="I916" s="313" t="str">
        <f t="shared" si="66"/>
        <v/>
      </c>
      <c r="J916" s="280" t="str">
        <f t="shared" si="67"/>
        <v>否</v>
      </c>
      <c r="K916" s="163" t="str">
        <f t="shared" si="68"/>
        <v>项</v>
      </c>
    </row>
    <row r="917" ht="36" customHeight="1" spans="1:11">
      <c r="A917" s="309">
        <v>2130503</v>
      </c>
      <c r="B917" s="308" t="s">
        <v>95</v>
      </c>
      <c r="C917" s="312">
        <v>0</v>
      </c>
      <c r="D917" s="312">
        <v>0</v>
      </c>
      <c r="E917" s="460">
        <f t="shared" si="65"/>
        <v>0</v>
      </c>
      <c r="F917" s="461">
        <v>0</v>
      </c>
      <c r="G917" s="460">
        <v>0</v>
      </c>
      <c r="H917" s="460">
        <v>0</v>
      </c>
      <c r="I917" s="313" t="str">
        <f t="shared" si="66"/>
        <v/>
      </c>
      <c r="J917" s="280" t="str">
        <f t="shared" si="67"/>
        <v>否</v>
      </c>
      <c r="K917" s="163" t="str">
        <f t="shared" si="68"/>
        <v>项</v>
      </c>
    </row>
    <row r="918" ht="36" customHeight="1" spans="1:11">
      <c r="A918" s="309">
        <v>2130504</v>
      </c>
      <c r="B918" s="308" t="s">
        <v>779</v>
      </c>
      <c r="C918" s="312">
        <v>3718</v>
      </c>
      <c r="D918" s="312">
        <v>1865</v>
      </c>
      <c r="E918" s="305">
        <f t="shared" si="65"/>
        <v>1865</v>
      </c>
      <c r="F918" s="312"/>
      <c r="G918" s="305">
        <v>1865</v>
      </c>
      <c r="H918" s="305">
        <v>0</v>
      </c>
      <c r="I918" s="313">
        <f t="shared" si="66"/>
        <v>-0.498</v>
      </c>
      <c r="J918" s="280" t="str">
        <f t="shared" si="67"/>
        <v>是</v>
      </c>
      <c r="K918" s="163" t="str">
        <f t="shared" si="68"/>
        <v>项</v>
      </c>
    </row>
    <row r="919" ht="36" customHeight="1" spans="1:11">
      <c r="A919" s="309">
        <v>2130505</v>
      </c>
      <c r="B919" s="308" t="s">
        <v>780</v>
      </c>
      <c r="C919" s="312">
        <v>133</v>
      </c>
      <c r="D919" s="312">
        <v>500</v>
      </c>
      <c r="E919" s="305">
        <f t="shared" si="65"/>
        <v>500</v>
      </c>
      <c r="F919" s="312">
        <v>0</v>
      </c>
      <c r="G919" s="305">
        <v>0</v>
      </c>
      <c r="H919" s="305">
        <v>0</v>
      </c>
      <c r="I919" s="313">
        <f t="shared" si="66"/>
        <v>2.759</v>
      </c>
      <c r="J919" s="280" t="str">
        <f t="shared" si="67"/>
        <v>是</v>
      </c>
      <c r="K919" s="163" t="str">
        <f t="shared" si="68"/>
        <v>项</v>
      </c>
    </row>
    <row r="920" ht="36" customHeight="1" spans="1:11">
      <c r="A920" s="309">
        <v>2130506</v>
      </c>
      <c r="B920" s="308" t="s">
        <v>781</v>
      </c>
      <c r="C920" s="312">
        <v>0</v>
      </c>
      <c r="D920" s="312">
        <v>0</v>
      </c>
      <c r="E920" s="460">
        <f t="shared" si="65"/>
        <v>0</v>
      </c>
      <c r="F920" s="461">
        <v>0</v>
      </c>
      <c r="G920" s="460">
        <v>0</v>
      </c>
      <c r="H920" s="460">
        <v>0</v>
      </c>
      <c r="I920" s="313" t="str">
        <f t="shared" si="66"/>
        <v/>
      </c>
      <c r="J920" s="280" t="str">
        <f t="shared" si="67"/>
        <v>否</v>
      </c>
      <c r="K920" s="163" t="str">
        <f t="shared" si="68"/>
        <v>项</v>
      </c>
    </row>
    <row r="921" ht="36" customHeight="1" spans="1:11">
      <c r="A921" s="309">
        <v>2130507</v>
      </c>
      <c r="B921" s="362" t="s">
        <v>782</v>
      </c>
      <c r="C921" s="312">
        <v>47</v>
      </c>
      <c r="D921" s="312">
        <v>0</v>
      </c>
      <c r="E921" s="460">
        <f t="shared" si="65"/>
        <v>0</v>
      </c>
      <c r="F921" s="461">
        <v>0</v>
      </c>
      <c r="G921" s="460">
        <v>0</v>
      </c>
      <c r="H921" s="460">
        <v>0</v>
      </c>
      <c r="I921" s="313">
        <f t="shared" si="66"/>
        <v>-1</v>
      </c>
      <c r="J921" s="280" t="str">
        <f t="shared" si="67"/>
        <v>是</v>
      </c>
      <c r="K921" s="163" t="str">
        <f t="shared" si="68"/>
        <v>项</v>
      </c>
    </row>
    <row r="922" ht="36" customHeight="1" spans="1:11">
      <c r="A922" s="309">
        <v>2130508</v>
      </c>
      <c r="B922" s="308" t="s">
        <v>783</v>
      </c>
      <c r="C922" s="312">
        <v>0</v>
      </c>
      <c r="D922" s="312">
        <v>0</v>
      </c>
      <c r="E922" s="460">
        <f t="shared" si="65"/>
        <v>0</v>
      </c>
      <c r="F922" s="461">
        <v>0</v>
      </c>
      <c r="G922" s="460">
        <v>0</v>
      </c>
      <c r="H922" s="460">
        <v>0</v>
      </c>
      <c r="I922" s="313" t="str">
        <f t="shared" si="66"/>
        <v/>
      </c>
      <c r="J922" s="280" t="str">
        <f t="shared" si="67"/>
        <v>否</v>
      </c>
      <c r="K922" s="163" t="str">
        <f t="shared" si="68"/>
        <v>项</v>
      </c>
    </row>
    <row r="923" ht="36" customHeight="1" spans="1:11">
      <c r="A923" s="309">
        <v>2130550</v>
      </c>
      <c r="B923" s="362" t="s">
        <v>784</v>
      </c>
      <c r="C923" s="312">
        <v>0</v>
      </c>
      <c r="D923" s="312">
        <v>0</v>
      </c>
      <c r="E923" s="460">
        <f t="shared" si="65"/>
        <v>0</v>
      </c>
      <c r="F923" s="461">
        <v>0</v>
      </c>
      <c r="G923" s="460">
        <v>0</v>
      </c>
      <c r="H923" s="460">
        <v>0</v>
      </c>
      <c r="I923" s="313" t="str">
        <f t="shared" si="66"/>
        <v/>
      </c>
      <c r="J923" s="280" t="str">
        <f t="shared" si="67"/>
        <v>否</v>
      </c>
      <c r="K923" s="163" t="str">
        <f t="shared" si="68"/>
        <v>项</v>
      </c>
    </row>
    <row r="924" ht="36" customHeight="1" spans="1:11">
      <c r="A924" s="309">
        <v>2130599</v>
      </c>
      <c r="B924" s="362" t="s">
        <v>785</v>
      </c>
      <c r="C924" s="312">
        <v>110</v>
      </c>
      <c r="D924" s="312">
        <v>4522</v>
      </c>
      <c r="E924" s="305">
        <f t="shared" si="65"/>
        <v>4522</v>
      </c>
      <c r="F924" s="312"/>
      <c r="G924" s="305">
        <v>4522</v>
      </c>
      <c r="H924" s="305">
        <v>0</v>
      </c>
      <c r="I924" s="313">
        <f t="shared" si="66"/>
        <v>40.109</v>
      </c>
      <c r="J924" s="280" t="str">
        <f t="shared" si="67"/>
        <v>是</v>
      </c>
      <c r="K924" s="163" t="str">
        <f t="shared" si="68"/>
        <v>项</v>
      </c>
    </row>
    <row r="925" ht="36" customHeight="1" spans="1:11">
      <c r="A925" s="309">
        <v>21307</v>
      </c>
      <c r="B925" s="457" t="s">
        <v>786</v>
      </c>
      <c r="C925" s="458">
        <v>1346</v>
      </c>
      <c r="D925" s="458">
        <v>1474</v>
      </c>
      <c r="E925" s="458">
        <f t="shared" si="65"/>
        <v>-3</v>
      </c>
      <c r="F925" s="458"/>
      <c r="G925" s="458">
        <f>SUM(G926:G931)</f>
        <v>0</v>
      </c>
      <c r="H925" s="458">
        <v>1477</v>
      </c>
      <c r="I925" s="464">
        <f t="shared" si="66"/>
        <v>-1.002</v>
      </c>
      <c r="J925" s="280" t="str">
        <f t="shared" si="67"/>
        <v>是</v>
      </c>
      <c r="K925" s="163" t="str">
        <f t="shared" si="68"/>
        <v>款</v>
      </c>
    </row>
    <row r="926" ht="36" customHeight="1" spans="1:11">
      <c r="A926" s="309">
        <v>2130701</v>
      </c>
      <c r="B926" s="308" t="s">
        <v>787</v>
      </c>
      <c r="C926" s="312">
        <v>93</v>
      </c>
      <c r="D926" s="312">
        <v>0</v>
      </c>
      <c r="E926" s="460">
        <f t="shared" si="65"/>
        <v>0</v>
      </c>
      <c r="F926" s="461">
        <v>0</v>
      </c>
      <c r="G926" s="460">
        <v>0</v>
      </c>
      <c r="H926" s="460">
        <v>0</v>
      </c>
      <c r="I926" s="313">
        <f t="shared" si="66"/>
        <v>-1</v>
      </c>
      <c r="J926" s="280" t="str">
        <f t="shared" si="67"/>
        <v>是</v>
      </c>
      <c r="K926" s="163" t="str">
        <f t="shared" si="68"/>
        <v>项</v>
      </c>
    </row>
    <row r="927" ht="36" customHeight="1" spans="1:11">
      <c r="A927" s="309">
        <v>2130704</v>
      </c>
      <c r="B927" s="308" t="s">
        <v>788</v>
      </c>
      <c r="C927" s="312">
        <v>0</v>
      </c>
      <c r="D927" s="312">
        <v>0</v>
      </c>
      <c r="E927" s="460">
        <f t="shared" si="65"/>
        <v>0</v>
      </c>
      <c r="F927" s="461">
        <v>0</v>
      </c>
      <c r="G927" s="460">
        <v>0</v>
      </c>
      <c r="H927" s="460">
        <v>0</v>
      </c>
      <c r="I927" s="313" t="str">
        <f t="shared" si="66"/>
        <v/>
      </c>
      <c r="J927" s="280" t="str">
        <f t="shared" si="67"/>
        <v>否</v>
      </c>
      <c r="K927" s="163" t="str">
        <f t="shared" si="68"/>
        <v>项</v>
      </c>
    </row>
    <row r="928" ht="36" customHeight="1" spans="1:11">
      <c r="A928" s="309">
        <v>2130705</v>
      </c>
      <c r="B928" s="308" t="s">
        <v>789</v>
      </c>
      <c r="C928" s="312">
        <v>572</v>
      </c>
      <c r="D928" s="312">
        <v>753</v>
      </c>
      <c r="E928" s="305">
        <f t="shared" si="65"/>
        <v>-5</v>
      </c>
      <c r="F928" s="312">
        <v>0</v>
      </c>
      <c r="G928" s="305">
        <v>0</v>
      </c>
      <c r="H928" s="305">
        <v>758</v>
      </c>
      <c r="I928" s="313">
        <f t="shared" si="66"/>
        <v>-1.009</v>
      </c>
      <c r="J928" s="280" t="str">
        <f t="shared" si="67"/>
        <v>是</v>
      </c>
      <c r="K928" s="163" t="str">
        <f t="shared" si="68"/>
        <v>项</v>
      </c>
    </row>
    <row r="929" ht="36" customHeight="1" spans="1:11">
      <c r="A929" s="309">
        <v>2130706</v>
      </c>
      <c r="B929" s="308" t="s">
        <v>790</v>
      </c>
      <c r="C929" s="312">
        <v>681</v>
      </c>
      <c r="D929" s="312">
        <v>721</v>
      </c>
      <c r="E929" s="305">
        <f t="shared" si="65"/>
        <v>2</v>
      </c>
      <c r="F929" s="312">
        <v>0</v>
      </c>
      <c r="G929" s="305">
        <v>0</v>
      </c>
      <c r="H929" s="305">
        <v>719</v>
      </c>
      <c r="I929" s="313">
        <f t="shared" si="66"/>
        <v>-0.997</v>
      </c>
      <c r="J929" s="280" t="str">
        <f t="shared" si="67"/>
        <v>是</v>
      </c>
      <c r="K929" s="163" t="str">
        <f t="shared" si="68"/>
        <v>项</v>
      </c>
    </row>
    <row r="930" ht="36" customHeight="1" spans="1:11">
      <c r="A930" s="309">
        <v>2130707</v>
      </c>
      <c r="B930" s="308" t="s">
        <v>791</v>
      </c>
      <c r="C930" s="312">
        <v>0</v>
      </c>
      <c r="D930" s="312">
        <v>0</v>
      </c>
      <c r="E930" s="460">
        <f t="shared" si="65"/>
        <v>0</v>
      </c>
      <c r="F930" s="461">
        <v>0</v>
      </c>
      <c r="G930" s="460">
        <v>0</v>
      </c>
      <c r="H930" s="460">
        <v>0</v>
      </c>
      <c r="I930" s="313" t="str">
        <f t="shared" si="66"/>
        <v/>
      </c>
      <c r="J930" s="280" t="str">
        <f t="shared" si="67"/>
        <v>否</v>
      </c>
      <c r="K930" s="163" t="str">
        <f t="shared" si="68"/>
        <v>项</v>
      </c>
    </row>
    <row r="931" ht="36" customHeight="1" spans="1:11">
      <c r="A931" s="309">
        <v>2130799</v>
      </c>
      <c r="B931" s="308" t="s">
        <v>792</v>
      </c>
      <c r="C931" s="312">
        <v>0</v>
      </c>
      <c r="D931" s="312">
        <v>0</v>
      </c>
      <c r="E931" s="460">
        <f t="shared" si="65"/>
        <v>0</v>
      </c>
      <c r="F931" s="461">
        <v>0</v>
      </c>
      <c r="G931" s="460">
        <v>0</v>
      </c>
      <c r="H931" s="460">
        <v>0</v>
      </c>
      <c r="I931" s="313" t="str">
        <f t="shared" si="66"/>
        <v/>
      </c>
      <c r="J931" s="280" t="str">
        <f t="shared" si="67"/>
        <v>否</v>
      </c>
      <c r="K931" s="163" t="str">
        <f t="shared" si="68"/>
        <v>项</v>
      </c>
    </row>
    <row r="932" ht="36" customHeight="1" spans="1:11">
      <c r="A932" s="309">
        <v>21308</v>
      </c>
      <c r="B932" s="457" t="s">
        <v>793</v>
      </c>
      <c r="C932" s="458">
        <v>2701</v>
      </c>
      <c r="D932" s="458">
        <v>2308</v>
      </c>
      <c r="E932" s="458">
        <f t="shared" si="65"/>
        <v>2308</v>
      </c>
      <c r="F932" s="458"/>
      <c r="G932" s="458">
        <f>SUM(G933:G938)</f>
        <v>2269</v>
      </c>
      <c r="H932" s="458">
        <v>0</v>
      </c>
      <c r="I932" s="464">
        <f t="shared" si="66"/>
        <v>-0.146</v>
      </c>
      <c r="J932" s="280" t="str">
        <f t="shared" si="67"/>
        <v>是</v>
      </c>
      <c r="K932" s="163" t="str">
        <f t="shared" si="68"/>
        <v>款</v>
      </c>
    </row>
    <row r="933" ht="36" customHeight="1" spans="1:11">
      <c r="A933" s="309">
        <v>2130801</v>
      </c>
      <c r="B933" s="308" t="s">
        <v>794</v>
      </c>
      <c r="C933" s="312">
        <v>1141</v>
      </c>
      <c r="D933" s="312">
        <v>774</v>
      </c>
      <c r="E933" s="305">
        <f t="shared" si="65"/>
        <v>774</v>
      </c>
      <c r="F933" s="312"/>
      <c r="G933" s="305">
        <v>773</v>
      </c>
      <c r="H933" s="305">
        <v>0</v>
      </c>
      <c r="I933" s="313">
        <f t="shared" si="66"/>
        <v>-0.322</v>
      </c>
      <c r="J933" s="280" t="str">
        <f t="shared" si="67"/>
        <v>是</v>
      </c>
      <c r="K933" s="163" t="str">
        <f t="shared" si="68"/>
        <v>项</v>
      </c>
    </row>
    <row r="934" ht="36" customHeight="1" spans="1:11">
      <c r="A934" s="309">
        <v>2130802</v>
      </c>
      <c r="B934" s="364" t="s">
        <v>795</v>
      </c>
      <c r="C934" s="312">
        <v>0</v>
      </c>
      <c r="D934" s="312">
        <v>0</v>
      </c>
      <c r="E934" s="460">
        <f t="shared" si="65"/>
        <v>0</v>
      </c>
      <c r="F934" s="461">
        <v>0</v>
      </c>
      <c r="G934" s="460">
        <v>0</v>
      </c>
      <c r="H934" s="460">
        <v>0</v>
      </c>
      <c r="I934" s="313" t="str">
        <f t="shared" si="66"/>
        <v/>
      </c>
      <c r="J934" s="280" t="str">
        <f t="shared" si="67"/>
        <v>否</v>
      </c>
      <c r="K934" s="163" t="str">
        <f t="shared" si="68"/>
        <v>项</v>
      </c>
    </row>
    <row r="935" ht="36" customHeight="1" spans="1:11">
      <c r="A935" s="309">
        <v>2130803</v>
      </c>
      <c r="B935" s="308" t="s">
        <v>796</v>
      </c>
      <c r="C935" s="312">
        <v>21</v>
      </c>
      <c r="D935" s="312">
        <v>181</v>
      </c>
      <c r="E935" s="305">
        <f t="shared" si="65"/>
        <v>181</v>
      </c>
      <c r="F935" s="312"/>
      <c r="G935" s="305">
        <v>143</v>
      </c>
      <c r="H935" s="305">
        <v>0</v>
      </c>
      <c r="I935" s="313">
        <f t="shared" si="66"/>
        <v>7.619</v>
      </c>
      <c r="J935" s="280" t="str">
        <f t="shared" si="67"/>
        <v>是</v>
      </c>
      <c r="K935" s="163" t="str">
        <f t="shared" si="68"/>
        <v>项</v>
      </c>
    </row>
    <row r="936" ht="36" customHeight="1" spans="1:11">
      <c r="A936" s="309">
        <v>2130804</v>
      </c>
      <c r="B936" s="362" t="s">
        <v>797</v>
      </c>
      <c r="C936" s="312">
        <v>1538</v>
      </c>
      <c r="D936" s="312">
        <v>1353</v>
      </c>
      <c r="E936" s="305">
        <f t="shared" si="65"/>
        <v>1353</v>
      </c>
      <c r="F936" s="312"/>
      <c r="G936" s="305">
        <v>1353</v>
      </c>
      <c r="H936" s="305">
        <v>0</v>
      </c>
      <c r="I936" s="313">
        <f t="shared" si="66"/>
        <v>-0.12</v>
      </c>
      <c r="J936" s="280" t="str">
        <f t="shared" si="67"/>
        <v>是</v>
      </c>
      <c r="K936" s="163" t="str">
        <f t="shared" si="68"/>
        <v>项</v>
      </c>
    </row>
    <row r="937" ht="36" customHeight="1" spans="1:11">
      <c r="A937" s="309">
        <v>2130805</v>
      </c>
      <c r="B937" s="308" t="s">
        <v>798</v>
      </c>
      <c r="C937" s="312">
        <v>0</v>
      </c>
      <c r="D937" s="312">
        <v>0</v>
      </c>
      <c r="E937" s="460">
        <f t="shared" si="65"/>
        <v>0</v>
      </c>
      <c r="F937" s="461">
        <v>0</v>
      </c>
      <c r="G937" s="460">
        <v>0</v>
      </c>
      <c r="H937" s="460">
        <v>0</v>
      </c>
      <c r="I937" s="313" t="str">
        <f t="shared" si="66"/>
        <v/>
      </c>
      <c r="J937" s="280" t="str">
        <f t="shared" si="67"/>
        <v>否</v>
      </c>
      <c r="K937" s="163" t="str">
        <f t="shared" si="68"/>
        <v>项</v>
      </c>
    </row>
    <row r="938" ht="36" customHeight="1" spans="1:11">
      <c r="A938" s="309">
        <v>2130899</v>
      </c>
      <c r="B938" s="308" t="s">
        <v>799</v>
      </c>
      <c r="C938" s="312">
        <v>1</v>
      </c>
      <c r="D938" s="312">
        <v>0</v>
      </c>
      <c r="E938" s="460">
        <f t="shared" si="65"/>
        <v>0</v>
      </c>
      <c r="F938" s="461">
        <v>0</v>
      </c>
      <c r="G938" s="460">
        <v>0</v>
      </c>
      <c r="H938" s="460">
        <v>0</v>
      </c>
      <c r="I938" s="313">
        <f t="shared" si="66"/>
        <v>-1</v>
      </c>
      <c r="J938" s="280" t="str">
        <f t="shared" si="67"/>
        <v>是</v>
      </c>
      <c r="K938" s="163" t="str">
        <f t="shared" si="68"/>
        <v>项</v>
      </c>
    </row>
    <row r="939" ht="36" customHeight="1" spans="1:11">
      <c r="A939" s="309">
        <v>21309</v>
      </c>
      <c r="B939" s="457" t="s">
        <v>800</v>
      </c>
      <c r="C939" s="458">
        <v>0</v>
      </c>
      <c r="D939" s="458">
        <v>0</v>
      </c>
      <c r="E939" s="458">
        <f t="shared" si="65"/>
        <v>0</v>
      </c>
      <c r="F939" s="458"/>
      <c r="G939" s="458">
        <f>SUM(G940:G941)</f>
        <v>0</v>
      </c>
      <c r="H939" s="458">
        <v>0</v>
      </c>
      <c r="I939" s="464" t="str">
        <f t="shared" si="66"/>
        <v/>
      </c>
      <c r="J939" s="280" t="str">
        <f t="shared" si="67"/>
        <v>否</v>
      </c>
      <c r="K939" s="163" t="str">
        <f t="shared" si="68"/>
        <v>款</v>
      </c>
    </row>
    <row r="940" ht="36" customHeight="1" spans="1:11">
      <c r="A940" s="309">
        <v>2130901</v>
      </c>
      <c r="B940" s="308" t="s">
        <v>801</v>
      </c>
      <c r="C940" s="312">
        <v>0</v>
      </c>
      <c r="D940" s="312">
        <v>0</v>
      </c>
      <c r="E940" s="460">
        <f t="shared" si="65"/>
        <v>0</v>
      </c>
      <c r="F940" s="461">
        <v>0</v>
      </c>
      <c r="G940" s="460">
        <v>0</v>
      </c>
      <c r="H940" s="460">
        <v>0</v>
      </c>
      <c r="I940" s="313" t="str">
        <f t="shared" si="66"/>
        <v/>
      </c>
      <c r="J940" s="280" t="str">
        <f t="shared" si="67"/>
        <v>否</v>
      </c>
      <c r="K940" s="163" t="str">
        <f t="shared" si="68"/>
        <v>项</v>
      </c>
    </row>
    <row r="941" ht="36" customHeight="1" spans="1:11">
      <c r="A941" s="309">
        <v>2130999</v>
      </c>
      <c r="B941" s="308" t="s">
        <v>802</v>
      </c>
      <c r="C941" s="312">
        <v>0</v>
      </c>
      <c r="D941" s="312">
        <v>0</v>
      </c>
      <c r="E941" s="460">
        <f t="shared" si="65"/>
        <v>0</v>
      </c>
      <c r="F941" s="461">
        <v>0</v>
      </c>
      <c r="G941" s="460">
        <v>0</v>
      </c>
      <c r="H941" s="460">
        <v>0</v>
      </c>
      <c r="I941" s="313" t="str">
        <f t="shared" si="66"/>
        <v/>
      </c>
      <c r="J941" s="280" t="str">
        <f t="shared" si="67"/>
        <v>否</v>
      </c>
      <c r="K941" s="163" t="str">
        <f t="shared" si="68"/>
        <v>项</v>
      </c>
    </row>
    <row r="942" ht="36" customHeight="1" spans="1:11">
      <c r="A942" s="309">
        <v>21399</v>
      </c>
      <c r="B942" s="457" t="s">
        <v>803</v>
      </c>
      <c r="C942" s="458">
        <v>0</v>
      </c>
      <c r="D942" s="458">
        <v>0</v>
      </c>
      <c r="E942" s="458">
        <f t="shared" si="65"/>
        <v>0</v>
      </c>
      <c r="F942" s="458"/>
      <c r="G942" s="458">
        <f>SUM(G943:G944)</f>
        <v>0</v>
      </c>
      <c r="H942" s="458">
        <v>0</v>
      </c>
      <c r="I942" s="464" t="str">
        <f t="shared" si="66"/>
        <v/>
      </c>
      <c r="J942" s="280" t="str">
        <f t="shared" si="67"/>
        <v>否</v>
      </c>
      <c r="K942" s="163" t="str">
        <f t="shared" si="68"/>
        <v>款</v>
      </c>
    </row>
    <row r="943" ht="36" customHeight="1" spans="1:11">
      <c r="A943" s="309">
        <v>2139901</v>
      </c>
      <c r="B943" s="308" t="s">
        <v>804</v>
      </c>
      <c r="C943" s="312">
        <v>0</v>
      </c>
      <c r="D943" s="312">
        <v>0</v>
      </c>
      <c r="E943" s="460">
        <f t="shared" si="65"/>
        <v>0</v>
      </c>
      <c r="F943" s="461">
        <v>0</v>
      </c>
      <c r="G943" s="460">
        <v>0</v>
      </c>
      <c r="H943" s="460">
        <v>0</v>
      </c>
      <c r="I943" s="313" t="str">
        <f t="shared" si="66"/>
        <v/>
      </c>
      <c r="J943" s="280" t="str">
        <f t="shared" si="67"/>
        <v>否</v>
      </c>
      <c r="K943" s="163" t="str">
        <f t="shared" si="68"/>
        <v>项</v>
      </c>
    </row>
    <row r="944" ht="36" customHeight="1" spans="1:11">
      <c r="A944" s="309">
        <v>2139999</v>
      </c>
      <c r="B944" s="308" t="s">
        <v>805</v>
      </c>
      <c r="C944" s="312">
        <v>0</v>
      </c>
      <c r="D944" s="312">
        <v>0</v>
      </c>
      <c r="E944" s="460">
        <f t="shared" si="65"/>
        <v>0</v>
      </c>
      <c r="F944" s="461">
        <v>0</v>
      </c>
      <c r="G944" s="460">
        <v>0</v>
      </c>
      <c r="H944" s="460">
        <v>0</v>
      </c>
      <c r="I944" s="313" t="str">
        <f t="shared" si="66"/>
        <v/>
      </c>
      <c r="J944" s="280" t="str">
        <f t="shared" si="67"/>
        <v>否</v>
      </c>
      <c r="K944" s="163" t="str">
        <f t="shared" si="68"/>
        <v>项</v>
      </c>
    </row>
    <row r="945" ht="36" customHeight="1" spans="1:11">
      <c r="A945" s="303">
        <v>214</v>
      </c>
      <c r="B945" s="455" t="s">
        <v>58</v>
      </c>
      <c r="C945" s="458">
        <v>2232</v>
      </c>
      <c r="D945" s="458">
        <v>1702</v>
      </c>
      <c r="E945" s="458">
        <f t="shared" si="65"/>
        <v>1702</v>
      </c>
      <c r="F945" s="458">
        <f>SUM(F946,F969,F979,F989,F994,F1001,F1006)</f>
        <v>235</v>
      </c>
      <c r="G945" s="458">
        <f>SUM(G946,G969,G979,G989,G994,G1001,G1006)</f>
        <v>630</v>
      </c>
      <c r="H945" s="458">
        <v>0</v>
      </c>
      <c r="I945" s="463">
        <f t="shared" si="66"/>
        <v>-0.237</v>
      </c>
      <c r="J945" s="280" t="str">
        <f t="shared" si="67"/>
        <v>是</v>
      </c>
      <c r="K945" s="163" t="str">
        <f t="shared" si="68"/>
        <v>类</v>
      </c>
    </row>
    <row r="946" ht="36" customHeight="1" spans="1:11">
      <c r="A946" s="309">
        <v>21401</v>
      </c>
      <c r="B946" s="457" t="s">
        <v>806</v>
      </c>
      <c r="C946" s="458">
        <v>1883</v>
      </c>
      <c r="D946" s="458">
        <v>1702</v>
      </c>
      <c r="E946" s="458">
        <f t="shared" si="65"/>
        <v>1702</v>
      </c>
      <c r="F946" s="458">
        <f>SUM(F947:F968)</f>
        <v>235</v>
      </c>
      <c r="G946" s="458">
        <f>SUM(G947:G968)</f>
        <v>630</v>
      </c>
      <c r="H946" s="458">
        <v>0</v>
      </c>
      <c r="I946" s="464">
        <f t="shared" si="66"/>
        <v>-0.096</v>
      </c>
      <c r="J946" s="280" t="str">
        <f t="shared" si="67"/>
        <v>是</v>
      </c>
      <c r="K946" s="163" t="str">
        <f t="shared" si="68"/>
        <v>款</v>
      </c>
    </row>
    <row r="947" ht="36" customHeight="1" spans="1:11">
      <c r="A947" s="309">
        <v>2140101</v>
      </c>
      <c r="B947" s="308" t="s">
        <v>93</v>
      </c>
      <c r="C947" s="312">
        <v>208</v>
      </c>
      <c r="D947" s="312">
        <v>186</v>
      </c>
      <c r="E947" s="305">
        <f t="shared" si="65"/>
        <v>186</v>
      </c>
      <c r="F947" s="312">
        <v>0</v>
      </c>
      <c r="G947" s="305">
        <v>0</v>
      </c>
      <c r="H947" s="305">
        <v>0</v>
      </c>
      <c r="I947" s="313">
        <f t="shared" si="66"/>
        <v>-0.106</v>
      </c>
      <c r="J947" s="280" t="str">
        <f t="shared" si="67"/>
        <v>是</v>
      </c>
      <c r="K947" s="163" t="str">
        <f t="shared" si="68"/>
        <v>项</v>
      </c>
    </row>
    <row r="948" ht="36" customHeight="1" spans="1:11">
      <c r="A948" s="309">
        <v>2140102</v>
      </c>
      <c r="B948" s="308" t="s">
        <v>94</v>
      </c>
      <c r="C948" s="312">
        <v>0</v>
      </c>
      <c r="D948" s="312">
        <v>0</v>
      </c>
      <c r="E948" s="460">
        <f t="shared" si="65"/>
        <v>0</v>
      </c>
      <c r="F948" s="461">
        <v>0</v>
      </c>
      <c r="G948" s="460">
        <v>0</v>
      </c>
      <c r="H948" s="460">
        <v>0</v>
      </c>
      <c r="I948" s="313" t="str">
        <f t="shared" si="66"/>
        <v/>
      </c>
      <c r="J948" s="280" t="str">
        <f t="shared" si="67"/>
        <v>否</v>
      </c>
      <c r="K948" s="163" t="str">
        <f t="shared" si="68"/>
        <v>项</v>
      </c>
    </row>
    <row r="949" ht="36" customHeight="1" spans="1:11">
      <c r="A949" s="309">
        <v>2140103</v>
      </c>
      <c r="B949" s="308" t="s">
        <v>95</v>
      </c>
      <c r="C949" s="312">
        <v>0</v>
      </c>
      <c r="D949" s="312">
        <v>0</v>
      </c>
      <c r="E949" s="460">
        <f t="shared" si="65"/>
        <v>0</v>
      </c>
      <c r="F949" s="461">
        <v>0</v>
      </c>
      <c r="G949" s="460">
        <v>0</v>
      </c>
      <c r="H949" s="460">
        <v>0</v>
      </c>
      <c r="I949" s="313" t="str">
        <f t="shared" si="66"/>
        <v/>
      </c>
      <c r="J949" s="280" t="str">
        <f t="shared" si="67"/>
        <v>否</v>
      </c>
      <c r="K949" s="163" t="str">
        <f t="shared" si="68"/>
        <v>项</v>
      </c>
    </row>
    <row r="950" ht="36" customHeight="1" spans="1:11">
      <c r="A950" s="309">
        <v>2140104</v>
      </c>
      <c r="B950" s="308" t="s">
        <v>807</v>
      </c>
      <c r="C950" s="312">
        <v>802</v>
      </c>
      <c r="D950" s="312">
        <v>0</v>
      </c>
      <c r="E950" s="460">
        <f t="shared" si="65"/>
        <v>0</v>
      </c>
      <c r="F950" s="461">
        <v>0</v>
      </c>
      <c r="G950" s="460">
        <v>0</v>
      </c>
      <c r="H950" s="460">
        <v>0</v>
      </c>
      <c r="I950" s="313">
        <f t="shared" si="66"/>
        <v>-1</v>
      </c>
      <c r="J950" s="280" t="str">
        <f t="shared" si="67"/>
        <v>是</v>
      </c>
      <c r="K950" s="163" t="str">
        <f t="shared" si="68"/>
        <v>项</v>
      </c>
    </row>
    <row r="951" ht="36" customHeight="1" spans="1:11">
      <c r="A951" s="309">
        <v>2140106</v>
      </c>
      <c r="B951" s="308" t="s">
        <v>808</v>
      </c>
      <c r="C951" s="312">
        <v>649</v>
      </c>
      <c r="D951" s="312">
        <v>1061</v>
      </c>
      <c r="E951" s="305">
        <f t="shared" si="65"/>
        <v>1061</v>
      </c>
      <c r="F951" s="312">
        <v>45</v>
      </c>
      <c r="G951" s="305">
        <v>630</v>
      </c>
      <c r="H951" s="305">
        <v>0</v>
      </c>
      <c r="I951" s="313">
        <f t="shared" si="66"/>
        <v>0.635</v>
      </c>
      <c r="J951" s="280" t="str">
        <f t="shared" si="67"/>
        <v>是</v>
      </c>
      <c r="K951" s="163" t="str">
        <f t="shared" si="68"/>
        <v>项</v>
      </c>
    </row>
    <row r="952" ht="36" customHeight="1" spans="1:11">
      <c r="A952" s="309">
        <v>2140109</v>
      </c>
      <c r="B952" s="308" t="s">
        <v>809</v>
      </c>
      <c r="C952" s="312">
        <v>0</v>
      </c>
      <c r="D952" s="312">
        <v>0</v>
      </c>
      <c r="E952" s="460">
        <f t="shared" si="65"/>
        <v>0</v>
      </c>
      <c r="F952" s="461">
        <v>0</v>
      </c>
      <c r="G952" s="460">
        <v>0</v>
      </c>
      <c r="H952" s="460">
        <v>0</v>
      </c>
      <c r="I952" s="313" t="str">
        <f t="shared" si="66"/>
        <v/>
      </c>
      <c r="J952" s="280" t="str">
        <f t="shared" si="67"/>
        <v>否</v>
      </c>
      <c r="K952" s="163" t="str">
        <f t="shared" si="68"/>
        <v>项</v>
      </c>
    </row>
    <row r="953" ht="36" customHeight="1" spans="1:11">
      <c r="A953" s="309">
        <v>2140110</v>
      </c>
      <c r="B953" s="308" t="s">
        <v>810</v>
      </c>
      <c r="C953" s="312">
        <v>0</v>
      </c>
      <c r="D953" s="312">
        <v>0</v>
      </c>
      <c r="E953" s="460">
        <f t="shared" si="65"/>
        <v>0</v>
      </c>
      <c r="F953" s="461">
        <v>0</v>
      </c>
      <c r="G953" s="460">
        <v>0</v>
      </c>
      <c r="H953" s="460">
        <v>0</v>
      </c>
      <c r="I953" s="313" t="str">
        <f t="shared" si="66"/>
        <v/>
      </c>
      <c r="J953" s="280" t="str">
        <f t="shared" si="67"/>
        <v>否</v>
      </c>
      <c r="K953" s="163" t="str">
        <f t="shared" si="68"/>
        <v>项</v>
      </c>
    </row>
    <row r="954" ht="36" customHeight="1" spans="1:11">
      <c r="A954" s="309">
        <v>2140111</v>
      </c>
      <c r="B954" s="308" t="s">
        <v>811</v>
      </c>
      <c r="C954" s="312">
        <v>0</v>
      </c>
      <c r="D954" s="312">
        <v>0</v>
      </c>
      <c r="E954" s="460">
        <f t="shared" si="65"/>
        <v>0</v>
      </c>
      <c r="F954" s="461">
        <v>0</v>
      </c>
      <c r="G954" s="460">
        <v>0</v>
      </c>
      <c r="H954" s="460">
        <v>0</v>
      </c>
      <c r="I954" s="313" t="str">
        <f t="shared" si="66"/>
        <v/>
      </c>
      <c r="J954" s="280" t="str">
        <f t="shared" si="67"/>
        <v>否</v>
      </c>
      <c r="K954" s="163" t="str">
        <f t="shared" si="68"/>
        <v>项</v>
      </c>
    </row>
    <row r="955" ht="36" customHeight="1" spans="1:11">
      <c r="A955" s="309">
        <v>2140112</v>
      </c>
      <c r="B955" s="308" t="s">
        <v>812</v>
      </c>
      <c r="C955" s="312">
        <v>139</v>
      </c>
      <c r="D955" s="312">
        <v>173</v>
      </c>
      <c r="E955" s="305">
        <f t="shared" si="65"/>
        <v>173</v>
      </c>
      <c r="F955" s="312">
        <v>0</v>
      </c>
      <c r="G955" s="305">
        <v>0</v>
      </c>
      <c r="H955" s="305">
        <v>0</v>
      </c>
      <c r="I955" s="313">
        <f t="shared" si="66"/>
        <v>0.245</v>
      </c>
      <c r="J955" s="280" t="str">
        <f t="shared" si="67"/>
        <v>是</v>
      </c>
      <c r="K955" s="163" t="str">
        <f t="shared" si="68"/>
        <v>项</v>
      </c>
    </row>
    <row r="956" ht="36" customHeight="1" spans="1:11">
      <c r="A956" s="309">
        <v>2140114</v>
      </c>
      <c r="B956" s="308" t="s">
        <v>813</v>
      </c>
      <c r="C956" s="312">
        <v>0</v>
      </c>
      <c r="D956" s="312">
        <v>0</v>
      </c>
      <c r="E956" s="460">
        <f t="shared" si="65"/>
        <v>0</v>
      </c>
      <c r="F956" s="461">
        <v>0</v>
      </c>
      <c r="G956" s="460">
        <v>0</v>
      </c>
      <c r="H956" s="460">
        <v>0</v>
      </c>
      <c r="I956" s="313" t="str">
        <f t="shared" si="66"/>
        <v/>
      </c>
      <c r="J956" s="280" t="str">
        <f t="shared" si="67"/>
        <v>否</v>
      </c>
      <c r="K956" s="163" t="str">
        <f t="shared" si="68"/>
        <v>项</v>
      </c>
    </row>
    <row r="957" ht="36" customHeight="1" spans="1:11">
      <c r="A957" s="309">
        <v>2140122</v>
      </c>
      <c r="B957" s="308" t="s">
        <v>814</v>
      </c>
      <c r="C957" s="312">
        <v>0</v>
      </c>
      <c r="D957" s="312">
        <v>0</v>
      </c>
      <c r="E957" s="460">
        <f t="shared" si="65"/>
        <v>0</v>
      </c>
      <c r="F957" s="461">
        <v>0</v>
      </c>
      <c r="G957" s="460">
        <v>0</v>
      </c>
      <c r="H957" s="460">
        <v>0</v>
      </c>
      <c r="I957" s="313" t="str">
        <f t="shared" si="66"/>
        <v/>
      </c>
      <c r="J957" s="280" t="str">
        <f t="shared" si="67"/>
        <v>否</v>
      </c>
      <c r="K957" s="163" t="str">
        <f t="shared" si="68"/>
        <v>项</v>
      </c>
    </row>
    <row r="958" ht="36" customHeight="1" spans="1:11">
      <c r="A958" s="309">
        <v>2140123</v>
      </c>
      <c r="B958" s="308" t="s">
        <v>815</v>
      </c>
      <c r="C958" s="312">
        <v>0</v>
      </c>
      <c r="D958" s="312">
        <v>0</v>
      </c>
      <c r="E958" s="460">
        <f t="shared" si="65"/>
        <v>0</v>
      </c>
      <c r="F958" s="461">
        <v>0</v>
      </c>
      <c r="G958" s="460">
        <v>0</v>
      </c>
      <c r="H958" s="460">
        <v>0</v>
      </c>
      <c r="I958" s="313" t="str">
        <f t="shared" si="66"/>
        <v/>
      </c>
      <c r="J958" s="280" t="str">
        <f t="shared" si="67"/>
        <v>否</v>
      </c>
      <c r="K958" s="163" t="str">
        <f t="shared" si="68"/>
        <v>项</v>
      </c>
    </row>
    <row r="959" ht="36" customHeight="1" spans="1:11">
      <c r="A959" s="309">
        <v>2140127</v>
      </c>
      <c r="B959" s="308" t="s">
        <v>816</v>
      </c>
      <c r="C959" s="312">
        <v>0</v>
      </c>
      <c r="D959" s="312">
        <v>0</v>
      </c>
      <c r="E959" s="460">
        <f t="shared" si="65"/>
        <v>0</v>
      </c>
      <c r="F959" s="461">
        <v>0</v>
      </c>
      <c r="G959" s="460">
        <v>0</v>
      </c>
      <c r="H959" s="460">
        <v>0</v>
      </c>
      <c r="I959" s="313" t="str">
        <f t="shared" si="66"/>
        <v/>
      </c>
      <c r="J959" s="280" t="str">
        <f t="shared" si="67"/>
        <v>否</v>
      </c>
      <c r="K959" s="163" t="str">
        <f t="shared" si="68"/>
        <v>项</v>
      </c>
    </row>
    <row r="960" ht="36" customHeight="1" spans="1:11">
      <c r="A960" s="309">
        <v>2140128</v>
      </c>
      <c r="B960" s="308" t="s">
        <v>817</v>
      </c>
      <c r="C960" s="312">
        <v>0</v>
      </c>
      <c r="D960" s="312">
        <v>0</v>
      </c>
      <c r="E960" s="460">
        <f t="shared" si="65"/>
        <v>0</v>
      </c>
      <c r="F960" s="461">
        <v>0</v>
      </c>
      <c r="G960" s="460">
        <v>0</v>
      </c>
      <c r="H960" s="460">
        <v>0</v>
      </c>
      <c r="I960" s="313" t="str">
        <f t="shared" si="66"/>
        <v/>
      </c>
      <c r="J960" s="280" t="str">
        <f t="shared" si="67"/>
        <v>否</v>
      </c>
      <c r="K960" s="163" t="str">
        <f t="shared" si="68"/>
        <v>项</v>
      </c>
    </row>
    <row r="961" ht="36" customHeight="1" spans="1:11">
      <c r="A961" s="309">
        <v>2140129</v>
      </c>
      <c r="B961" s="308" t="s">
        <v>818</v>
      </c>
      <c r="C961" s="312">
        <v>0</v>
      </c>
      <c r="D961" s="312">
        <v>0</v>
      </c>
      <c r="E961" s="460">
        <f t="shared" si="65"/>
        <v>0</v>
      </c>
      <c r="F961" s="461">
        <v>0</v>
      </c>
      <c r="G961" s="460">
        <v>0</v>
      </c>
      <c r="H961" s="460">
        <v>0</v>
      </c>
      <c r="I961" s="313" t="str">
        <f t="shared" si="66"/>
        <v/>
      </c>
      <c r="J961" s="280" t="str">
        <f t="shared" si="67"/>
        <v>否</v>
      </c>
      <c r="K961" s="163" t="str">
        <f t="shared" si="68"/>
        <v>项</v>
      </c>
    </row>
    <row r="962" ht="36" customHeight="1" spans="1:11">
      <c r="A962" s="309">
        <v>2140130</v>
      </c>
      <c r="B962" s="308" t="s">
        <v>819</v>
      </c>
      <c r="C962" s="312">
        <v>0</v>
      </c>
      <c r="D962" s="312">
        <v>0</v>
      </c>
      <c r="E962" s="460">
        <f t="shared" si="65"/>
        <v>0</v>
      </c>
      <c r="F962" s="461">
        <v>0</v>
      </c>
      <c r="G962" s="460">
        <v>0</v>
      </c>
      <c r="H962" s="460">
        <v>0</v>
      </c>
      <c r="I962" s="313" t="str">
        <f t="shared" si="66"/>
        <v/>
      </c>
      <c r="J962" s="280" t="str">
        <f t="shared" si="67"/>
        <v>否</v>
      </c>
      <c r="K962" s="163" t="str">
        <f t="shared" si="68"/>
        <v>项</v>
      </c>
    </row>
    <row r="963" ht="36" customHeight="1" spans="1:11">
      <c r="A963" s="309">
        <v>2140131</v>
      </c>
      <c r="B963" s="308" t="s">
        <v>820</v>
      </c>
      <c r="C963" s="312">
        <v>0</v>
      </c>
      <c r="D963" s="312">
        <v>0</v>
      </c>
      <c r="E963" s="460">
        <f t="shared" si="65"/>
        <v>0</v>
      </c>
      <c r="F963" s="461">
        <v>0</v>
      </c>
      <c r="G963" s="460">
        <v>0</v>
      </c>
      <c r="H963" s="460">
        <v>0</v>
      </c>
      <c r="I963" s="313" t="str">
        <f t="shared" si="66"/>
        <v/>
      </c>
      <c r="J963" s="280" t="str">
        <f t="shared" si="67"/>
        <v>否</v>
      </c>
      <c r="K963" s="163" t="str">
        <f t="shared" si="68"/>
        <v>项</v>
      </c>
    </row>
    <row r="964" ht="36" customHeight="1" spans="1:11">
      <c r="A964" s="309">
        <v>2140133</v>
      </c>
      <c r="B964" s="308" t="s">
        <v>821</v>
      </c>
      <c r="C964" s="312">
        <v>0</v>
      </c>
      <c r="D964" s="312">
        <v>0</v>
      </c>
      <c r="E964" s="460">
        <f t="shared" ref="E964:E1027" si="69">D964-H964</f>
        <v>0</v>
      </c>
      <c r="F964" s="461">
        <v>0</v>
      </c>
      <c r="G964" s="460">
        <v>0</v>
      </c>
      <c r="H964" s="460">
        <v>0</v>
      </c>
      <c r="I964" s="313" t="str">
        <f t="shared" ref="I964:I1027" si="70">IF(C964&gt;0,E964/C964-1,IF(C964&lt;0,-(E964/C964-1),""))</f>
        <v/>
      </c>
      <c r="J964" s="280" t="str">
        <f t="shared" ref="J964:J1027" si="71">IF(LEN(A964)=3,"是",IF(B964&lt;&gt;"",IF(SUM(C964:H964)&lt;&gt;0,"是","否"),"是"))</f>
        <v>否</v>
      </c>
      <c r="K964" s="163" t="str">
        <f t="shared" ref="K964:K1027" si="72">IF(LEN(A964)=3,"类",IF(LEN(A964)=5,"款","项"))</f>
        <v>项</v>
      </c>
    </row>
    <row r="965" ht="36" customHeight="1" spans="1:11">
      <c r="A965" s="309">
        <v>2140136</v>
      </c>
      <c r="B965" s="308" t="s">
        <v>822</v>
      </c>
      <c r="C965" s="312">
        <v>0</v>
      </c>
      <c r="D965" s="312">
        <v>0</v>
      </c>
      <c r="E965" s="460">
        <f t="shared" si="69"/>
        <v>0</v>
      </c>
      <c r="F965" s="461">
        <v>0</v>
      </c>
      <c r="G965" s="460">
        <v>0</v>
      </c>
      <c r="H965" s="460">
        <v>0</v>
      </c>
      <c r="I965" s="313" t="str">
        <f t="shared" si="70"/>
        <v/>
      </c>
      <c r="J965" s="280" t="str">
        <f t="shared" si="71"/>
        <v>否</v>
      </c>
      <c r="K965" s="163" t="str">
        <f t="shared" si="72"/>
        <v>项</v>
      </c>
    </row>
    <row r="966" ht="36" customHeight="1" spans="1:11">
      <c r="A966" s="309">
        <v>2140138</v>
      </c>
      <c r="B966" s="308" t="s">
        <v>823</v>
      </c>
      <c r="C966" s="312">
        <v>0</v>
      </c>
      <c r="D966" s="312">
        <v>0</v>
      </c>
      <c r="E966" s="460">
        <f t="shared" si="69"/>
        <v>0</v>
      </c>
      <c r="F966" s="461">
        <v>0</v>
      </c>
      <c r="G966" s="460">
        <v>0</v>
      </c>
      <c r="H966" s="460">
        <v>0</v>
      </c>
      <c r="I966" s="313" t="str">
        <f t="shared" si="70"/>
        <v/>
      </c>
      <c r="J966" s="280" t="str">
        <f t="shared" si="71"/>
        <v>否</v>
      </c>
      <c r="K966" s="163" t="str">
        <f t="shared" si="72"/>
        <v>项</v>
      </c>
    </row>
    <row r="967" ht="36" customHeight="1" spans="1:11">
      <c r="A967" s="309">
        <v>2140139</v>
      </c>
      <c r="B967" s="364" t="s">
        <v>824</v>
      </c>
      <c r="C967" s="312">
        <v>0</v>
      </c>
      <c r="D967" s="312">
        <v>0</v>
      </c>
      <c r="E967" s="460">
        <f t="shared" si="69"/>
        <v>0</v>
      </c>
      <c r="F967" s="461">
        <v>0</v>
      </c>
      <c r="G967" s="460">
        <v>0</v>
      </c>
      <c r="H967" s="460">
        <v>0</v>
      </c>
      <c r="I967" s="313" t="str">
        <f t="shared" si="70"/>
        <v/>
      </c>
      <c r="J967" s="280" t="str">
        <f t="shared" si="71"/>
        <v>否</v>
      </c>
      <c r="K967" s="163" t="str">
        <f t="shared" si="72"/>
        <v>项</v>
      </c>
    </row>
    <row r="968" ht="36" customHeight="1" spans="1:11">
      <c r="A968" s="309">
        <v>2140199</v>
      </c>
      <c r="B968" s="308" t="s">
        <v>825</v>
      </c>
      <c r="C968" s="312">
        <v>85</v>
      </c>
      <c r="D968" s="312">
        <v>282</v>
      </c>
      <c r="E968" s="305">
        <f t="shared" si="69"/>
        <v>282</v>
      </c>
      <c r="F968" s="312">
        <v>190</v>
      </c>
      <c r="G968" s="305">
        <v>0</v>
      </c>
      <c r="H968" s="305">
        <v>0</v>
      </c>
      <c r="I968" s="313">
        <f t="shared" si="70"/>
        <v>2.318</v>
      </c>
      <c r="J968" s="280" t="str">
        <f t="shared" si="71"/>
        <v>是</v>
      </c>
      <c r="K968" s="163" t="str">
        <f t="shared" si="72"/>
        <v>项</v>
      </c>
    </row>
    <row r="969" ht="36" customHeight="1" spans="1:11">
      <c r="A969" s="309">
        <v>21402</v>
      </c>
      <c r="B969" s="457" t="s">
        <v>826</v>
      </c>
      <c r="C969" s="458">
        <v>0</v>
      </c>
      <c r="D969" s="458">
        <v>0</v>
      </c>
      <c r="E969" s="458">
        <f t="shared" si="69"/>
        <v>0</v>
      </c>
      <c r="F969" s="458"/>
      <c r="G969" s="458">
        <f>SUM(G970:G978)</f>
        <v>0</v>
      </c>
      <c r="H969" s="458">
        <v>0</v>
      </c>
      <c r="I969" s="464" t="str">
        <f t="shared" si="70"/>
        <v/>
      </c>
      <c r="J969" s="280" t="str">
        <f t="shared" si="71"/>
        <v>否</v>
      </c>
      <c r="K969" s="163" t="str">
        <f t="shared" si="72"/>
        <v>款</v>
      </c>
    </row>
    <row r="970" ht="36" customHeight="1" spans="1:11">
      <c r="A970" s="309">
        <v>2140201</v>
      </c>
      <c r="B970" s="308" t="s">
        <v>93</v>
      </c>
      <c r="C970" s="312">
        <v>0</v>
      </c>
      <c r="D970" s="312">
        <v>0</v>
      </c>
      <c r="E970" s="460">
        <f t="shared" si="69"/>
        <v>0</v>
      </c>
      <c r="F970" s="461">
        <v>0</v>
      </c>
      <c r="G970" s="460">
        <v>0</v>
      </c>
      <c r="H970" s="460">
        <v>0</v>
      </c>
      <c r="I970" s="313" t="str">
        <f t="shared" si="70"/>
        <v/>
      </c>
      <c r="J970" s="280" t="str">
        <f t="shared" si="71"/>
        <v>否</v>
      </c>
      <c r="K970" s="163" t="str">
        <f t="shared" si="72"/>
        <v>项</v>
      </c>
    </row>
    <row r="971" ht="36" customHeight="1" spans="1:11">
      <c r="A971" s="309">
        <v>2140202</v>
      </c>
      <c r="B971" s="308" t="s">
        <v>94</v>
      </c>
      <c r="C971" s="312">
        <v>0</v>
      </c>
      <c r="D971" s="312">
        <v>0</v>
      </c>
      <c r="E971" s="460">
        <f t="shared" si="69"/>
        <v>0</v>
      </c>
      <c r="F971" s="461">
        <v>0</v>
      </c>
      <c r="G971" s="460">
        <v>0</v>
      </c>
      <c r="H971" s="460">
        <v>0</v>
      </c>
      <c r="I971" s="313" t="str">
        <f t="shared" si="70"/>
        <v/>
      </c>
      <c r="J971" s="280" t="str">
        <f t="shared" si="71"/>
        <v>否</v>
      </c>
      <c r="K971" s="163" t="str">
        <f t="shared" si="72"/>
        <v>项</v>
      </c>
    </row>
    <row r="972" ht="36" customHeight="1" spans="1:11">
      <c r="A972" s="309">
        <v>2140203</v>
      </c>
      <c r="B972" s="308" t="s">
        <v>95</v>
      </c>
      <c r="C972" s="312">
        <v>0</v>
      </c>
      <c r="D972" s="312">
        <v>0</v>
      </c>
      <c r="E972" s="460">
        <f t="shared" si="69"/>
        <v>0</v>
      </c>
      <c r="F972" s="461">
        <v>0</v>
      </c>
      <c r="G972" s="460">
        <v>0</v>
      </c>
      <c r="H972" s="460">
        <v>0</v>
      </c>
      <c r="I972" s="313" t="str">
        <f t="shared" si="70"/>
        <v/>
      </c>
      <c r="J972" s="280" t="str">
        <f t="shared" si="71"/>
        <v>否</v>
      </c>
      <c r="K972" s="163" t="str">
        <f t="shared" si="72"/>
        <v>项</v>
      </c>
    </row>
    <row r="973" ht="36" customHeight="1" spans="1:11">
      <c r="A973" s="309">
        <v>2140204</v>
      </c>
      <c r="B973" s="308" t="s">
        <v>827</v>
      </c>
      <c r="C973" s="312">
        <v>0</v>
      </c>
      <c r="D973" s="312">
        <v>0</v>
      </c>
      <c r="E973" s="460">
        <f t="shared" si="69"/>
        <v>0</v>
      </c>
      <c r="F973" s="461">
        <v>0</v>
      </c>
      <c r="G973" s="460">
        <v>0</v>
      </c>
      <c r="H973" s="460">
        <v>0</v>
      </c>
      <c r="I973" s="313" t="str">
        <f t="shared" si="70"/>
        <v/>
      </c>
      <c r="J973" s="280" t="str">
        <f t="shared" si="71"/>
        <v>否</v>
      </c>
      <c r="K973" s="163" t="str">
        <f t="shared" si="72"/>
        <v>项</v>
      </c>
    </row>
    <row r="974" ht="36" customHeight="1" spans="1:11">
      <c r="A974" s="309">
        <v>2140205</v>
      </c>
      <c r="B974" s="308" t="s">
        <v>828</v>
      </c>
      <c r="C974" s="312">
        <v>0</v>
      </c>
      <c r="D974" s="312">
        <v>0</v>
      </c>
      <c r="E974" s="460">
        <f t="shared" si="69"/>
        <v>0</v>
      </c>
      <c r="F974" s="461">
        <v>0</v>
      </c>
      <c r="G974" s="460">
        <v>0</v>
      </c>
      <c r="H974" s="460">
        <v>0</v>
      </c>
      <c r="I974" s="313" t="str">
        <f t="shared" si="70"/>
        <v/>
      </c>
      <c r="J974" s="280" t="str">
        <f t="shared" si="71"/>
        <v>否</v>
      </c>
      <c r="K974" s="163" t="str">
        <f t="shared" si="72"/>
        <v>项</v>
      </c>
    </row>
    <row r="975" ht="36" customHeight="1" spans="1:11">
      <c r="A975" s="309">
        <v>2140206</v>
      </c>
      <c r="B975" s="308" t="s">
        <v>829</v>
      </c>
      <c r="C975" s="312">
        <v>0</v>
      </c>
      <c r="D975" s="312">
        <v>0</v>
      </c>
      <c r="E975" s="460">
        <f t="shared" si="69"/>
        <v>0</v>
      </c>
      <c r="F975" s="461">
        <v>0</v>
      </c>
      <c r="G975" s="460">
        <v>0</v>
      </c>
      <c r="H975" s="460">
        <v>0</v>
      </c>
      <c r="I975" s="313" t="str">
        <f t="shared" si="70"/>
        <v/>
      </c>
      <c r="J975" s="280" t="str">
        <f t="shared" si="71"/>
        <v>否</v>
      </c>
      <c r="K975" s="163" t="str">
        <f t="shared" si="72"/>
        <v>项</v>
      </c>
    </row>
    <row r="976" ht="36" customHeight="1" spans="1:11">
      <c r="A976" s="309">
        <v>2140207</v>
      </c>
      <c r="B976" s="308" t="s">
        <v>830</v>
      </c>
      <c r="C976" s="312">
        <v>0</v>
      </c>
      <c r="D976" s="312">
        <v>0</v>
      </c>
      <c r="E976" s="460">
        <f t="shared" si="69"/>
        <v>0</v>
      </c>
      <c r="F976" s="461">
        <v>0</v>
      </c>
      <c r="G976" s="460">
        <v>0</v>
      </c>
      <c r="H976" s="460">
        <v>0</v>
      </c>
      <c r="I976" s="313" t="str">
        <f t="shared" si="70"/>
        <v/>
      </c>
      <c r="J976" s="280" t="str">
        <f t="shared" si="71"/>
        <v>否</v>
      </c>
      <c r="K976" s="163" t="str">
        <f t="shared" si="72"/>
        <v>项</v>
      </c>
    </row>
    <row r="977" ht="36" customHeight="1" spans="1:11">
      <c r="A977" s="309">
        <v>2140208</v>
      </c>
      <c r="B977" s="308" t="s">
        <v>831</v>
      </c>
      <c r="C977" s="312">
        <v>0</v>
      </c>
      <c r="D977" s="312">
        <v>0</v>
      </c>
      <c r="E977" s="460">
        <f t="shared" si="69"/>
        <v>0</v>
      </c>
      <c r="F977" s="461">
        <v>0</v>
      </c>
      <c r="G977" s="460">
        <v>0</v>
      </c>
      <c r="H977" s="460">
        <v>0</v>
      </c>
      <c r="I977" s="313" t="str">
        <f t="shared" si="70"/>
        <v/>
      </c>
      <c r="J977" s="280" t="str">
        <f t="shared" si="71"/>
        <v>否</v>
      </c>
      <c r="K977" s="163" t="str">
        <f t="shared" si="72"/>
        <v>项</v>
      </c>
    </row>
    <row r="978" ht="36" customHeight="1" spans="1:11">
      <c r="A978" s="309">
        <v>2140299</v>
      </c>
      <c r="B978" s="308" t="s">
        <v>832</v>
      </c>
      <c r="C978" s="312">
        <v>0</v>
      </c>
      <c r="D978" s="312">
        <v>0</v>
      </c>
      <c r="E978" s="460">
        <f t="shared" si="69"/>
        <v>0</v>
      </c>
      <c r="F978" s="461">
        <v>0</v>
      </c>
      <c r="G978" s="460">
        <v>0</v>
      </c>
      <c r="H978" s="460">
        <v>0</v>
      </c>
      <c r="I978" s="313" t="str">
        <f t="shared" si="70"/>
        <v/>
      </c>
      <c r="J978" s="280" t="str">
        <f t="shared" si="71"/>
        <v>否</v>
      </c>
      <c r="K978" s="163" t="str">
        <f t="shared" si="72"/>
        <v>项</v>
      </c>
    </row>
    <row r="979" ht="36" customHeight="1" spans="1:11">
      <c r="A979" s="309">
        <v>21403</v>
      </c>
      <c r="B979" s="457" t="s">
        <v>833</v>
      </c>
      <c r="C979" s="458">
        <v>0</v>
      </c>
      <c r="D979" s="458">
        <v>0</v>
      </c>
      <c r="E979" s="458">
        <f t="shared" si="69"/>
        <v>0</v>
      </c>
      <c r="F979" s="458"/>
      <c r="G979" s="458">
        <f>SUM(G980:G988)</f>
        <v>0</v>
      </c>
      <c r="H979" s="458">
        <v>0</v>
      </c>
      <c r="I979" s="464" t="str">
        <f t="shared" si="70"/>
        <v/>
      </c>
      <c r="J979" s="280" t="str">
        <f t="shared" si="71"/>
        <v>否</v>
      </c>
      <c r="K979" s="163" t="str">
        <f t="shared" si="72"/>
        <v>款</v>
      </c>
    </row>
    <row r="980" ht="36" customHeight="1" spans="1:11">
      <c r="A980" s="309">
        <v>2140301</v>
      </c>
      <c r="B980" s="308" t="s">
        <v>93</v>
      </c>
      <c r="C980" s="312">
        <v>0</v>
      </c>
      <c r="D980" s="312">
        <v>0</v>
      </c>
      <c r="E980" s="460">
        <f t="shared" si="69"/>
        <v>0</v>
      </c>
      <c r="F980" s="461">
        <v>0</v>
      </c>
      <c r="G980" s="460">
        <v>0</v>
      </c>
      <c r="H980" s="460">
        <v>0</v>
      </c>
      <c r="I980" s="313" t="str">
        <f t="shared" si="70"/>
        <v/>
      </c>
      <c r="J980" s="280" t="str">
        <f t="shared" si="71"/>
        <v>否</v>
      </c>
      <c r="K980" s="163" t="str">
        <f t="shared" si="72"/>
        <v>项</v>
      </c>
    </row>
    <row r="981" ht="36" customHeight="1" spans="1:11">
      <c r="A981" s="309">
        <v>2140302</v>
      </c>
      <c r="B981" s="308" t="s">
        <v>94</v>
      </c>
      <c r="C981" s="312">
        <v>0</v>
      </c>
      <c r="D981" s="312">
        <v>0</v>
      </c>
      <c r="E981" s="460">
        <f t="shared" si="69"/>
        <v>0</v>
      </c>
      <c r="F981" s="461">
        <v>0</v>
      </c>
      <c r="G981" s="460">
        <v>0</v>
      </c>
      <c r="H981" s="460">
        <v>0</v>
      </c>
      <c r="I981" s="313" t="str">
        <f t="shared" si="70"/>
        <v/>
      </c>
      <c r="J981" s="280" t="str">
        <f t="shared" si="71"/>
        <v>否</v>
      </c>
      <c r="K981" s="163" t="str">
        <f t="shared" si="72"/>
        <v>项</v>
      </c>
    </row>
    <row r="982" ht="36" customHeight="1" spans="1:11">
      <c r="A982" s="309">
        <v>2140303</v>
      </c>
      <c r="B982" s="308" t="s">
        <v>95</v>
      </c>
      <c r="C982" s="312">
        <v>0</v>
      </c>
      <c r="D982" s="312">
        <v>0</v>
      </c>
      <c r="E982" s="460">
        <f t="shared" si="69"/>
        <v>0</v>
      </c>
      <c r="F982" s="461">
        <v>0</v>
      </c>
      <c r="G982" s="460">
        <v>0</v>
      </c>
      <c r="H982" s="460">
        <v>0</v>
      </c>
      <c r="I982" s="313" t="str">
        <f t="shared" si="70"/>
        <v/>
      </c>
      <c r="J982" s="280" t="str">
        <f t="shared" si="71"/>
        <v>否</v>
      </c>
      <c r="K982" s="163" t="str">
        <f t="shared" si="72"/>
        <v>项</v>
      </c>
    </row>
    <row r="983" ht="36" customHeight="1" spans="1:11">
      <c r="A983" s="309">
        <v>2140304</v>
      </c>
      <c r="B983" s="308" t="s">
        <v>834</v>
      </c>
      <c r="C983" s="312">
        <v>0</v>
      </c>
      <c r="D983" s="312">
        <v>0</v>
      </c>
      <c r="E983" s="460">
        <f t="shared" si="69"/>
        <v>0</v>
      </c>
      <c r="F983" s="461">
        <v>0</v>
      </c>
      <c r="G983" s="460">
        <v>0</v>
      </c>
      <c r="H983" s="460">
        <v>0</v>
      </c>
      <c r="I983" s="313" t="str">
        <f t="shared" si="70"/>
        <v/>
      </c>
      <c r="J983" s="280" t="str">
        <f t="shared" si="71"/>
        <v>否</v>
      </c>
      <c r="K983" s="163" t="str">
        <f t="shared" si="72"/>
        <v>项</v>
      </c>
    </row>
    <row r="984" ht="36" customHeight="1" spans="1:11">
      <c r="A984" s="309">
        <v>2140305</v>
      </c>
      <c r="B984" s="308" t="s">
        <v>835</v>
      </c>
      <c r="C984" s="312">
        <v>0</v>
      </c>
      <c r="D984" s="312">
        <v>0</v>
      </c>
      <c r="E984" s="460">
        <f t="shared" si="69"/>
        <v>0</v>
      </c>
      <c r="F984" s="461">
        <v>0</v>
      </c>
      <c r="G984" s="460">
        <v>0</v>
      </c>
      <c r="H984" s="460">
        <v>0</v>
      </c>
      <c r="I984" s="313" t="str">
        <f t="shared" si="70"/>
        <v/>
      </c>
      <c r="J984" s="280" t="str">
        <f t="shared" si="71"/>
        <v>否</v>
      </c>
      <c r="K984" s="163" t="str">
        <f t="shared" si="72"/>
        <v>项</v>
      </c>
    </row>
    <row r="985" ht="36" customHeight="1" spans="1:11">
      <c r="A985" s="309">
        <v>2140306</v>
      </c>
      <c r="B985" s="308" t="s">
        <v>836</v>
      </c>
      <c r="C985" s="312">
        <v>0</v>
      </c>
      <c r="D985" s="312">
        <v>0</v>
      </c>
      <c r="E985" s="460">
        <f t="shared" si="69"/>
        <v>0</v>
      </c>
      <c r="F985" s="461">
        <v>0</v>
      </c>
      <c r="G985" s="460">
        <v>0</v>
      </c>
      <c r="H985" s="460">
        <v>0</v>
      </c>
      <c r="I985" s="313" t="str">
        <f t="shared" si="70"/>
        <v/>
      </c>
      <c r="J985" s="280" t="str">
        <f t="shared" si="71"/>
        <v>否</v>
      </c>
      <c r="K985" s="163" t="str">
        <f t="shared" si="72"/>
        <v>项</v>
      </c>
    </row>
    <row r="986" ht="36" customHeight="1" spans="1:11">
      <c r="A986" s="309">
        <v>2140307</v>
      </c>
      <c r="B986" s="308" t="s">
        <v>837</v>
      </c>
      <c r="C986" s="312">
        <v>0</v>
      </c>
      <c r="D986" s="312">
        <v>0</v>
      </c>
      <c r="E986" s="460">
        <f t="shared" si="69"/>
        <v>0</v>
      </c>
      <c r="F986" s="461">
        <v>0</v>
      </c>
      <c r="G986" s="460">
        <v>0</v>
      </c>
      <c r="H986" s="460">
        <v>0</v>
      </c>
      <c r="I986" s="313" t="str">
        <f t="shared" si="70"/>
        <v/>
      </c>
      <c r="J986" s="280" t="str">
        <f t="shared" si="71"/>
        <v>否</v>
      </c>
      <c r="K986" s="163" t="str">
        <f t="shared" si="72"/>
        <v>项</v>
      </c>
    </row>
    <row r="987" ht="36" customHeight="1" spans="1:11">
      <c r="A987" s="309">
        <v>2140308</v>
      </c>
      <c r="B987" s="308" t="s">
        <v>838</v>
      </c>
      <c r="C987" s="312">
        <v>0</v>
      </c>
      <c r="D987" s="312">
        <v>0</v>
      </c>
      <c r="E987" s="460">
        <f t="shared" si="69"/>
        <v>0</v>
      </c>
      <c r="F987" s="461">
        <v>0</v>
      </c>
      <c r="G987" s="460">
        <v>0</v>
      </c>
      <c r="H987" s="460">
        <v>0</v>
      </c>
      <c r="I987" s="313" t="str">
        <f t="shared" si="70"/>
        <v/>
      </c>
      <c r="J987" s="280" t="str">
        <f t="shared" si="71"/>
        <v>否</v>
      </c>
      <c r="K987" s="163" t="str">
        <f t="shared" si="72"/>
        <v>项</v>
      </c>
    </row>
    <row r="988" ht="36" customHeight="1" spans="1:11">
      <c r="A988" s="309">
        <v>2140399</v>
      </c>
      <c r="B988" s="308" t="s">
        <v>839</v>
      </c>
      <c r="C988" s="312">
        <v>0</v>
      </c>
      <c r="D988" s="312">
        <v>0</v>
      </c>
      <c r="E988" s="460">
        <f t="shared" si="69"/>
        <v>0</v>
      </c>
      <c r="F988" s="461">
        <v>0</v>
      </c>
      <c r="G988" s="460">
        <v>0</v>
      </c>
      <c r="H988" s="460">
        <v>0</v>
      </c>
      <c r="I988" s="313" t="str">
        <f t="shared" si="70"/>
        <v/>
      </c>
      <c r="J988" s="280" t="str">
        <f t="shared" si="71"/>
        <v>否</v>
      </c>
      <c r="K988" s="163" t="str">
        <f t="shared" si="72"/>
        <v>项</v>
      </c>
    </row>
    <row r="989" ht="36" customHeight="1" spans="1:11">
      <c r="A989" s="309">
        <v>21404</v>
      </c>
      <c r="B989" s="457" t="s">
        <v>840</v>
      </c>
      <c r="C989" s="458">
        <v>223</v>
      </c>
      <c r="D989" s="458">
        <v>0</v>
      </c>
      <c r="E989" s="458">
        <f t="shared" si="69"/>
        <v>0</v>
      </c>
      <c r="F989" s="458"/>
      <c r="G989" s="458">
        <f>SUM(G990:G993)</f>
        <v>0</v>
      </c>
      <c r="H989" s="458">
        <v>0</v>
      </c>
      <c r="I989" s="464">
        <f t="shared" si="70"/>
        <v>-1</v>
      </c>
      <c r="J989" s="280" t="str">
        <f t="shared" si="71"/>
        <v>是</v>
      </c>
      <c r="K989" s="163" t="str">
        <f t="shared" si="72"/>
        <v>款</v>
      </c>
    </row>
    <row r="990" ht="36" customHeight="1" spans="1:11">
      <c r="A990" s="309">
        <v>2140401</v>
      </c>
      <c r="B990" s="364" t="s">
        <v>841</v>
      </c>
      <c r="C990" s="312">
        <v>223</v>
      </c>
      <c r="D990" s="312">
        <v>0</v>
      </c>
      <c r="E990" s="460">
        <f t="shared" si="69"/>
        <v>0</v>
      </c>
      <c r="F990" s="461">
        <v>0</v>
      </c>
      <c r="G990" s="460">
        <v>0</v>
      </c>
      <c r="H990" s="460">
        <v>0</v>
      </c>
      <c r="I990" s="313">
        <f t="shared" si="70"/>
        <v>-1</v>
      </c>
      <c r="J990" s="280" t="str">
        <f t="shared" si="71"/>
        <v>是</v>
      </c>
      <c r="K990" s="163" t="str">
        <f t="shared" si="72"/>
        <v>项</v>
      </c>
    </row>
    <row r="991" ht="36" customHeight="1" spans="1:11">
      <c r="A991" s="309">
        <v>2140402</v>
      </c>
      <c r="B991" s="364" t="s">
        <v>842</v>
      </c>
      <c r="C991" s="312">
        <v>0</v>
      </c>
      <c r="D991" s="312">
        <v>0</v>
      </c>
      <c r="E991" s="460">
        <f t="shared" si="69"/>
        <v>0</v>
      </c>
      <c r="F991" s="461">
        <v>0</v>
      </c>
      <c r="G991" s="460">
        <v>0</v>
      </c>
      <c r="H991" s="460">
        <v>0</v>
      </c>
      <c r="I991" s="313" t="str">
        <f t="shared" si="70"/>
        <v/>
      </c>
      <c r="J991" s="280" t="str">
        <f t="shared" si="71"/>
        <v>否</v>
      </c>
      <c r="K991" s="163" t="str">
        <f t="shared" si="72"/>
        <v>项</v>
      </c>
    </row>
    <row r="992" ht="36" customHeight="1" spans="1:11">
      <c r="A992" s="309">
        <v>2140403</v>
      </c>
      <c r="B992" s="364" t="s">
        <v>843</v>
      </c>
      <c r="C992" s="312">
        <v>0</v>
      </c>
      <c r="D992" s="312">
        <v>0</v>
      </c>
      <c r="E992" s="460">
        <f t="shared" si="69"/>
        <v>0</v>
      </c>
      <c r="F992" s="461">
        <v>0</v>
      </c>
      <c r="G992" s="460">
        <v>0</v>
      </c>
      <c r="H992" s="460">
        <v>0</v>
      </c>
      <c r="I992" s="313" t="str">
        <f t="shared" si="70"/>
        <v/>
      </c>
      <c r="J992" s="280" t="str">
        <f t="shared" si="71"/>
        <v>否</v>
      </c>
      <c r="K992" s="163" t="str">
        <f t="shared" si="72"/>
        <v>项</v>
      </c>
    </row>
    <row r="993" ht="36" customHeight="1" spans="1:11">
      <c r="A993" s="309">
        <v>2140499</v>
      </c>
      <c r="B993" s="364" t="s">
        <v>844</v>
      </c>
      <c r="C993" s="312">
        <v>0</v>
      </c>
      <c r="D993" s="312">
        <v>0</v>
      </c>
      <c r="E993" s="460">
        <f t="shared" si="69"/>
        <v>0</v>
      </c>
      <c r="F993" s="461">
        <v>0</v>
      </c>
      <c r="G993" s="460">
        <v>0</v>
      </c>
      <c r="H993" s="460">
        <v>0</v>
      </c>
      <c r="I993" s="313" t="str">
        <f t="shared" si="70"/>
        <v/>
      </c>
      <c r="J993" s="280" t="str">
        <f t="shared" si="71"/>
        <v>否</v>
      </c>
      <c r="K993" s="163" t="str">
        <f t="shared" si="72"/>
        <v>项</v>
      </c>
    </row>
    <row r="994" ht="36" customHeight="1" spans="1:11">
      <c r="A994" s="309">
        <v>21405</v>
      </c>
      <c r="B994" s="457" t="s">
        <v>845</v>
      </c>
      <c r="C994" s="458">
        <v>0</v>
      </c>
      <c r="D994" s="458">
        <v>0</v>
      </c>
      <c r="E994" s="458">
        <f t="shared" si="69"/>
        <v>0</v>
      </c>
      <c r="F994" s="458"/>
      <c r="G994" s="458">
        <f>SUM(G995:G1000)</f>
        <v>0</v>
      </c>
      <c r="H994" s="458">
        <v>0</v>
      </c>
      <c r="I994" s="464" t="str">
        <f t="shared" si="70"/>
        <v/>
      </c>
      <c r="J994" s="280" t="str">
        <f t="shared" si="71"/>
        <v>否</v>
      </c>
      <c r="K994" s="163" t="str">
        <f t="shared" si="72"/>
        <v>款</v>
      </c>
    </row>
    <row r="995" ht="36" customHeight="1" spans="1:11">
      <c r="A995" s="309">
        <v>2140501</v>
      </c>
      <c r="B995" s="308" t="s">
        <v>93</v>
      </c>
      <c r="C995" s="312">
        <v>0</v>
      </c>
      <c r="D995" s="312">
        <v>0</v>
      </c>
      <c r="E995" s="460">
        <f t="shared" si="69"/>
        <v>0</v>
      </c>
      <c r="F995" s="461">
        <v>0</v>
      </c>
      <c r="G995" s="460">
        <v>0</v>
      </c>
      <c r="H995" s="460">
        <v>0</v>
      </c>
      <c r="I995" s="313" t="str">
        <f t="shared" si="70"/>
        <v/>
      </c>
      <c r="J995" s="280" t="str">
        <f t="shared" si="71"/>
        <v>否</v>
      </c>
      <c r="K995" s="163" t="str">
        <f t="shared" si="72"/>
        <v>项</v>
      </c>
    </row>
    <row r="996" ht="36" customHeight="1" spans="1:11">
      <c r="A996" s="309">
        <v>2140502</v>
      </c>
      <c r="B996" s="308" t="s">
        <v>94</v>
      </c>
      <c r="C996" s="312">
        <v>0</v>
      </c>
      <c r="D996" s="312">
        <v>0</v>
      </c>
      <c r="E996" s="460">
        <f t="shared" si="69"/>
        <v>0</v>
      </c>
      <c r="F996" s="461">
        <v>0</v>
      </c>
      <c r="G996" s="460">
        <v>0</v>
      </c>
      <c r="H996" s="460">
        <v>0</v>
      </c>
      <c r="I996" s="313" t="str">
        <f t="shared" si="70"/>
        <v/>
      </c>
      <c r="J996" s="280" t="str">
        <f t="shared" si="71"/>
        <v>否</v>
      </c>
      <c r="K996" s="163" t="str">
        <f t="shared" si="72"/>
        <v>项</v>
      </c>
    </row>
    <row r="997" ht="36" customHeight="1" spans="1:11">
      <c r="A997" s="309">
        <v>2140503</v>
      </c>
      <c r="B997" s="308" t="s">
        <v>95</v>
      </c>
      <c r="C997" s="312">
        <v>0</v>
      </c>
      <c r="D997" s="312">
        <v>0</v>
      </c>
      <c r="E997" s="460">
        <f t="shared" si="69"/>
        <v>0</v>
      </c>
      <c r="F997" s="461">
        <v>0</v>
      </c>
      <c r="G997" s="460">
        <v>0</v>
      </c>
      <c r="H997" s="460">
        <v>0</v>
      </c>
      <c r="I997" s="313" t="str">
        <f t="shared" si="70"/>
        <v/>
      </c>
      <c r="J997" s="280" t="str">
        <f t="shared" si="71"/>
        <v>否</v>
      </c>
      <c r="K997" s="163" t="str">
        <f t="shared" si="72"/>
        <v>项</v>
      </c>
    </row>
    <row r="998" ht="36" customHeight="1" spans="1:11">
      <c r="A998" s="309">
        <v>2140504</v>
      </c>
      <c r="B998" s="308" t="s">
        <v>831</v>
      </c>
      <c r="C998" s="312">
        <v>0</v>
      </c>
      <c r="D998" s="312">
        <v>0</v>
      </c>
      <c r="E998" s="460">
        <f t="shared" si="69"/>
        <v>0</v>
      </c>
      <c r="F998" s="461">
        <v>0</v>
      </c>
      <c r="G998" s="460">
        <v>0</v>
      </c>
      <c r="H998" s="460">
        <v>0</v>
      </c>
      <c r="I998" s="313" t="str">
        <f t="shared" si="70"/>
        <v/>
      </c>
      <c r="J998" s="280" t="str">
        <f t="shared" si="71"/>
        <v>否</v>
      </c>
      <c r="K998" s="163" t="str">
        <f t="shared" si="72"/>
        <v>项</v>
      </c>
    </row>
    <row r="999" ht="36" customHeight="1" spans="1:11">
      <c r="A999" s="309">
        <v>2140505</v>
      </c>
      <c r="B999" s="308" t="s">
        <v>846</v>
      </c>
      <c r="C999" s="312">
        <v>0</v>
      </c>
      <c r="D999" s="312">
        <v>0</v>
      </c>
      <c r="E999" s="460">
        <f t="shared" si="69"/>
        <v>0</v>
      </c>
      <c r="F999" s="461">
        <v>0</v>
      </c>
      <c r="G999" s="460">
        <v>0</v>
      </c>
      <c r="H999" s="460">
        <v>0</v>
      </c>
      <c r="I999" s="313" t="str">
        <f t="shared" si="70"/>
        <v/>
      </c>
      <c r="J999" s="280" t="str">
        <f t="shared" si="71"/>
        <v>否</v>
      </c>
      <c r="K999" s="163" t="str">
        <f t="shared" si="72"/>
        <v>项</v>
      </c>
    </row>
    <row r="1000" ht="36" customHeight="1" spans="1:11">
      <c r="A1000" s="309">
        <v>2140599</v>
      </c>
      <c r="B1000" s="308" t="s">
        <v>847</v>
      </c>
      <c r="C1000" s="312">
        <v>0</v>
      </c>
      <c r="D1000" s="312">
        <v>0</v>
      </c>
      <c r="E1000" s="460">
        <f t="shared" si="69"/>
        <v>0</v>
      </c>
      <c r="F1000" s="461">
        <v>0</v>
      </c>
      <c r="G1000" s="460">
        <v>0</v>
      </c>
      <c r="H1000" s="460">
        <v>0</v>
      </c>
      <c r="I1000" s="313" t="str">
        <f t="shared" si="70"/>
        <v/>
      </c>
      <c r="J1000" s="280" t="str">
        <f t="shared" si="71"/>
        <v>否</v>
      </c>
      <c r="K1000" s="163" t="str">
        <f t="shared" si="72"/>
        <v>项</v>
      </c>
    </row>
    <row r="1001" ht="36" customHeight="1" spans="1:11">
      <c r="A1001" s="309">
        <v>21406</v>
      </c>
      <c r="B1001" s="457" t="s">
        <v>848</v>
      </c>
      <c r="C1001" s="458">
        <v>105</v>
      </c>
      <c r="D1001" s="458">
        <v>0</v>
      </c>
      <c r="E1001" s="458">
        <f t="shared" si="69"/>
        <v>0</v>
      </c>
      <c r="F1001" s="458"/>
      <c r="G1001" s="458">
        <f>SUM(G1002:G1005)</f>
        <v>0</v>
      </c>
      <c r="H1001" s="458">
        <v>0</v>
      </c>
      <c r="I1001" s="464">
        <f t="shared" si="70"/>
        <v>-1</v>
      </c>
      <c r="J1001" s="280" t="str">
        <f t="shared" si="71"/>
        <v>是</v>
      </c>
      <c r="K1001" s="163" t="str">
        <f t="shared" si="72"/>
        <v>款</v>
      </c>
    </row>
    <row r="1002" ht="36" customHeight="1" spans="1:11">
      <c r="A1002" s="309">
        <v>2140601</v>
      </c>
      <c r="B1002" s="308" t="s">
        <v>849</v>
      </c>
      <c r="C1002" s="312">
        <v>0</v>
      </c>
      <c r="D1002" s="312">
        <v>0</v>
      </c>
      <c r="E1002" s="460">
        <f t="shared" si="69"/>
        <v>0</v>
      </c>
      <c r="F1002" s="461">
        <v>0</v>
      </c>
      <c r="G1002" s="460">
        <v>0</v>
      </c>
      <c r="H1002" s="460">
        <v>0</v>
      </c>
      <c r="I1002" s="313" t="str">
        <f t="shared" si="70"/>
        <v/>
      </c>
      <c r="J1002" s="280" t="str">
        <f t="shared" si="71"/>
        <v>否</v>
      </c>
      <c r="K1002" s="163" t="str">
        <f t="shared" si="72"/>
        <v>项</v>
      </c>
    </row>
    <row r="1003" ht="36" customHeight="1" spans="1:11">
      <c r="A1003" s="309">
        <v>2140602</v>
      </c>
      <c r="B1003" s="308" t="s">
        <v>850</v>
      </c>
      <c r="C1003" s="312">
        <v>105</v>
      </c>
      <c r="D1003" s="312">
        <v>0</v>
      </c>
      <c r="E1003" s="460">
        <f t="shared" si="69"/>
        <v>0</v>
      </c>
      <c r="F1003" s="461">
        <v>0</v>
      </c>
      <c r="G1003" s="460">
        <v>0</v>
      </c>
      <c r="H1003" s="460">
        <v>0</v>
      </c>
      <c r="I1003" s="313">
        <f t="shared" si="70"/>
        <v>-1</v>
      </c>
      <c r="J1003" s="280" t="str">
        <f t="shared" si="71"/>
        <v>是</v>
      </c>
      <c r="K1003" s="163" t="str">
        <f t="shared" si="72"/>
        <v>项</v>
      </c>
    </row>
    <row r="1004" ht="36" customHeight="1" spans="1:11">
      <c r="A1004" s="309">
        <v>2140603</v>
      </c>
      <c r="B1004" s="308" t="s">
        <v>851</v>
      </c>
      <c r="C1004" s="312">
        <v>0</v>
      </c>
      <c r="D1004" s="312">
        <v>0</v>
      </c>
      <c r="E1004" s="460">
        <f t="shared" si="69"/>
        <v>0</v>
      </c>
      <c r="F1004" s="461">
        <v>0</v>
      </c>
      <c r="G1004" s="460">
        <v>0</v>
      </c>
      <c r="H1004" s="460">
        <v>0</v>
      </c>
      <c r="I1004" s="313" t="str">
        <f t="shared" si="70"/>
        <v/>
      </c>
      <c r="J1004" s="280" t="str">
        <f t="shared" si="71"/>
        <v>否</v>
      </c>
      <c r="K1004" s="163" t="str">
        <f t="shared" si="72"/>
        <v>项</v>
      </c>
    </row>
    <row r="1005" ht="36" customHeight="1" spans="1:11">
      <c r="A1005" s="309">
        <v>2140699</v>
      </c>
      <c r="B1005" s="308" t="s">
        <v>852</v>
      </c>
      <c r="C1005" s="312">
        <v>0</v>
      </c>
      <c r="D1005" s="312">
        <v>0</v>
      </c>
      <c r="E1005" s="460">
        <f t="shared" si="69"/>
        <v>0</v>
      </c>
      <c r="F1005" s="461">
        <v>0</v>
      </c>
      <c r="G1005" s="460">
        <v>0</v>
      </c>
      <c r="H1005" s="460">
        <v>0</v>
      </c>
      <c r="I1005" s="313" t="str">
        <f t="shared" si="70"/>
        <v/>
      </c>
      <c r="J1005" s="280" t="str">
        <f t="shared" si="71"/>
        <v>否</v>
      </c>
      <c r="K1005" s="163" t="str">
        <f t="shared" si="72"/>
        <v>项</v>
      </c>
    </row>
    <row r="1006" ht="36" customHeight="1" spans="1:11">
      <c r="A1006" s="309">
        <v>21499</v>
      </c>
      <c r="B1006" s="457" t="s">
        <v>853</v>
      </c>
      <c r="C1006" s="458">
        <v>21</v>
      </c>
      <c r="D1006" s="458">
        <v>0</v>
      </c>
      <c r="E1006" s="458">
        <f t="shared" si="69"/>
        <v>0</v>
      </c>
      <c r="F1006" s="458"/>
      <c r="G1006" s="458">
        <f>SUM(G1007:G1008)</f>
        <v>0</v>
      </c>
      <c r="H1006" s="458">
        <v>0</v>
      </c>
      <c r="I1006" s="464">
        <f t="shared" si="70"/>
        <v>-1</v>
      </c>
      <c r="J1006" s="280" t="str">
        <f t="shared" si="71"/>
        <v>是</v>
      </c>
      <c r="K1006" s="163" t="str">
        <f t="shared" si="72"/>
        <v>款</v>
      </c>
    </row>
    <row r="1007" ht="36" customHeight="1" spans="1:11">
      <c r="A1007" s="309">
        <v>2149901</v>
      </c>
      <c r="B1007" s="308" t="s">
        <v>854</v>
      </c>
      <c r="C1007" s="312">
        <v>0</v>
      </c>
      <c r="D1007" s="312">
        <v>0</v>
      </c>
      <c r="E1007" s="460">
        <f t="shared" si="69"/>
        <v>0</v>
      </c>
      <c r="F1007" s="461">
        <v>0</v>
      </c>
      <c r="G1007" s="460">
        <v>0</v>
      </c>
      <c r="H1007" s="460">
        <v>0</v>
      </c>
      <c r="I1007" s="313" t="str">
        <f t="shared" si="70"/>
        <v/>
      </c>
      <c r="J1007" s="280" t="str">
        <f t="shared" si="71"/>
        <v>否</v>
      </c>
      <c r="K1007" s="163" t="str">
        <f t="shared" si="72"/>
        <v>项</v>
      </c>
    </row>
    <row r="1008" ht="36" customHeight="1" spans="1:11">
      <c r="A1008" s="309">
        <v>2149999</v>
      </c>
      <c r="B1008" s="308" t="s">
        <v>855</v>
      </c>
      <c r="C1008" s="312">
        <v>21</v>
      </c>
      <c r="D1008" s="312">
        <v>0</v>
      </c>
      <c r="E1008" s="460">
        <f t="shared" si="69"/>
        <v>0</v>
      </c>
      <c r="F1008" s="461">
        <v>0</v>
      </c>
      <c r="G1008" s="460">
        <v>0</v>
      </c>
      <c r="H1008" s="460">
        <v>0</v>
      </c>
      <c r="I1008" s="313">
        <f t="shared" si="70"/>
        <v>-1</v>
      </c>
      <c r="J1008" s="280" t="str">
        <f t="shared" si="71"/>
        <v>是</v>
      </c>
      <c r="K1008" s="163" t="str">
        <f t="shared" si="72"/>
        <v>项</v>
      </c>
    </row>
    <row r="1009" ht="36" customHeight="1" spans="1:11">
      <c r="A1009" s="303">
        <v>215</v>
      </c>
      <c r="B1009" s="455" t="s">
        <v>59</v>
      </c>
      <c r="C1009" s="458">
        <v>1270</v>
      </c>
      <c r="D1009" s="458">
        <v>372</v>
      </c>
      <c r="E1009" s="458">
        <f t="shared" si="69"/>
        <v>372</v>
      </c>
      <c r="F1009" s="458"/>
      <c r="G1009" s="458">
        <f>SUM(G1010,G1020,G1036,G1041,G1058,G1065,G1073,)</f>
        <v>0</v>
      </c>
      <c r="H1009" s="458">
        <v>0</v>
      </c>
      <c r="I1009" s="463">
        <f t="shared" si="70"/>
        <v>-0.707</v>
      </c>
      <c r="J1009" s="280" t="str">
        <f t="shared" si="71"/>
        <v>是</v>
      </c>
      <c r="K1009" s="163" t="str">
        <f t="shared" si="72"/>
        <v>类</v>
      </c>
    </row>
    <row r="1010" ht="36" customHeight="1" spans="1:11">
      <c r="A1010" s="309">
        <v>21501</v>
      </c>
      <c r="B1010" s="457" t="s">
        <v>856</v>
      </c>
      <c r="C1010" s="458">
        <v>0</v>
      </c>
      <c r="D1010" s="458">
        <v>0</v>
      </c>
      <c r="E1010" s="458">
        <f t="shared" si="69"/>
        <v>0</v>
      </c>
      <c r="F1010" s="458"/>
      <c r="G1010" s="458">
        <f>SUM(G1011:G1019)</f>
        <v>0</v>
      </c>
      <c r="H1010" s="458">
        <v>0</v>
      </c>
      <c r="I1010" s="464" t="str">
        <f t="shared" si="70"/>
        <v/>
      </c>
      <c r="J1010" s="280" t="str">
        <f t="shared" si="71"/>
        <v>否</v>
      </c>
      <c r="K1010" s="163" t="str">
        <f t="shared" si="72"/>
        <v>款</v>
      </c>
    </row>
    <row r="1011" ht="36" customHeight="1" spans="1:11">
      <c r="A1011" s="309">
        <v>2150101</v>
      </c>
      <c r="B1011" s="308" t="s">
        <v>93</v>
      </c>
      <c r="C1011" s="312">
        <v>0</v>
      </c>
      <c r="D1011" s="312">
        <v>0</v>
      </c>
      <c r="E1011" s="460">
        <f t="shared" si="69"/>
        <v>0</v>
      </c>
      <c r="F1011" s="461">
        <v>0</v>
      </c>
      <c r="G1011" s="460">
        <v>0</v>
      </c>
      <c r="H1011" s="460">
        <v>0</v>
      </c>
      <c r="I1011" s="313" t="str">
        <f t="shared" si="70"/>
        <v/>
      </c>
      <c r="J1011" s="280" t="str">
        <f t="shared" si="71"/>
        <v>否</v>
      </c>
      <c r="K1011" s="163" t="str">
        <f t="shared" si="72"/>
        <v>项</v>
      </c>
    </row>
    <row r="1012" ht="36" customHeight="1" spans="1:11">
      <c r="A1012" s="309">
        <v>2150102</v>
      </c>
      <c r="B1012" s="308" t="s">
        <v>94</v>
      </c>
      <c r="C1012" s="312">
        <v>0</v>
      </c>
      <c r="D1012" s="312">
        <v>0</v>
      </c>
      <c r="E1012" s="460">
        <f t="shared" si="69"/>
        <v>0</v>
      </c>
      <c r="F1012" s="461">
        <v>0</v>
      </c>
      <c r="G1012" s="460">
        <v>0</v>
      </c>
      <c r="H1012" s="460">
        <v>0</v>
      </c>
      <c r="I1012" s="313" t="str">
        <f t="shared" si="70"/>
        <v/>
      </c>
      <c r="J1012" s="280" t="str">
        <f t="shared" si="71"/>
        <v>否</v>
      </c>
      <c r="K1012" s="163" t="str">
        <f t="shared" si="72"/>
        <v>项</v>
      </c>
    </row>
    <row r="1013" ht="36" customHeight="1" spans="1:11">
      <c r="A1013" s="309">
        <v>2150103</v>
      </c>
      <c r="B1013" s="308" t="s">
        <v>95</v>
      </c>
      <c r="C1013" s="312">
        <v>0</v>
      </c>
      <c r="D1013" s="312">
        <v>0</v>
      </c>
      <c r="E1013" s="460">
        <f t="shared" si="69"/>
        <v>0</v>
      </c>
      <c r="F1013" s="461">
        <v>0</v>
      </c>
      <c r="G1013" s="460">
        <v>0</v>
      </c>
      <c r="H1013" s="460">
        <v>0</v>
      </c>
      <c r="I1013" s="313" t="str">
        <f t="shared" si="70"/>
        <v/>
      </c>
      <c r="J1013" s="280" t="str">
        <f t="shared" si="71"/>
        <v>否</v>
      </c>
      <c r="K1013" s="163" t="str">
        <f t="shared" si="72"/>
        <v>项</v>
      </c>
    </row>
    <row r="1014" ht="36" customHeight="1" spans="1:11">
      <c r="A1014" s="309">
        <v>2150104</v>
      </c>
      <c r="B1014" s="308" t="s">
        <v>857</v>
      </c>
      <c r="C1014" s="312">
        <v>0</v>
      </c>
      <c r="D1014" s="312">
        <v>0</v>
      </c>
      <c r="E1014" s="460">
        <f t="shared" si="69"/>
        <v>0</v>
      </c>
      <c r="F1014" s="461">
        <v>0</v>
      </c>
      <c r="G1014" s="460">
        <v>0</v>
      </c>
      <c r="H1014" s="460">
        <v>0</v>
      </c>
      <c r="I1014" s="313" t="str">
        <f t="shared" si="70"/>
        <v/>
      </c>
      <c r="J1014" s="280" t="str">
        <f t="shared" si="71"/>
        <v>否</v>
      </c>
      <c r="K1014" s="163" t="str">
        <f t="shared" si="72"/>
        <v>项</v>
      </c>
    </row>
    <row r="1015" ht="36" customHeight="1" spans="1:11">
      <c r="A1015" s="309">
        <v>2150105</v>
      </c>
      <c r="B1015" s="308" t="s">
        <v>858</v>
      </c>
      <c r="C1015" s="312">
        <v>0</v>
      </c>
      <c r="D1015" s="312">
        <v>0</v>
      </c>
      <c r="E1015" s="460">
        <f t="shared" si="69"/>
        <v>0</v>
      </c>
      <c r="F1015" s="461">
        <v>0</v>
      </c>
      <c r="G1015" s="460">
        <v>0</v>
      </c>
      <c r="H1015" s="460">
        <v>0</v>
      </c>
      <c r="I1015" s="313" t="str">
        <f t="shared" si="70"/>
        <v/>
      </c>
      <c r="J1015" s="280" t="str">
        <f t="shared" si="71"/>
        <v>否</v>
      </c>
      <c r="K1015" s="163" t="str">
        <f t="shared" si="72"/>
        <v>项</v>
      </c>
    </row>
    <row r="1016" ht="36" customHeight="1" spans="1:11">
      <c r="A1016" s="309">
        <v>2150106</v>
      </c>
      <c r="B1016" s="308" t="s">
        <v>859</v>
      </c>
      <c r="C1016" s="312">
        <v>0</v>
      </c>
      <c r="D1016" s="312">
        <v>0</v>
      </c>
      <c r="E1016" s="460">
        <f t="shared" si="69"/>
        <v>0</v>
      </c>
      <c r="F1016" s="461">
        <v>0</v>
      </c>
      <c r="G1016" s="460">
        <v>0</v>
      </c>
      <c r="H1016" s="460">
        <v>0</v>
      </c>
      <c r="I1016" s="313" t="str">
        <f t="shared" si="70"/>
        <v/>
      </c>
      <c r="J1016" s="280" t="str">
        <f t="shared" si="71"/>
        <v>否</v>
      </c>
      <c r="K1016" s="163" t="str">
        <f t="shared" si="72"/>
        <v>项</v>
      </c>
    </row>
    <row r="1017" ht="36" customHeight="1" spans="1:11">
      <c r="A1017" s="309">
        <v>2150107</v>
      </c>
      <c r="B1017" s="308" t="s">
        <v>860</v>
      </c>
      <c r="C1017" s="312">
        <v>0</v>
      </c>
      <c r="D1017" s="312">
        <v>0</v>
      </c>
      <c r="E1017" s="460">
        <f t="shared" si="69"/>
        <v>0</v>
      </c>
      <c r="F1017" s="461">
        <v>0</v>
      </c>
      <c r="G1017" s="460">
        <v>0</v>
      </c>
      <c r="H1017" s="460">
        <v>0</v>
      </c>
      <c r="I1017" s="313" t="str">
        <f t="shared" si="70"/>
        <v/>
      </c>
      <c r="J1017" s="280" t="str">
        <f t="shared" si="71"/>
        <v>否</v>
      </c>
      <c r="K1017" s="163" t="str">
        <f t="shared" si="72"/>
        <v>项</v>
      </c>
    </row>
    <row r="1018" ht="36" customHeight="1" spans="1:11">
      <c r="A1018" s="309">
        <v>2150108</v>
      </c>
      <c r="B1018" s="308" t="s">
        <v>861</v>
      </c>
      <c r="C1018" s="312">
        <v>0</v>
      </c>
      <c r="D1018" s="312">
        <v>0</v>
      </c>
      <c r="E1018" s="460">
        <f t="shared" si="69"/>
        <v>0</v>
      </c>
      <c r="F1018" s="461">
        <v>0</v>
      </c>
      <c r="G1018" s="460">
        <v>0</v>
      </c>
      <c r="H1018" s="460">
        <v>0</v>
      </c>
      <c r="I1018" s="313" t="str">
        <f t="shared" si="70"/>
        <v/>
      </c>
      <c r="J1018" s="280" t="str">
        <f t="shared" si="71"/>
        <v>否</v>
      </c>
      <c r="K1018" s="163" t="str">
        <f t="shared" si="72"/>
        <v>项</v>
      </c>
    </row>
    <row r="1019" ht="36" customHeight="1" spans="1:11">
      <c r="A1019" s="309">
        <v>2150199</v>
      </c>
      <c r="B1019" s="308" t="s">
        <v>862</v>
      </c>
      <c r="C1019" s="312">
        <v>0</v>
      </c>
      <c r="D1019" s="312">
        <v>0</v>
      </c>
      <c r="E1019" s="460">
        <f t="shared" si="69"/>
        <v>0</v>
      </c>
      <c r="F1019" s="461">
        <v>0</v>
      </c>
      <c r="G1019" s="460">
        <v>0</v>
      </c>
      <c r="H1019" s="460">
        <v>0</v>
      </c>
      <c r="I1019" s="313" t="str">
        <f t="shared" si="70"/>
        <v/>
      </c>
      <c r="J1019" s="280" t="str">
        <f t="shared" si="71"/>
        <v>否</v>
      </c>
      <c r="K1019" s="163" t="str">
        <f t="shared" si="72"/>
        <v>项</v>
      </c>
    </row>
    <row r="1020" ht="36" customHeight="1" spans="1:11">
      <c r="A1020" s="309">
        <v>21502</v>
      </c>
      <c r="B1020" s="457" t="s">
        <v>863</v>
      </c>
      <c r="C1020" s="458">
        <v>0</v>
      </c>
      <c r="D1020" s="458">
        <v>0</v>
      </c>
      <c r="E1020" s="458">
        <f t="shared" si="69"/>
        <v>0</v>
      </c>
      <c r="F1020" s="458"/>
      <c r="G1020" s="458">
        <f>SUM(G1021:G1035)</f>
        <v>0</v>
      </c>
      <c r="H1020" s="458">
        <v>0</v>
      </c>
      <c r="I1020" s="464" t="str">
        <f t="shared" si="70"/>
        <v/>
      </c>
      <c r="J1020" s="280" t="str">
        <f t="shared" si="71"/>
        <v>否</v>
      </c>
      <c r="K1020" s="163" t="str">
        <f t="shared" si="72"/>
        <v>款</v>
      </c>
    </row>
    <row r="1021" ht="36" customHeight="1" spans="1:11">
      <c r="A1021" s="309">
        <v>2150201</v>
      </c>
      <c r="B1021" s="308" t="s">
        <v>93</v>
      </c>
      <c r="C1021" s="312">
        <v>0</v>
      </c>
      <c r="D1021" s="312">
        <v>0</v>
      </c>
      <c r="E1021" s="460">
        <f t="shared" si="69"/>
        <v>0</v>
      </c>
      <c r="F1021" s="461">
        <v>0</v>
      </c>
      <c r="G1021" s="460">
        <v>0</v>
      </c>
      <c r="H1021" s="460">
        <v>0</v>
      </c>
      <c r="I1021" s="313" t="str">
        <f t="shared" si="70"/>
        <v/>
      </c>
      <c r="J1021" s="280" t="str">
        <f t="shared" si="71"/>
        <v>否</v>
      </c>
      <c r="K1021" s="163" t="str">
        <f t="shared" si="72"/>
        <v>项</v>
      </c>
    </row>
    <row r="1022" ht="36" customHeight="1" spans="1:11">
      <c r="A1022" s="309">
        <v>2150202</v>
      </c>
      <c r="B1022" s="308" t="s">
        <v>94</v>
      </c>
      <c r="C1022" s="312">
        <v>0</v>
      </c>
      <c r="D1022" s="312">
        <v>0</v>
      </c>
      <c r="E1022" s="460">
        <f t="shared" si="69"/>
        <v>0</v>
      </c>
      <c r="F1022" s="461">
        <v>0</v>
      </c>
      <c r="G1022" s="460">
        <v>0</v>
      </c>
      <c r="H1022" s="460">
        <v>0</v>
      </c>
      <c r="I1022" s="313" t="str">
        <f t="shared" si="70"/>
        <v/>
      </c>
      <c r="J1022" s="280" t="str">
        <f t="shared" si="71"/>
        <v>否</v>
      </c>
      <c r="K1022" s="163" t="str">
        <f t="shared" si="72"/>
        <v>项</v>
      </c>
    </row>
    <row r="1023" ht="36" customHeight="1" spans="1:11">
      <c r="A1023" s="309">
        <v>2150203</v>
      </c>
      <c r="B1023" s="308" t="s">
        <v>95</v>
      </c>
      <c r="C1023" s="312">
        <v>0</v>
      </c>
      <c r="D1023" s="312">
        <v>0</v>
      </c>
      <c r="E1023" s="460">
        <f t="shared" si="69"/>
        <v>0</v>
      </c>
      <c r="F1023" s="461">
        <v>0</v>
      </c>
      <c r="G1023" s="460">
        <v>0</v>
      </c>
      <c r="H1023" s="460">
        <v>0</v>
      </c>
      <c r="I1023" s="313" t="str">
        <f t="shared" si="70"/>
        <v/>
      </c>
      <c r="J1023" s="280" t="str">
        <f t="shared" si="71"/>
        <v>否</v>
      </c>
      <c r="K1023" s="163" t="str">
        <f t="shared" si="72"/>
        <v>项</v>
      </c>
    </row>
    <row r="1024" ht="36" customHeight="1" spans="1:11">
      <c r="A1024" s="309">
        <v>2150204</v>
      </c>
      <c r="B1024" s="308" t="s">
        <v>864</v>
      </c>
      <c r="C1024" s="312">
        <v>0</v>
      </c>
      <c r="D1024" s="312">
        <v>0</v>
      </c>
      <c r="E1024" s="460">
        <f t="shared" si="69"/>
        <v>0</v>
      </c>
      <c r="F1024" s="461">
        <v>0</v>
      </c>
      <c r="G1024" s="460">
        <v>0</v>
      </c>
      <c r="H1024" s="460">
        <v>0</v>
      </c>
      <c r="I1024" s="313" t="str">
        <f t="shared" si="70"/>
        <v/>
      </c>
      <c r="J1024" s="280" t="str">
        <f t="shared" si="71"/>
        <v>否</v>
      </c>
      <c r="K1024" s="163" t="str">
        <f t="shared" si="72"/>
        <v>项</v>
      </c>
    </row>
    <row r="1025" ht="36" customHeight="1" spans="1:11">
      <c r="A1025" s="309">
        <v>2150205</v>
      </c>
      <c r="B1025" s="308" t="s">
        <v>865</v>
      </c>
      <c r="C1025" s="312">
        <v>0</v>
      </c>
      <c r="D1025" s="312">
        <v>0</v>
      </c>
      <c r="E1025" s="460">
        <f t="shared" si="69"/>
        <v>0</v>
      </c>
      <c r="F1025" s="461">
        <v>0</v>
      </c>
      <c r="G1025" s="460">
        <v>0</v>
      </c>
      <c r="H1025" s="460">
        <v>0</v>
      </c>
      <c r="I1025" s="313" t="str">
        <f t="shared" si="70"/>
        <v/>
      </c>
      <c r="J1025" s="280" t="str">
        <f t="shared" si="71"/>
        <v>否</v>
      </c>
      <c r="K1025" s="163" t="str">
        <f t="shared" si="72"/>
        <v>项</v>
      </c>
    </row>
    <row r="1026" ht="36" customHeight="1" spans="1:11">
      <c r="A1026" s="309">
        <v>2150206</v>
      </c>
      <c r="B1026" s="308" t="s">
        <v>866</v>
      </c>
      <c r="C1026" s="312">
        <v>0</v>
      </c>
      <c r="D1026" s="312">
        <v>0</v>
      </c>
      <c r="E1026" s="460">
        <f t="shared" si="69"/>
        <v>0</v>
      </c>
      <c r="F1026" s="461">
        <v>0</v>
      </c>
      <c r="G1026" s="460">
        <v>0</v>
      </c>
      <c r="H1026" s="460">
        <v>0</v>
      </c>
      <c r="I1026" s="313" t="str">
        <f t="shared" si="70"/>
        <v/>
      </c>
      <c r="J1026" s="280" t="str">
        <f t="shared" si="71"/>
        <v>否</v>
      </c>
      <c r="K1026" s="163" t="str">
        <f t="shared" si="72"/>
        <v>项</v>
      </c>
    </row>
    <row r="1027" ht="36" customHeight="1" spans="1:11">
      <c r="A1027" s="309">
        <v>2150207</v>
      </c>
      <c r="B1027" s="308" t="s">
        <v>867</v>
      </c>
      <c r="C1027" s="312">
        <v>0</v>
      </c>
      <c r="D1027" s="312">
        <v>0</v>
      </c>
      <c r="E1027" s="460">
        <f t="shared" si="69"/>
        <v>0</v>
      </c>
      <c r="F1027" s="461">
        <v>0</v>
      </c>
      <c r="G1027" s="460">
        <v>0</v>
      </c>
      <c r="H1027" s="460">
        <v>0</v>
      </c>
      <c r="I1027" s="313" t="str">
        <f t="shared" si="70"/>
        <v/>
      </c>
      <c r="J1027" s="280" t="str">
        <f t="shared" si="71"/>
        <v>否</v>
      </c>
      <c r="K1027" s="163" t="str">
        <f t="shared" si="72"/>
        <v>项</v>
      </c>
    </row>
    <row r="1028" ht="36" customHeight="1" spans="1:11">
      <c r="A1028" s="309">
        <v>2150208</v>
      </c>
      <c r="B1028" s="308" t="s">
        <v>868</v>
      </c>
      <c r="C1028" s="312">
        <v>0</v>
      </c>
      <c r="D1028" s="312">
        <v>0</v>
      </c>
      <c r="E1028" s="460">
        <f t="shared" ref="E1028:E1091" si="73">D1028-H1028</f>
        <v>0</v>
      </c>
      <c r="F1028" s="461">
        <v>0</v>
      </c>
      <c r="G1028" s="460">
        <v>0</v>
      </c>
      <c r="H1028" s="460">
        <v>0</v>
      </c>
      <c r="I1028" s="313" t="str">
        <f t="shared" ref="I1028:I1091" si="74">IF(C1028&gt;0,E1028/C1028-1,IF(C1028&lt;0,-(E1028/C1028-1),""))</f>
        <v/>
      </c>
      <c r="J1028" s="280" t="str">
        <f t="shared" ref="J1028:J1091" si="75">IF(LEN(A1028)=3,"是",IF(B1028&lt;&gt;"",IF(SUM(C1028:H1028)&lt;&gt;0,"是","否"),"是"))</f>
        <v>否</v>
      </c>
      <c r="K1028" s="163" t="str">
        <f t="shared" ref="K1028:K1091" si="76">IF(LEN(A1028)=3,"类",IF(LEN(A1028)=5,"款","项"))</f>
        <v>项</v>
      </c>
    </row>
    <row r="1029" ht="36" customHeight="1" spans="1:11">
      <c r="A1029" s="309">
        <v>2150209</v>
      </c>
      <c r="B1029" s="308" t="s">
        <v>869</v>
      </c>
      <c r="C1029" s="312">
        <v>0</v>
      </c>
      <c r="D1029" s="312">
        <v>0</v>
      </c>
      <c r="E1029" s="460">
        <f t="shared" si="73"/>
        <v>0</v>
      </c>
      <c r="F1029" s="461">
        <v>0</v>
      </c>
      <c r="G1029" s="460">
        <v>0</v>
      </c>
      <c r="H1029" s="460">
        <v>0</v>
      </c>
      <c r="I1029" s="313" t="str">
        <f t="shared" si="74"/>
        <v/>
      </c>
      <c r="J1029" s="280" t="str">
        <f t="shared" si="75"/>
        <v>否</v>
      </c>
      <c r="K1029" s="163" t="str">
        <f t="shared" si="76"/>
        <v>项</v>
      </c>
    </row>
    <row r="1030" ht="36" customHeight="1" spans="1:11">
      <c r="A1030" s="309">
        <v>2150210</v>
      </c>
      <c r="B1030" s="308" t="s">
        <v>870</v>
      </c>
      <c r="C1030" s="312">
        <v>0</v>
      </c>
      <c r="D1030" s="312">
        <v>0</v>
      </c>
      <c r="E1030" s="460">
        <f t="shared" si="73"/>
        <v>0</v>
      </c>
      <c r="F1030" s="461">
        <v>0</v>
      </c>
      <c r="G1030" s="460">
        <v>0</v>
      </c>
      <c r="H1030" s="460">
        <v>0</v>
      </c>
      <c r="I1030" s="313" t="str">
        <f t="shared" si="74"/>
        <v/>
      </c>
      <c r="J1030" s="280" t="str">
        <f t="shared" si="75"/>
        <v>否</v>
      </c>
      <c r="K1030" s="163" t="str">
        <f t="shared" si="76"/>
        <v>项</v>
      </c>
    </row>
    <row r="1031" ht="36" customHeight="1" spans="1:11">
      <c r="A1031" s="309">
        <v>2150212</v>
      </c>
      <c r="B1031" s="308" t="s">
        <v>871</v>
      </c>
      <c r="C1031" s="312">
        <v>0</v>
      </c>
      <c r="D1031" s="312">
        <v>0</v>
      </c>
      <c r="E1031" s="460">
        <f t="shared" si="73"/>
        <v>0</v>
      </c>
      <c r="F1031" s="461">
        <v>0</v>
      </c>
      <c r="G1031" s="460">
        <v>0</v>
      </c>
      <c r="H1031" s="460">
        <v>0</v>
      </c>
      <c r="I1031" s="313" t="str">
        <f t="shared" si="74"/>
        <v/>
      </c>
      <c r="J1031" s="280" t="str">
        <f t="shared" si="75"/>
        <v>否</v>
      </c>
      <c r="K1031" s="163" t="str">
        <f t="shared" si="76"/>
        <v>项</v>
      </c>
    </row>
    <row r="1032" ht="36" customHeight="1" spans="1:11">
      <c r="A1032" s="309">
        <v>2150213</v>
      </c>
      <c r="B1032" s="308" t="s">
        <v>872</v>
      </c>
      <c r="C1032" s="312">
        <v>0</v>
      </c>
      <c r="D1032" s="312">
        <v>0</v>
      </c>
      <c r="E1032" s="460">
        <f t="shared" si="73"/>
        <v>0</v>
      </c>
      <c r="F1032" s="461">
        <v>0</v>
      </c>
      <c r="G1032" s="460">
        <v>0</v>
      </c>
      <c r="H1032" s="460">
        <v>0</v>
      </c>
      <c r="I1032" s="313" t="str">
        <f t="shared" si="74"/>
        <v/>
      </c>
      <c r="J1032" s="280" t="str">
        <f t="shared" si="75"/>
        <v>否</v>
      </c>
      <c r="K1032" s="163" t="str">
        <f t="shared" si="76"/>
        <v>项</v>
      </c>
    </row>
    <row r="1033" ht="36" customHeight="1" spans="1:11">
      <c r="A1033" s="309">
        <v>2150214</v>
      </c>
      <c r="B1033" s="308" t="s">
        <v>873</v>
      </c>
      <c r="C1033" s="312">
        <v>0</v>
      </c>
      <c r="D1033" s="312">
        <v>0</v>
      </c>
      <c r="E1033" s="460">
        <f t="shared" si="73"/>
        <v>0</v>
      </c>
      <c r="F1033" s="461">
        <v>0</v>
      </c>
      <c r="G1033" s="460">
        <v>0</v>
      </c>
      <c r="H1033" s="460">
        <v>0</v>
      </c>
      <c r="I1033" s="313" t="str">
        <f t="shared" si="74"/>
        <v/>
      </c>
      <c r="J1033" s="280" t="str">
        <f t="shared" si="75"/>
        <v>否</v>
      </c>
      <c r="K1033" s="163" t="str">
        <f t="shared" si="76"/>
        <v>项</v>
      </c>
    </row>
    <row r="1034" ht="36" customHeight="1" spans="1:11">
      <c r="A1034" s="309">
        <v>2150215</v>
      </c>
      <c r="B1034" s="308" t="s">
        <v>874</v>
      </c>
      <c r="C1034" s="312">
        <v>0</v>
      </c>
      <c r="D1034" s="312">
        <v>0</v>
      </c>
      <c r="E1034" s="460">
        <f t="shared" si="73"/>
        <v>0</v>
      </c>
      <c r="F1034" s="461">
        <v>0</v>
      </c>
      <c r="G1034" s="460">
        <v>0</v>
      </c>
      <c r="H1034" s="460">
        <v>0</v>
      </c>
      <c r="I1034" s="313" t="str">
        <f t="shared" si="74"/>
        <v/>
      </c>
      <c r="J1034" s="280" t="str">
        <f t="shared" si="75"/>
        <v>否</v>
      </c>
      <c r="K1034" s="163" t="str">
        <f t="shared" si="76"/>
        <v>项</v>
      </c>
    </row>
    <row r="1035" ht="36" customHeight="1" spans="1:11">
      <c r="A1035" s="309">
        <v>2150299</v>
      </c>
      <c r="B1035" s="308" t="s">
        <v>875</v>
      </c>
      <c r="C1035" s="312">
        <v>0</v>
      </c>
      <c r="D1035" s="312">
        <v>0</v>
      </c>
      <c r="E1035" s="460">
        <f t="shared" si="73"/>
        <v>0</v>
      </c>
      <c r="F1035" s="461">
        <v>0</v>
      </c>
      <c r="G1035" s="460">
        <v>0</v>
      </c>
      <c r="H1035" s="460">
        <v>0</v>
      </c>
      <c r="I1035" s="313" t="str">
        <f t="shared" si="74"/>
        <v/>
      </c>
      <c r="J1035" s="280" t="str">
        <f t="shared" si="75"/>
        <v>否</v>
      </c>
      <c r="K1035" s="163" t="str">
        <f t="shared" si="76"/>
        <v>项</v>
      </c>
    </row>
    <row r="1036" ht="36" customHeight="1" spans="1:11">
      <c r="A1036" s="309">
        <v>21503</v>
      </c>
      <c r="B1036" s="457" t="s">
        <v>876</v>
      </c>
      <c r="C1036" s="458">
        <v>0</v>
      </c>
      <c r="D1036" s="458">
        <v>0</v>
      </c>
      <c r="E1036" s="458">
        <f t="shared" si="73"/>
        <v>0</v>
      </c>
      <c r="F1036" s="458"/>
      <c r="G1036" s="458">
        <f>SUM(G1037:G1040)</f>
        <v>0</v>
      </c>
      <c r="H1036" s="458">
        <v>0</v>
      </c>
      <c r="I1036" s="464" t="str">
        <f t="shared" si="74"/>
        <v/>
      </c>
      <c r="J1036" s="280" t="str">
        <f t="shared" si="75"/>
        <v>否</v>
      </c>
      <c r="K1036" s="163" t="str">
        <f t="shared" si="76"/>
        <v>款</v>
      </c>
    </row>
    <row r="1037" ht="36" customHeight="1" spans="1:11">
      <c r="A1037" s="309">
        <v>2150301</v>
      </c>
      <c r="B1037" s="308" t="s">
        <v>93</v>
      </c>
      <c r="C1037" s="312">
        <v>0</v>
      </c>
      <c r="D1037" s="312">
        <v>0</v>
      </c>
      <c r="E1037" s="460">
        <f t="shared" si="73"/>
        <v>0</v>
      </c>
      <c r="F1037" s="461">
        <v>0</v>
      </c>
      <c r="G1037" s="460">
        <v>0</v>
      </c>
      <c r="H1037" s="460">
        <v>0</v>
      </c>
      <c r="I1037" s="313" t="str">
        <f t="shared" si="74"/>
        <v/>
      </c>
      <c r="J1037" s="280" t="str">
        <f t="shared" si="75"/>
        <v>否</v>
      </c>
      <c r="K1037" s="163" t="str">
        <f t="shared" si="76"/>
        <v>项</v>
      </c>
    </row>
    <row r="1038" ht="36" customHeight="1" spans="1:11">
      <c r="A1038" s="309">
        <v>2150302</v>
      </c>
      <c r="B1038" s="308" t="s">
        <v>94</v>
      </c>
      <c r="C1038" s="312">
        <v>0</v>
      </c>
      <c r="D1038" s="312">
        <v>0</v>
      </c>
      <c r="E1038" s="460">
        <f t="shared" si="73"/>
        <v>0</v>
      </c>
      <c r="F1038" s="461">
        <v>0</v>
      </c>
      <c r="G1038" s="460">
        <v>0</v>
      </c>
      <c r="H1038" s="460">
        <v>0</v>
      </c>
      <c r="I1038" s="313" t="str">
        <f t="shared" si="74"/>
        <v/>
      </c>
      <c r="J1038" s="280" t="str">
        <f t="shared" si="75"/>
        <v>否</v>
      </c>
      <c r="K1038" s="163" t="str">
        <f t="shared" si="76"/>
        <v>项</v>
      </c>
    </row>
    <row r="1039" ht="36" customHeight="1" spans="1:11">
      <c r="A1039" s="309">
        <v>2150303</v>
      </c>
      <c r="B1039" s="308" t="s">
        <v>95</v>
      </c>
      <c r="C1039" s="312">
        <v>0</v>
      </c>
      <c r="D1039" s="312">
        <v>0</v>
      </c>
      <c r="E1039" s="460">
        <f t="shared" si="73"/>
        <v>0</v>
      </c>
      <c r="F1039" s="461">
        <v>0</v>
      </c>
      <c r="G1039" s="460">
        <v>0</v>
      </c>
      <c r="H1039" s="460">
        <v>0</v>
      </c>
      <c r="I1039" s="313" t="str">
        <f t="shared" si="74"/>
        <v/>
      </c>
      <c r="J1039" s="280" t="str">
        <f t="shared" si="75"/>
        <v>否</v>
      </c>
      <c r="K1039" s="163" t="str">
        <f t="shared" si="76"/>
        <v>项</v>
      </c>
    </row>
    <row r="1040" ht="36" customHeight="1" spans="1:11">
      <c r="A1040" s="309">
        <v>2150399</v>
      </c>
      <c r="B1040" s="308" t="s">
        <v>877</v>
      </c>
      <c r="C1040" s="312">
        <v>0</v>
      </c>
      <c r="D1040" s="312">
        <v>0</v>
      </c>
      <c r="E1040" s="460">
        <f t="shared" si="73"/>
        <v>0</v>
      </c>
      <c r="F1040" s="461">
        <v>0</v>
      </c>
      <c r="G1040" s="460">
        <v>0</v>
      </c>
      <c r="H1040" s="460">
        <v>0</v>
      </c>
      <c r="I1040" s="313" t="str">
        <f t="shared" si="74"/>
        <v/>
      </c>
      <c r="J1040" s="280" t="str">
        <f t="shared" si="75"/>
        <v>否</v>
      </c>
      <c r="K1040" s="163" t="str">
        <f t="shared" si="76"/>
        <v>项</v>
      </c>
    </row>
    <row r="1041" ht="36" customHeight="1" spans="1:11">
      <c r="A1041" s="309">
        <v>21505</v>
      </c>
      <c r="B1041" s="457" t="s">
        <v>878</v>
      </c>
      <c r="C1041" s="458">
        <v>1074</v>
      </c>
      <c r="D1041" s="458">
        <v>372</v>
      </c>
      <c r="E1041" s="458">
        <f t="shared" si="73"/>
        <v>372</v>
      </c>
      <c r="F1041" s="458"/>
      <c r="G1041" s="458">
        <f>SUM(G1042:G1057)</f>
        <v>0</v>
      </c>
      <c r="H1041" s="458">
        <v>0</v>
      </c>
      <c r="I1041" s="464">
        <f t="shared" si="74"/>
        <v>-0.654</v>
      </c>
      <c r="J1041" s="280" t="str">
        <f t="shared" si="75"/>
        <v>是</v>
      </c>
      <c r="K1041" s="163" t="str">
        <f t="shared" si="76"/>
        <v>款</v>
      </c>
    </row>
    <row r="1042" ht="36" customHeight="1" spans="1:11">
      <c r="A1042" s="309">
        <v>2150501</v>
      </c>
      <c r="B1042" s="308" t="s">
        <v>93</v>
      </c>
      <c r="C1042" s="312">
        <v>360</v>
      </c>
      <c r="D1042" s="312">
        <v>289</v>
      </c>
      <c r="E1042" s="305">
        <f t="shared" si="73"/>
        <v>289</v>
      </c>
      <c r="F1042" s="312">
        <v>0</v>
      </c>
      <c r="G1042" s="305">
        <v>0</v>
      </c>
      <c r="H1042" s="305">
        <v>0</v>
      </c>
      <c r="I1042" s="313">
        <f t="shared" si="74"/>
        <v>-0.197</v>
      </c>
      <c r="J1042" s="280" t="str">
        <f t="shared" si="75"/>
        <v>是</v>
      </c>
      <c r="K1042" s="163" t="str">
        <f t="shared" si="76"/>
        <v>项</v>
      </c>
    </row>
    <row r="1043" ht="36" customHeight="1" spans="1:11">
      <c r="A1043" s="309">
        <v>2150502</v>
      </c>
      <c r="B1043" s="308" t="s">
        <v>94</v>
      </c>
      <c r="C1043" s="312">
        <v>0</v>
      </c>
      <c r="D1043" s="312">
        <v>0</v>
      </c>
      <c r="E1043" s="460">
        <f t="shared" si="73"/>
        <v>0</v>
      </c>
      <c r="F1043" s="461">
        <v>0</v>
      </c>
      <c r="G1043" s="460">
        <v>0</v>
      </c>
      <c r="H1043" s="460">
        <v>0</v>
      </c>
      <c r="I1043" s="313" t="str">
        <f t="shared" si="74"/>
        <v/>
      </c>
      <c r="J1043" s="280" t="str">
        <f t="shared" si="75"/>
        <v>否</v>
      </c>
      <c r="K1043" s="163" t="str">
        <f t="shared" si="76"/>
        <v>项</v>
      </c>
    </row>
    <row r="1044" ht="36" customHeight="1" spans="1:11">
      <c r="A1044" s="309">
        <v>2150503</v>
      </c>
      <c r="B1044" s="308" t="s">
        <v>95</v>
      </c>
      <c r="C1044" s="312">
        <v>0</v>
      </c>
      <c r="D1044" s="312">
        <v>0</v>
      </c>
      <c r="E1044" s="460">
        <f t="shared" si="73"/>
        <v>0</v>
      </c>
      <c r="F1044" s="461">
        <v>0</v>
      </c>
      <c r="G1044" s="460">
        <v>0</v>
      </c>
      <c r="H1044" s="460">
        <v>0</v>
      </c>
      <c r="I1044" s="313" t="str">
        <f t="shared" si="74"/>
        <v/>
      </c>
      <c r="J1044" s="280" t="str">
        <f t="shared" si="75"/>
        <v>否</v>
      </c>
      <c r="K1044" s="163" t="str">
        <f t="shared" si="76"/>
        <v>项</v>
      </c>
    </row>
    <row r="1045" ht="36" customHeight="1" spans="1:11">
      <c r="A1045" s="309">
        <v>2150505</v>
      </c>
      <c r="B1045" s="308" t="s">
        <v>879</v>
      </c>
      <c r="C1045" s="312">
        <v>0</v>
      </c>
      <c r="D1045" s="312">
        <v>0</v>
      </c>
      <c r="E1045" s="460">
        <f t="shared" si="73"/>
        <v>0</v>
      </c>
      <c r="F1045" s="461">
        <v>0</v>
      </c>
      <c r="G1045" s="460">
        <v>0</v>
      </c>
      <c r="H1045" s="460">
        <v>0</v>
      </c>
      <c r="I1045" s="313" t="str">
        <f t="shared" si="74"/>
        <v/>
      </c>
      <c r="J1045" s="280" t="str">
        <f t="shared" si="75"/>
        <v>否</v>
      </c>
      <c r="K1045" s="163" t="str">
        <f t="shared" si="76"/>
        <v>项</v>
      </c>
    </row>
    <row r="1046" ht="36" customHeight="1" spans="1:11">
      <c r="A1046" s="309">
        <v>2150506</v>
      </c>
      <c r="B1046" s="465" t="s">
        <v>880</v>
      </c>
      <c r="C1046" s="312">
        <v>0</v>
      </c>
      <c r="D1046" s="312">
        <v>0</v>
      </c>
      <c r="E1046" s="460">
        <f t="shared" si="73"/>
        <v>0</v>
      </c>
      <c r="F1046" s="461">
        <v>0</v>
      </c>
      <c r="G1046" s="460">
        <v>0</v>
      </c>
      <c r="H1046" s="460">
        <v>0</v>
      </c>
      <c r="I1046" s="313" t="str">
        <f t="shared" si="74"/>
        <v/>
      </c>
      <c r="J1046" s="280" t="str">
        <f t="shared" si="75"/>
        <v>否</v>
      </c>
      <c r="K1046" s="163" t="str">
        <f t="shared" si="76"/>
        <v>项</v>
      </c>
    </row>
    <row r="1047" ht="36" customHeight="1" spans="1:11">
      <c r="A1047" s="309">
        <v>2150507</v>
      </c>
      <c r="B1047" s="308" t="s">
        <v>881</v>
      </c>
      <c r="C1047" s="312">
        <v>0</v>
      </c>
      <c r="D1047" s="312">
        <v>0</v>
      </c>
      <c r="E1047" s="460">
        <f t="shared" si="73"/>
        <v>0</v>
      </c>
      <c r="F1047" s="461">
        <v>0</v>
      </c>
      <c r="G1047" s="460">
        <v>0</v>
      </c>
      <c r="H1047" s="460">
        <v>0</v>
      </c>
      <c r="I1047" s="313" t="str">
        <f t="shared" si="74"/>
        <v/>
      </c>
      <c r="J1047" s="280" t="str">
        <f t="shared" si="75"/>
        <v>否</v>
      </c>
      <c r="K1047" s="163" t="str">
        <f t="shared" si="76"/>
        <v>项</v>
      </c>
    </row>
    <row r="1048" ht="36" customHeight="1" spans="1:11">
      <c r="A1048" s="309">
        <v>2150508</v>
      </c>
      <c r="B1048" s="308" t="s">
        <v>882</v>
      </c>
      <c r="C1048" s="312">
        <v>0</v>
      </c>
      <c r="D1048" s="312">
        <v>0</v>
      </c>
      <c r="E1048" s="460">
        <f t="shared" si="73"/>
        <v>0</v>
      </c>
      <c r="F1048" s="461">
        <v>0</v>
      </c>
      <c r="G1048" s="460">
        <v>0</v>
      </c>
      <c r="H1048" s="460">
        <v>0</v>
      </c>
      <c r="I1048" s="313" t="str">
        <f t="shared" si="74"/>
        <v/>
      </c>
      <c r="J1048" s="280" t="str">
        <f t="shared" si="75"/>
        <v>否</v>
      </c>
      <c r="K1048" s="163" t="str">
        <f t="shared" si="76"/>
        <v>项</v>
      </c>
    </row>
    <row r="1049" ht="36" customHeight="1" spans="1:11">
      <c r="A1049" s="309">
        <v>2150509</v>
      </c>
      <c r="B1049" s="465" t="s">
        <v>883</v>
      </c>
      <c r="C1049" s="312">
        <v>0</v>
      </c>
      <c r="D1049" s="312">
        <v>0</v>
      </c>
      <c r="E1049" s="460">
        <f t="shared" si="73"/>
        <v>0</v>
      </c>
      <c r="F1049" s="461">
        <v>0</v>
      </c>
      <c r="G1049" s="460">
        <v>0</v>
      </c>
      <c r="H1049" s="460">
        <v>0</v>
      </c>
      <c r="I1049" s="313" t="str">
        <f t="shared" si="74"/>
        <v/>
      </c>
      <c r="J1049" s="280" t="str">
        <f t="shared" si="75"/>
        <v>否</v>
      </c>
      <c r="K1049" s="163" t="str">
        <f t="shared" si="76"/>
        <v>项</v>
      </c>
    </row>
    <row r="1050" ht="36" customHeight="1" spans="1:11">
      <c r="A1050" s="309">
        <v>2150510</v>
      </c>
      <c r="B1050" s="465" t="s">
        <v>884</v>
      </c>
      <c r="C1050" s="312">
        <v>0</v>
      </c>
      <c r="D1050" s="312">
        <v>0</v>
      </c>
      <c r="E1050" s="460">
        <f t="shared" si="73"/>
        <v>0</v>
      </c>
      <c r="F1050" s="461">
        <v>0</v>
      </c>
      <c r="G1050" s="460">
        <v>0</v>
      </c>
      <c r="H1050" s="460">
        <v>0</v>
      </c>
      <c r="I1050" s="313" t="str">
        <f t="shared" si="74"/>
        <v/>
      </c>
      <c r="J1050" s="280" t="str">
        <f t="shared" si="75"/>
        <v>否</v>
      </c>
      <c r="K1050" s="163" t="str">
        <f t="shared" si="76"/>
        <v>项</v>
      </c>
    </row>
    <row r="1051" ht="36" customHeight="1" spans="1:11">
      <c r="A1051" s="309">
        <v>2150511</v>
      </c>
      <c r="B1051" s="465" t="s">
        <v>885</v>
      </c>
      <c r="C1051" s="312">
        <v>0</v>
      </c>
      <c r="D1051" s="312">
        <v>0</v>
      </c>
      <c r="E1051" s="460">
        <f t="shared" si="73"/>
        <v>0</v>
      </c>
      <c r="F1051" s="461">
        <v>0</v>
      </c>
      <c r="G1051" s="460">
        <v>0</v>
      </c>
      <c r="H1051" s="460">
        <v>0</v>
      </c>
      <c r="I1051" s="313" t="str">
        <f t="shared" si="74"/>
        <v/>
      </c>
      <c r="J1051" s="280" t="str">
        <f t="shared" si="75"/>
        <v>否</v>
      </c>
      <c r="K1051" s="163" t="str">
        <f t="shared" si="76"/>
        <v>项</v>
      </c>
    </row>
    <row r="1052" ht="36" customHeight="1" spans="1:11">
      <c r="A1052" s="309">
        <v>2150513</v>
      </c>
      <c r="B1052" s="465" t="s">
        <v>886</v>
      </c>
      <c r="C1052" s="312">
        <v>0</v>
      </c>
      <c r="D1052" s="312">
        <v>0</v>
      </c>
      <c r="E1052" s="460">
        <f t="shared" si="73"/>
        <v>0</v>
      </c>
      <c r="F1052" s="461">
        <v>0</v>
      </c>
      <c r="G1052" s="460">
        <v>0</v>
      </c>
      <c r="H1052" s="460">
        <v>0</v>
      </c>
      <c r="I1052" s="313" t="str">
        <f t="shared" si="74"/>
        <v/>
      </c>
      <c r="J1052" s="280" t="str">
        <f t="shared" si="75"/>
        <v>否</v>
      </c>
      <c r="K1052" s="163" t="str">
        <f t="shared" si="76"/>
        <v>项</v>
      </c>
    </row>
    <row r="1053" ht="36" customHeight="1" spans="1:11">
      <c r="A1053" s="309">
        <v>2150515</v>
      </c>
      <c r="B1053" s="465" t="s">
        <v>887</v>
      </c>
      <c r="C1053" s="312">
        <v>0</v>
      </c>
      <c r="D1053" s="312">
        <v>0</v>
      </c>
      <c r="E1053" s="460">
        <f t="shared" si="73"/>
        <v>0</v>
      </c>
      <c r="F1053" s="461">
        <v>0</v>
      </c>
      <c r="G1053" s="460">
        <v>0</v>
      </c>
      <c r="H1053" s="460">
        <v>0</v>
      </c>
      <c r="I1053" s="313" t="str">
        <f t="shared" si="74"/>
        <v/>
      </c>
      <c r="J1053" s="280" t="str">
        <f t="shared" si="75"/>
        <v>否</v>
      </c>
      <c r="K1053" s="163" t="str">
        <f t="shared" si="76"/>
        <v>项</v>
      </c>
    </row>
    <row r="1054" ht="36" customHeight="1" spans="1:11">
      <c r="A1054" s="466">
        <v>2150516</v>
      </c>
      <c r="B1054" s="480" t="s">
        <v>888</v>
      </c>
      <c r="C1054" s="312">
        <v>0</v>
      </c>
      <c r="D1054" s="312">
        <v>0</v>
      </c>
      <c r="E1054" s="460">
        <f t="shared" si="73"/>
        <v>0</v>
      </c>
      <c r="F1054" s="461">
        <v>0</v>
      </c>
      <c r="G1054" s="460">
        <v>0</v>
      </c>
      <c r="H1054" s="460">
        <v>0</v>
      </c>
      <c r="I1054" s="313" t="str">
        <f t="shared" si="74"/>
        <v/>
      </c>
      <c r="J1054" s="280" t="str">
        <f t="shared" si="75"/>
        <v>否</v>
      </c>
      <c r="K1054" s="163" t="str">
        <f t="shared" si="76"/>
        <v>项</v>
      </c>
    </row>
    <row r="1055" ht="36" customHeight="1" spans="1:11">
      <c r="A1055" s="466">
        <v>2150517</v>
      </c>
      <c r="B1055" s="480" t="s">
        <v>889</v>
      </c>
      <c r="C1055" s="312">
        <v>0</v>
      </c>
      <c r="D1055" s="312">
        <v>0</v>
      </c>
      <c r="E1055" s="460">
        <f t="shared" si="73"/>
        <v>0</v>
      </c>
      <c r="F1055" s="461">
        <v>0</v>
      </c>
      <c r="G1055" s="460">
        <v>0</v>
      </c>
      <c r="H1055" s="460">
        <v>0</v>
      </c>
      <c r="I1055" s="313" t="str">
        <f t="shared" si="74"/>
        <v/>
      </c>
      <c r="J1055" s="280" t="str">
        <f t="shared" si="75"/>
        <v>否</v>
      </c>
      <c r="K1055" s="163" t="str">
        <f t="shared" si="76"/>
        <v>项</v>
      </c>
    </row>
    <row r="1056" ht="36" customHeight="1" spans="1:11">
      <c r="A1056" s="466">
        <v>2150550</v>
      </c>
      <c r="B1056" s="480" t="s">
        <v>458</v>
      </c>
      <c r="C1056" s="312">
        <v>0</v>
      </c>
      <c r="D1056" s="312">
        <v>0</v>
      </c>
      <c r="E1056" s="460">
        <f t="shared" si="73"/>
        <v>0</v>
      </c>
      <c r="F1056" s="461">
        <v>0</v>
      </c>
      <c r="G1056" s="460">
        <v>0</v>
      </c>
      <c r="H1056" s="460">
        <v>0</v>
      </c>
      <c r="I1056" s="313" t="str">
        <f t="shared" si="74"/>
        <v/>
      </c>
      <c r="J1056" s="280" t="str">
        <f t="shared" si="75"/>
        <v>否</v>
      </c>
      <c r="K1056" s="163" t="str">
        <f t="shared" si="76"/>
        <v>项</v>
      </c>
    </row>
    <row r="1057" ht="36" customHeight="1" spans="1:11">
      <c r="A1057" s="309">
        <v>2150599</v>
      </c>
      <c r="B1057" s="308" t="s">
        <v>890</v>
      </c>
      <c r="C1057" s="312">
        <v>714</v>
      </c>
      <c r="D1057" s="312">
        <v>83</v>
      </c>
      <c r="E1057" s="305">
        <f t="shared" si="73"/>
        <v>83</v>
      </c>
      <c r="F1057" s="312">
        <v>0</v>
      </c>
      <c r="G1057" s="305">
        <v>0</v>
      </c>
      <c r="H1057" s="305">
        <v>0</v>
      </c>
      <c r="I1057" s="313">
        <f t="shared" si="74"/>
        <v>-0.884</v>
      </c>
      <c r="J1057" s="280" t="str">
        <f t="shared" si="75"/>
        <v>是</v>
      </c>
      <c r="K1057" s="163" t="str">
        <f t="shared" si="76"/>
        <v>项</v>
      </c>
    </row>
    <row r="1058" ht="36" customHeight="1" spans="1:11">
      <c r="A1058" s="309">
        <v>21507</v>
      </c>
      <c r="B1058" s="457" t="s">
        <v>891</v>
      </c>
      <c r="C1058" s="458">
        <v>0</v>
      </c>
      <c r="D1058" s="458">
        <v>0</v>
      </c>
      <c r="E1058" s="458">
        <f t="shared" si="73"/>
        <v>0</v>
      </c>
      <c r="F1058" s="458"/>
      <c r="G1058" s="458">
        <f>SUM(G1059:G1064)</f>
        <v>0</v>
      </c>
      <c r="H1058" s="458">
        <v>0</v>
      </c>
      <c r="I1058" s="464" t="str">
        <f t="shared" si="74"/>
        <v/>
      </c>
      <c r="J1058" s="280" t="str">
        <f t="shared" si="75"/>
        <v>否</v>
      </c>
      <c r="K1058" s="163" t="str">
        <f t="shared" si="76"/>
        <v>款</v>
      </c>
    </row>
    <row r="1059" ht="36" customHeight="1" spans="1:11">
      <c r="A1059" s="309">
        <v>2150701</v>
      </c>
      <c r="B1059" s="308" t="s">
        <v>93</v>
      </c>
      <c r="C1059" s="312">
        <v>0</v>
      </c>
      <c r="D1059" s="312">
        <v>0</v>
      </c>
      <c r="E1059" s="460">
        <f t="shared" si="73"/>
        <v>0</v>
      </c>
      <c r="F1059" s="461">
        <v>0</v>
      </c>
      <c r="G1059" s="460">
        <v>0</v>
      </c>
      <c r="H1059" s="460">
        <v>0</v>
      </c>
      <c r="I1059" s="313" t="str">
        <f t="shared" si="74"/>
        <v/>
      </c>
      <c r="J1059" s="280" t="str">
        <f t="shared" si="75"/>
        <v>否</v>
      </c>
      <c r="K1059" s="163" t="str">
        <f t="shared" si="76"/>
        <v>项</v>
      </c>
    </row>
    <row r="1060" ht="36" customHeight="1" spans="1:11">
      <c r="A1060" s="309">
        <v>2150702</v>
      </c>
      <c r="B1060" s="308" t="s">
        <v>94</v>
      </c>
      <c r="C1060" s="312">
        <v>0</v>
      </c>
      <c r="D1060" s="312">
        <v>0</v>
      </c>
      <c r="E1060" s="460">
        <f t="shared" si="73"/>
        <v>0</v>
      </c>
      <c r="F1060" s="461">
        <v>0</v>
      </c>
      <c r="G1060" s="460">
        <v>0</v>
      </c>
      <c r="H1060" s="460">
        <v>0</v>
      </c>
      <c r="I1060" s="313" t="str">
        <f t="shared" si="74"/>
        <v/>
      </c>
      <c r="J1060" s="280" t="str">
        <f t="shared" si="75"/>
        <v>否</v>
      </c>
      <c r="K1060" s="163" t="str">
        <f t="shared" si="76"/>
        <v>项</v>
      </c>
    </row>
    <row r="1061" ht="36" customHeight="1" spans="1:11">
      <c r="A1061" s="309">
        <v>2150703</v>
      </c>
      <c r="B1061" s="308" t="s">
        <v>95</v>
      </c>
      <c r="C1061" s="312">
        <v>0</v>
      </c>
      <c r="D1061" s="312">
        <v>0</v>
      </c>
      <c r="E1061" s="460">
        <f t="shared" si="73"/>
        <v>0</v>
      </c>
      <c r="F1061" s="461">
        <v>0</v>
      </c>
      <c r="G1061" s="460">
        <v>0</v>
      </c>
      <c r="H1061" s="460">
        <v>0</v>
      </c>
      <c r="I1061" s="313" t="str">
        <f t="shared" si="74"/>
        <v/>
      </c>
      <c r="J1061" s="280" t="str">
        <f t="shared" si="75"/>
        <v>否</v>
      </c>
      <c r="K1061" s="163" t="str">
        <f t="shared" si="76"/>
        <v>项</v>
      </c>
    </row>
    <row r="1062" ht="36" customHeight="1" spans="1:11">
      <c r="A1062" s="309">
        <v>2150704</v>
      </c>
      <c r="B1062" s="308" t="s">
        <v>892</v>
      </c>
      <c r="C1062" s="312">
        <v>0</v>
      </c>
      <c r="D1062" s="312">
        <v>0</v>
      </c>
      <c r="E1062" s="460">
        <f t="shared" si="73"/>
        <v>0</v>
      </c>
      <c r="F1062" s="461">
        <v>0</v>
      </c>
      <c r="G1062" s="460">
        <v>0</v>
      </c>
      <c r="H1062" s="460">
        <v>0</v>
      </c>
      <c r="I1062" s="313" t="str">
        <f t="shared" si="74"/>
        <v/>
      </c>
      <c r="J1062" s="280" t="str">
        <f t="shared" si="75"/>
        <v>否</v>
      </c>
      <c r="K1062" s="163" t="str">
        <f t="shared" si="76"/>
        <v>项</v>
      </c>
    </row>
    <row r="1063" ht="36" customHeight="1" spans="1:11">
      <c r="A1063" s="309">
        <v>2150705</v>
      </c>
      <c r="B1063" s="308" t="s">
        <v>893</v>
      </c>
      <c r="C1063" s="312">
        <v>0</v>
      </c>
      <c r="D1063" s="312">
        <v>0</v>
      </c>
      <c r="E1063" s="460">
        <f t="shared" si="73"/>
        <v>0</v>
      </c>
      <c r="F1063" s="461">
        <v>0</v>
      </c>
      <c r="G1063" s="460">
        <v>0</v>
      </c>
      <c r="H1063" s="460">
        <v>0</v>
      </c>
      <c r="I1063" s="313" t="str">
        <f t="shared" si="74"/>
        <v/>
      </c>
      <c r="J1063" s="280" t="str">
        <f t="shared" si="75"/>
        <v>否</v>
      </c>
      <c r="K1063" s="163" t="str">
        <f t="shared" si="76"/>
        <v>项</v>
      </c>
    </row>
    <row r="1064" ht="36" customHeight="1" spans="1:11">
      <c r="A1064" s="309">
        <v>2150799</v>
      </c>
      <c r="B1064" s="308" t="s">
        <v>894</v>
      </c>
      <c r="C1064" s="312">
        <v>0</v>
      </c>
      <c r="D1064" s="312">
        <v>0</v>
      </c>
      <c r="E1064" s="460">
        <f t="shared" si="73"/>
        <v>0</v>
      </c>
      <c r="F1064" s="461">
        <v>0</v>
      </c>
      <c r="G1064" s="460">
        <v>0</v>
      </c>
      <c r="H1064" s="460">
        <v>0</v>
      </c>
      <c r="I1064" s="313" t="str">
        <f t="shared" si="74"/>
        <v/>
      </c>
      <c r="J1064" s="280" t="str">
        <f t="shared" si="75"/>
        <v>否</v>
      </c>
      <c r="K1064" s="163" t="str">
        <f t="shared" si="76"/>
        <v>项</v>
      </c>
    </row>
    <row r="1065" ht="36" customHeight="1" spans="1:11">
      <c r="A1065" s="309">
        <v>21508</v>
      </c>
      <c r="B1065" s="457" t="s">
        <v>895</v>
      </c>
      <c r="C1065" s="458">
        <v>196</v>
      </c>
      <c r="D1065" s="458">
        <v>0</v>
      </c>
      <c r="E1065" s="458">
        <f t="shared" si="73"/>
        <v>0</v>
      </c>
      <c r="F1065" s="458"/>
      <c r="G1065" s="458">
        <f>SUM(G1066:G1072)</f>
        <v>0</v>
      </c>
      <c r="H1065" s="458">
        <v>0</v>
      </c>
      <c r="I1065" s="464">
        <f t="shared" si="74"/>
        <v>-1</v>
      </c>
      <c r="J1065" s="280" t="str">
        <f t="shared" si="75"/>
        <v>是</v>
      </c>
      <c r="K1065" s="163" t="str">
        <f t="shared" si="76"/>
        <v>款</v>
      </c>
    </row>
    <row r="1066" ht="36" customHeight="1" spans="1:11">
      <c r="A1066" s="309">
        <v>2150801</v>
      </c>
      <c r="B1066" s="308" t="s">
        <v>93</v>
      </c>
      <c r="C1066" s="312">
        <v>0</v>
      </c>
      <c r="D1066" s="312">
        <v>0</v>
      </c>
      <c r="E1066" s="460">
        <f t="shared" si="73"/>
        <v>0</v>
      </c>
      <c r="F1066" s="461">
        <v>0</v>
      </c>
      <c r="G1066" s="460">
        <v>0</v>
      </c>
      <c r="H1066" s="460">
        <v>0</v>
      </c>
      <c r="I1066" s="313" t="str">
        <f t="shared" si="74"/>
        <v/>
      </c>
      <c r="J1066" s="280" t="str">
        <f t="shared" si="75"/>
        <v>否</v>
      </c>
      <c r="K1066" s="163" t="str">
        <f t="shared" si="76"/>
        <v>项</v>
      </c>
    </row>
    <row r="1067" ht="36" customHeight="1" spans="1:11">
      <c r="A1067" s="309">
        <v>2150802</v>
      </c>
      <c r="B1067" s="308" t="s">
        <v>94</v>
      </c>
      <c r="C1067" s="312">
        <v>0</v>
      </c>
      <c r="D1067" s="312">
        <v>0</v>
      </c>
      <c r="E1067" s="460">
        <f t="shared" si="73"/>
        <v>0</v>
      </c>
      <c r="F1067" s="461">
        <v>0</v>
      </c>
      <c r="G1067" s="460">
        <v>0</v>
      </c>
      <c r="H1067" s="460">
        <v>0</v>
      </c>
      <c r="I1067" s="313" t="str">
        <f t="shared" si="74"/>
        <v/>
      </c>
      <c r="J1067" s="280" t="str">
        <f t="shared" si="75"/>
        <v>否</v>
      </c>
      <c r="K1067" s="163" t="str">
        <f t="shared" si="76"/>
        <v>项</v>
      </c>
    </row>
    <row r="1068" ht="36" customHeight="1" spans="1:11">
      <c r="A1068" s="309">
        <v>2150803</v>
      </c>
      <c r="B1068" s="308" t="s">
        <v>95</v>
      </c>
      <c r="C1068" s="312">
        <v>0</v>
      </c>
      <c r="D1068" s="312">
        <v>0</v>
      </c>
      <c r="E1068" s="460">
        <f t="shared" si="73"/>
        <v>0</v>
      </c>
      <c r="F1068" s="461">
        <v>0</v>
      </c>
      <c r="G1068" s="460">
        <v>0</v>
      </c>
      <c r="H1068" s="460">
        <v>0</v>
      </c>
      <c r="I1068" s="313" t="str">
        <f t="shared" si="74"/>
        <v/>
      </c>
      <c r="J1068" s="280" t="str">
        <f t="shared" si="75"/>
        <v>否</v>
      </c>
      <c r="K1068" s="163" t="str">
        <f t="shared" si="76"/>
        <v>项</v>
      </c>
    </row>
    <row r="1069" ht="36" customHeight="1" spans="1:11">
      <c r="A1069" s="309">
        <v>2150804</v>
      </c>
      <c r="B1069" s="308" t="s">
        <v>896</v>
      </c>
      <c r="C1069" s="312">
        <v>0</v>
      </c>
      <c r="D1069" s="312">
        <v>0</v>
      </c>
      <c r="E1069" s="460">
        <f t="shared" si="73"/>
        <v>0</v>
      </c>
      <c r="F1069" s="461">
        <v>0</v>
      </c>
      <c r="G1069" s="460">
        <v>0</v>
      </c>
      <c r="H1069" s="460">
        <v>0</v>
      </c>
      <c r="I1069" s="313" t="str">
        <f t="shared" si="74"/>
        <v/>
      </c>
      <c r="J1069" s="280" t="str">
        <f t="shared" si="75"/>
        <v>否</v>
      </c>
      <c r="K1069" s="163" t="str">
        <f t="shared" si="76"/>
        <v>项</v>
      </c>
    </row>
    <row r="1070" ht="36" customHeight="1" spans="1:11">
      <c r="A1070" s="309">
        <v>2150805</v>
      </c>
      <c r="B1070" s="308" t="s">
        <v>897</v>
      </c>
      <c r="C1070" s="312">
        <v>196</v>
      </c>
      <c r="D1070" s="312">
        <v>0</v>
      </c>
      <c r="E1070" s="460">
        <f t="shared" si="73"/>
        <v>0</v>
      </c>
      <c r="F1070" s="461">
        <v>0</v>
      </c>
      <c r="G1070" s="460">
        <v>0</v>
      </c>
      <c r="H1070" s="460">
        <v>0</v>
      </c>
      <c r="I1070" s="313">
        <f t="shared" si="74"/>
        <v>-1</v>
      </c>
      <c r="J1070" s="280" t="str">
        <f t="shared" si="75"/>
        <v>是</v>
      </c>
      <c r="K1070" s="163" t="str">
        <f t="shared" si="76"/>
        <v>项</v>
      </c>
    </row>
    <row r="1071" ht="36" customHeight="1" spans="1:11">
      <c r="A1071" s="466">
        <v>2150806</v>
      </c>
      <c r="B1071" s="475" t="s">
        <v>898</v>
      </c>
      <c r="C1071" s="312">
        <v>0</v>
      </c>
      <c r="D1071" s="312">
        <v>0</v>
      </c>
      <c r="E1071" s="460">
        <f t="shared" si="73"/>
        <v>0</v>
      </c>
      <c r="F1071" s="461">
        <v>0</v>
      </c>
      <c r="G1071" s="460">
        <v>0</v>
      </c>
      <c r="H1071" s="460">
        <v>0</v>
      </c>
      <c r="I1071" s="313" t="str">
        <f t="shared" si="74"/>
        <v/>
      </c>
      <c r="J1071" s="280" t="str">
        <f t="shared" si="75"/>
        <v>否</v>
      </c>
      <c r="K1071" s="163" t="str">
        <f t="shared" si="76"/>
        <v>项</v>
      </c>
    </row>
    <row r="1072" ht="36" customHeight="1" spans="1:11">
      <c r="A1072" s="309">
        <v>2150899</v>
      </c>
      <c r="B1072" s="308" t="s">
        <v>899</v>
      </c>
      <c r="C1072" s="312">
        <v>0</v>
      </c>
      <c r="D1072" s="312">
        <v>0</v>
      </c>
      <c r="E1072" s="460">
        <f t="shared" si="73"/>
        <v>0</v>
      </c>
      <c r="F1072" s="461">
        <v>0</v>
      </c>
      <c r="G1072" s="460">
        <v>0</v>
      </c>
      <c r="H1072" s="460">
        <v>0</v>
      </c>
      <c r="I1072" s="313" t="str">
        <f t="shared" si="74"/>
        <v/>
      </c>
      <c r="J1072" s="280" t="str">
        <f t="shared" si="75"/>
        <v>否</v>
      </c>
      <c r="K1072" s="163" t="str">
        <f t="shared" si="76"/>
        <v>项</v>
      </c>
    </row>
    <row r="1073" ht="36" customHeight="1" spans="1:11">
      <c r="A1073" s="309">
        <v>21599</v>
      </c>
      <c r="B1073" s="457" t="s">
        <v>900</v>
      </c>
      <c r="C1073" s="458">
        <v>0</v>
      </c>
      <c r="D1073" s="458">
        <v>0</v>
      </c>
      <c r="E1073" s="458">
        <f t="shared" si="73"/>
        <v>0</v>
      </c>
      <c r="F1073" s="458"/>
      <c r="G1073" s="458">
        <f>SUM(G1074:G1078)</f>
        <v>0</v>
      </c>
      <c r="H1073" s="458">
        <v>0</v>
      </c>
      <c r="I1073" s="464" t="str">
        <f t="shared" si="74"/>
        <v/>
      </c>
      <c r="J1073" s="280" t="str">
        <f t="shared" si="75"/>
        <v>否</v>
      </c>
      <c r="K1073" s="163" t="str">
        <f t="shared" si="76"/>
        <v>款</v>
      </c>
    </row>
    <row r="1074" ht="36" customHeight="1" spans="1:11">
      <c r="A1074" s="309">
        <v>2159901</v>
      </c>
      <c r="B1074" s="308" t="s">
        <v>901</v>
      </c>
      <c r="C1074" s="312">
        <v>0</v>
      </c>
      <c r="D1074" s="312">
        <v>0</v>
      </c>
      <c r="E1074" s="460">
        <f t="shared" si="73"/>
        <v>0</v>
      </c>
      <c r="F1074" s="461">
        <v>0</v>
      </c>
      <c r="G1074" s="460">
        <v>0</v>
      </c>
      <c r="H1074" s="460">
        <v>0</v>
      </c>
      <c r="I1074" s="313" t="str">
        <f t="shared" si="74"/>
        <v/>
      </c>
      <c r="J1074" s="280" t="str">
        <f t="shared" si="75"/>
        <v>否</v>
      </c>
      <c r="K1074" s="163" t="str">
        <f t="shared" si="76"/>
        <v>项</v>
      </c>
    </row>
    <row r="1075" ht="36" customHeight="1" spans="1:11">
      <c r="A1075" s="309">
        <v>2159904</v>
      </c>
      <c r="B1075" s="308" t="s">
        <v>902</v>
      </c>
      <c r="C1075" s="312">
        <v>0</v>
      </c>
      <c r="D1075" s="312">
        <v>0</v>
      </c>
      <c r="E1075" s="460">
        <f t="shared" si="73"/>
        <v>0</v>
      </c>
      <c r="F1075" s="461">
        <v>0</v>
      </c>
      <c r="G1075" s="460">
        <v>0</v>
      </c>
      <c r="H1075" s="460">
        <v>0</v>
      </c>
      <c r="I1075" s="313" t="str">
        <f t="shared" si="74"/>
        <v/>
      </c>
      <c r="J1075" s="280" t="str">
        <f t="shared" si="75"/>
        <v>否</v>
      </c>
      <c r="K1075" s="163" t="str">
        <f t="shared" si="76"/>
        <v>项</v>
      </c>
    </row>
    <row r="1076" ht="36" customHeight="1" spans="1:11">
      <c r="A1076" s="309">
        <v>2159905</v>
      </c>
      <c r="B1076" s="308" t="s">
        <v>903</v>
      </c>
      <c r="C1076" s="312">
        <v>0</v>
      </c>
      <c r="D1076" s="312">
        <v>0</v>
      </c>
      <c r="E1076" s="460">
        <f t="shared" si="73"/>
        <v>0</v>
      </c>
      <c r="F1076" s="461">
        <v>0</v>
      </c>
      <c r="G1076" s="460">
        <v>0</v>
      </c>
      <c r="H1076" s="460">
        <v>0</v>
      </c>
      <c r="I1076" s="313" t="str">
        <f t="shared" si="74"/>
        <v/>
      </c>
      <c r="J1076" s="280" t="str">
        <f t="shared" si="75"/>
        <v>否</v>
      </c>
      <c r="K1076" s="163" t="str">
        <f t="shared" si="76"/>
        <v>项</v>
      </c>
    </row>
    <row r="1077" ht="36" customHeight="1" spans="1:11">
      <c r="A1077" s="309">
        <v>2159906</v>
      </c>
      <c r="B1077" s="308" t="s">
        <v>904</v>
      </c>
      <c r="C1077" s="312">
        <v>0</v>
      </c>
      <c r="D1077" s="312">
        <v>0</v>
      </c>
      <c r="E1077" s="460">
        <f t="shared" si="73"/>
        <v>0</v>
      </c>
      <c r="F1077" s="461">
        <v>0</v>
      </c>
      <c r="G1077" s="460">
        <v>0</v>
      </c>
      <c r="H1077" s="460">
        <v>0</v>
      </c>
      <c r="I1077" s="313" t="str">
        <f t="shared" si="74"/>
        <v/>
      </c>
      <c r="J1077" s="280" t="str">
        <f t="shared" si="75"/>
        <v>否</v>
      </c>
      <c r="K1077" s="163" t="str">
        <f t="shared" si="76"/>
        <v>项</v>
      </c>
    </row>
    <row r="1078" ht="36" customHeight="1" spans="1:11">
      <c r="A1078" s="309">
        <v>2159999</v>
      </c>
      <c r="B1078" s="308" t="s">
        <v>905</v>
      </c>
      <c r="C1078" s="312">
        <v>0</v>
      </c>
      <c r="D1078" s="312">
        <v>0</v>
      </c>
      <c r="E1078" s="460">
        <f t="shared" si="73"/>
        <v>0</v>
      </c>
      <c r="F1078" s="461">
        <v>0</v>
      </c>
      <c r="G1078" s="460">
        <v>0</v>
      </c>
      <c r="H1078" s="460">
        <v>0</v>
      </c>
      <c r="I1078" s="313" t="str">
        <f t="shared" si="74"/>
        <v/>
      </c>
      <c r="J1078" s="280" t="str">
        <f t="shared" si="75"/>
        <v>否</v>
      </c>
      <c r="K1078" s="163" t="str">
        <f t="shared" si="76"/>
        <v>项</v>
      </c>
    </row>
    <row r="1079" ht="36" customHeight="1" spans="1:11">
      <c r="A1079" s="303">
        <v>216</v>
      </c>
      <c r="B1079" s="455" t="s">
        <v>60</v>
      </c>
      <c r="C1079" s="458">
        <v>139</v>
      </c>
      <c r="D1079" s="458">
        <v>146</v>
      </c>
      <c r="E1079" s="458">
        <f t="shared" si="73"/>
        <v>146</v>
      </c>
      <c r="F1079" s="458">
        <f>SUM(F1080,F1090,F1096,)</f>
        <v>20</v>
      </c>
      <c r="G1079" s="458">
        <f>SUM(G1080,G1090,G1096,)</f>
        <v>0</v>
      </c>
      <c r="H1079" s="458">
        <v>0</v>
      </c>
      <c r="I1079" s="463">
        <f t="shared" si="74"/>
        <v>0.05</v>
      </c>
      <c r="J1079" s="280" t="str">
        <f t="shared" si="75"/>
        <v>是</v>
      </c>
      <c r="K1079" s="163" t="str">
        <f t="shared" si="76"/>
        <v>类</v>
      </c>
    </row>
    <row r="1080" ht="36" customHeight="1" spans="1:11">
      <c r="A1080" s="309">
        <v>21602</v>
      </c>
      <c r="B1080" s="457" t="s">
        <v>906</v>
      </c>
      <c r="C1080" s="458">
        <v>139</v>
      </c>
      <c r="D1080" s="458">
        <v>141</v>
      </c>
      <c r="E1080" s="458">
        <f t="shared" si="73"/>
        <v>141</v>
      </c>
      <c r="F1080" s="458">
        <f>SUM(F1081:F1089)</f>
        <v>20</v>
      </c>
      <c r="G1080" s="458">
        <f>SUM(G1081:G1089)</f>
        <v>0</v>
      </c>
      <c r="H1080" s="458">
        <v>0</v>
      </c>
      <c r="I1080" s="464">
        <f t="shared" si="74"/>
        <v>0.014</v>
      </c>
      <c r="J1080" s="280" t="str">
        <f t="shared" si="75"/>
        <v>是</v>
      </c>
      <c r="K1080" s="163" t="str">
        <f t="shared" si="76"/>
        <v>款</v>
      </c>
    </row>
    <row r="1081" ht="36" customHeight="1" spans="1:11">
      <c r="A1081" s="309">
        <v>2160201</v>
      </c>
      <c r="B1081" s="308" t="s">
        <v>93</v>
      </c>
      <c r="C1081" s="312">
        <v>109</v>
      </c>
      <c r="D1081" s="312">
        <v>121</v>
      </c>
      <c r="E1081" s="305">
        <f t="shared" si="73"/>
        <v>121</v>
      </c>
      <c r="F1081" s="312">
        <v>0</v>
      </c>
      <c r="G1081" s="305">
        <v>0</v>
      </c>
      <c r="H1081" s="305">
        <v>0</v>
      </c>
      <c r="I1081" s="313">
        <f t="shared" si="74"/>
        <v>0.11</v>
      </c>
      <c r="J1081" s="280" t="str">
        <f t="shared" si="75"/>
        <v>是</v>
      </c>
      <c r="K1081" s="163" t="str">
        <f t="shared" si="76"/>
        <v>项</v>
      </c>
    </row>
    <row r="1082" ht="36" customHeight="1" spans="1:11">
      <c r="A1082" s="309">
        <v>2160202</v>
      </c>
      <c r="B1082" s="308" t="s">
        <v>94</v>
      </c>
      <c r="C1082" s="312">
        <v>0</v>
      </c>
      <c r="D1082" s="312">
        <v>0</v>
      </c>
      <c r="E1082" s="460">
        <f t="shared" si="73"/>
        <v>0</v>
      </c>
      <c r="F1082" s="461">
        <v>0</v>
      </c>
      <c r="G1082" s="460">
        <v>0</v>
      </c>
      <c r="H1082" s="460">
        <v>0</v>
      </c>
      <c r="I1082" s="313" t="str">
        <f t="shared" si="74"/>
        <v/>
      </c>
      <c r="J1082" s="280" t="str">
        <f t="shared" si="75"/>
        <v>否</v>
      </c>
      <c r="K1082" s="163" t="str">
        <f t="shared" si="76"/>
        <v>项</v>
      </c>
    </row>
    <row r="1083" ht="36" customHeight="1" spans="1:11">
      <c r="A1083" s="309">
        <v>2160203</v>
      </c>
      <c r="B1083" s="308" t="s">
        <v>95</v>
      </c>
      <c r="C1083" s="312">
        <v>0</v>
      </c>
      <c r="D1083" s="312">
        <v>0</v>
      </c>
      <c r="E1083" s="460">
        <f t="shared" si="73"/>
        <v>0</v>
      </c>
      <c r="F1083" s="461">
        <v>0</v>
      </c>
      <c r="G1083" s="460">
        <v>0</v>
      </c>
      <c r="H1083" s="460">
        <v>0</v>
      </c>
      <c r="I1083" s="313" t="str">
        <f t="shared" si="74"/>
        <v/>
      </c>
      <c r="J1083" s="280" t="str">
        <f t="shared" si="75"/>
        <v>否</v>
      </c>
      <c r="K1083" s="163" t="str">
        <f t="shared" si="76"/>
        <v>项</v>
      </c>
    </row>
    <row r="1084" ht="36" customHeight="1" spans="1:11">
      <c r="A1084" s="309">
        <v>2160216</v>
      </c>
      <c r="B1084" s="308" t="s">
        <v>907</v>
      </c>
      <c r="C1084" s="312">
        <v>0</v>
      </c>
      <c r="D1084" s="312">
        <v>0</v>
      </c>
      <c r="E1084" s="460">
        <f t="shared" si="73"/>
        <v>0</v>
      </c>
      <c r="F1084" s="461">
        <v>0</v>
      </c>
      <c r="G1084" s="460">
        <v>0</v>
      </c>
      <c r="H1084" s="460">
        <v>0</v>
      </c>
      <c r="I1084" s="313" t="str">
        <f t="shared" si="74"/>
        <v/>
      </c>
      <c r="J1084" s="280" t="str">
        <f t="shared" si="75"/>
        <v>否</v>
      </c>
      <c r="K1084" s="163" t="str">
        <f t="shared" si="76"/>
        <v>项</v>
      </c>
    </row>
    <row r="1085" ht="36" customHeight="1" spans="1:11">
      <c r="A1085" s="309">
        <v>2160217</v>
      </c>
      <c r="B1085" s="308" t="s">
        <v>908</v>
      </c>
      <c r="C1085" s="312">
        <v>0</v>
      </c>
      <c r="D1085" s="312">
        <v>0</v>
      </c>
      <c r="E1085" s="460">
        <f t="shared" si="73"/>
        <v>0</v>
      </c>
      <c r="F1085" s="461">
        <v>0</v>
      </c>
      <c r="G1085" s="460">
        <v>0</v>
      </c>
      <c r="H1085" s="460">
        <v>0</v>
      </c>
      <c r="I1085" s="313" t="str">
        <f t="shared" si="74"/>
        <v/>
      </c>
      <c r="J1085" s="280" t="str">
        <f t="shared" si="75"/>
        <v>否</v>
      </c>
      <c r="K1085" s="163" t="str">
        <f t="shared" si="76"/>
        <v>项</v>
      </c>
    </row>
    <row r="1086" ht="36" customHeight="1" spans="1:11">
      <c r="A1086" s="309">
        <v>2160218</v>
      </c>
      <c r="B1086" s="308" t="s">
        <v>909</v>
      </c>
      <c r="C1086" s="312">
        <v>0</v>
      </c>
      <c r="D1086" s="312">
        <v>0</v>
      </c>
      <c r="E1086" s="460">
        <f t="shared" si="73"/>
        <v>0</v>
      </c>
      <c r="F1086" s="461">
        <v>0</v>
      </c>
      <c r="G1086" s="460">
        <v>0</v>
      </c>
      <c r="H1086" s="460">
        <v>0</v>
      </c>
      <c r="I1086" s="313" t="str">
        <f t="shared" si="74"/>
        <v/>
      </c>
      <c r="J1086" s="280" t="str">
        <f t="shared" si="75"/>
        <v>否</v>
      </c>
      <c r="K1086" s="163" t="str">
        <f t="shared" si="76"/>
        <v>项</v>
      </c>
    </row>
    <row r="1087" ht="36" customHeight="1" spans="1:11">
      <c r="A1087" s="309">
        <v>2160219</v>
      </c>
      <c r="B1087" s="308" t="s">
        <v>910</v>
      </c>
      <c r="C1087" s="312">
        <v>0</v>
      </c>
      <c r="D1087" s="312">
        <v>0</v>
      </c>
      <c r="E1087" s="460">
        <f t="shared" si="73"/>
        <v>0</v>
      </c>
      <c r="F1087" s="461">
        <v>0</v>
      </c>
      <c r="G1087" s="460">
        <v>0</v>
      </c>
      <c r="H1087" s="460">
        <v>0</v>
      </c>
      <c r="I1087" s="313" t="str">
        <f t="shared" si="74"/>
        <v/>
      </c>
      <c r="J1087" s="280" t="str">
        <f t="shared" si="75"/>
        <v>否</v>
      </c>
      <c r="K1087" s="163" t="str">
        <f t="shared" si="76"/>
        <v>项</v>
      </c>
    </row>
    <row r="1088" ht="36" customHeight="1" spans="1:11">
      <c r="A1088" s="309">
        <v>2160250</v>
      </c>
      <c r="B1088" s="308" t="s">
        <v>102</v>
      </c>
      <c r="C1088" s="312">
        <v>0</v>
      </c>
      <c r="D1088" s="312">
        <v>0</v>
      </c>
      <c r="E1088" s="460">
        <f t="shared" si="73"/>
        <v>0</v>
      </c>
      <c r="F1088" s="461">
        <v>0</v>
      </c>
      <c r="G1088" s="460">
        <v>0</v>
      </c>
      <c r="H1088" s="460">
        <v>0</v>
      </c>
      <c r="I1088" s="313" t="str">
        <f t="shared" si="74"/>
        <v/>
      </c>
      <c r="J1088" s="280" t="str">
        <f t="shared" si="75"/>
        <v>否</v>
      </c>
      <c r="K1088" s="163" t="str">
        <f t="shared" si="76"/>
        <v>项</v>
      </c>
    </row>
    <row r="1089" ht="36" customHeight="1" spans="1:11">
      <c r="A1089" s="309">
        <v>2160299</v>
      </c>
      <c r="B1089" s="308" t="s">
        <v>911</v>
      </c>
      <c r="C1089" s="312">
        <v>30</v>
      </c>
      <c r="D1089" s="312">
        <v>20</v>
      </c>
      <c r="E1089" s="460">
        <f t="shared" si="73"/>
        <v>20</v>
      </c>
      <c r="F1089" s="461">
        <v>20</v>
      </c>
      <c r="G1089" s="460">
        <v>0</v>
      </c>
      <c r="H1089" s="460">
        <v>0</v>
      </c>
      <c r="I1089" s="313">
        <f t="shared" si="74"/>
        <v>-0.333</v>
      </c>
      <c r="J1089" s="280" t="str">
        <f t="shared" si="75"/>
        <v>是</v>
      </c>
      <c r="K1089" s="163" t="str">
        <f t="shared" si="76"/>
        <v>项</v>
      </c>
    </row>
    <row r="1090" ht="36" customHeight="1" spans="1:11">
      <c r="A1090" s="309">
        <v>21606</v>
      </c>
      <c r="B1090" s="457" t="s">
        <v>912</v>
      </c>
      <c r="C1090" s="458">
        <v>0</v>
      </c>
      <c r="D1090" s="458">
        <v>0</v>
      </c>
      <c r="E1090" s="458">
        <f t="shared" si="73"/>
        <v>0</v>
      </c>
      <c r="F1090" s="458"/>
      <c r="G1090" s="458">
        <f>SUM(G1091:G1095)</f>
        <v>0</v>
      </c>
      <c r="H1090" s="458">
        <v>0</v>
      </c>
      <c r="I1090" s="464" t="str">
        <f t="shared" si="74"/>
        <v/>
      </c>
      <c r="J1090" s="280" t="str">
        <f t="shared" si="75"/>
        <v>否</v>
      </c>
      <c r="K1090" s="163" t="str">
        <f t="shared" si="76"/>
        <v>款</v>
      </c>
    </row>
    <row r="1091" ht="36" customHeight="1" spans="1:11">
      <c r="A1091" s="309">
        <v>2160601</v>
      </c>
      <c r="B1091" s="308" t="s">
        <v>93</v>
      </c>
      <c r="C1091" s="312">
        <v>0</v>
      </c>
      <c r="D1091" s="312">
        <v>0</v>
      </c>
      <c r="E1091" s="460">
        <f t="shared" si="73"/>
        <v>0</v>
      </c>
      <c r="F1091" s="461">
        <v>0</v>
      </c>
      <c r="G1091" s="460">
        <v>0</v>
      </c>
      <c r="H1091" s="460">
        <v>0</v>
      </c>
      <c r="I1091" s="313" t="str">
        <f t="shared" si="74"/>
        <v/>
      </c>
      <c r="J1091" s="280" t="str">
        <f t="shared" si="75"/>
        <v>否</v>
      </c>
      <c r="K1091" s="163" t="str">
        <f t="shared" si="76"/>
        <v>项</v>
      </c>
    </row>
    <row r="1092" ht="36" customHeight="1" spans="1:11">
      <c r="A1092" s="309">
        <v>2160602</v>
      </c>
      <c r="B1092" s="308" t="s">
        <v>94</v>
      </c>
      <c r="C1092" s="312">
        <v>0</v>
      </c>
      <c r="D1092" s="312">
        <v>0</v>
      </c>
      <c r="E1092" s="460">
        <f t="shared" ref="E1092:E1155" si="77">D1092-H1092</f>
        <v>0</v>
      </c>
      <c r="F1092" s="461">
        <v>0</v>
      </c>
      <c r="G1092" s="460">
        <v>0</v>
      </c>
      <c r="H1092" s="460">
        <v>0</v>
      </c>
      <c r="I1092" s="313" t="str">
        <f t="shared" ref="I1092:I1155" si="78">IF(C1092&gt;0,E1092/C1092-1,IF(C1092&lt;0,-(E1092/C1092-1),""))</f>
        <v/>
      </c>
      <c r="J1092" s="280" t="str">
        <f t="shared" ref="J1092:J1155" si="79">IF(LEN(A1092)=3,"是",IF(B1092&lt;&gt;"",IF(SUM(C1092:H1092)&lt;&gt;0,"是","否"),"是"))</f>
        <v>否</v>
      </c>
      <c r="K1092" s="163" t="str">
        <f t="shared" ref="K1092:K1155" si="80">IF(LEN(A1092)=3,"类",IF(LEN(A1092)=5,"款","项"))</f>
        <v>项</v>
      </c>
    </row>
    <row r="1093" ht="36" customHeight="1" spans="1:11">
      <c r="A1093" s="309">
        <v>2160603</v>
      </c>
      <c r="B1093" s="308" t="s">
        <v>95</v>
      </c>
      <c r="C1093" s="312">
        <v>0</v>
      </c>
      <c r="D1093" s="312">
        <v>0</v>
      </c>
      <c r="E1093" s="460">
        <f t="shared" si="77"/>
        <v>0</v>
      </c>
      <c r="F1093" s="461">
        <v>0</v>
      </c>
      <c r="G1093" s="460">
        <v>0</v>
      </c>
      <c r="H1093" s="460">
        <v>0</v>
      </c>
      <c r="I1093" s="313" t="str">
        <f t="shared" si="78"/>
        <v/>
      </c>
      <c r="J1093" s="280" t="str">
        <f t="shared" si="79"/>
        <v>否</v>
      </c>
      <c r="K1093" s="163" t="str">
        <f t="shared" si="80"/>
        <v>项</v>
      </c>
    </row>
    <row r="1094" ht="36" customHeight="1" spans="1:11">
      <c r="A1094" s="309">
        <v>2160607</v>
      </c>
      <c r="B1094" s="308" t="s">
        <v>913</v>
      </c>
      <c r="C1094" s="312">
        <v>0</v>
      </c>
      <c r="D1094" s="312">
        <v>0</v>
      </c>
      <c r="E1094" s="460">
        <f t="shared" si="77"/>
        <v>0</v>
      </c>
      <c r="F1094" s="461">
        <v>0</v>
      </c>
      <c r="G1094" s="460">
        <v>0</v>
      </c>
      <c r="H1094" s="460">
        <v>0</v>
      </c>
      <c r="I1094" s="313" t="str">
        <f t="shared" si="78"/>
        <v/>
      </c>
      <c r="J1094" s="280" t="str">
        <f t="shared" si="79"/>
        <v>否</v>
      </c>
      <c r="K1094" s="163" t="str">
        <f t="shared" si="80"/>
        <v>项</v>
      </c>
    </row>
    <row r="1095" ht="36" customHeight="1" spans="1:11">
      <c r="A1095" s="309">
        <v>2160699</v>
      </c>
      <c r="B1095" s="308" t="s">
        <v>914</v>
      </c>
      <c r="C1095" s="312">
        <v>0</v>
      </c>
      <c r="D1095" s="312">
        <v>0</v>
      </c>
      <c r="E1095" s="460">
        <f t="shared" si="77"/>
        <v>0</v>
      </c>
      <c r="F1095" s="461">
        <v>0</v>
      </c>
      <c r="G1095" s="460">
        <v>0</v>
      </c>
      <c r="H1095" s="460">
        <v>0</v>
      </c>
      <c r="I1095" s="313" t="str">
        <f t="shared" si="78"/>
        <v/>
      </c>
      <c r="J1095" s="280" t="str">
        <f t="shared" si="79"/>
        <v>否</v>
      </c>
      <c r="K1095" s="163" t="str">
        <f t="shared" si="80"/>
        <v>项</v>
      </c>
    </row>
    <row r="1096" ht="36" customHeight="1" spans="1:11">
      <c r="A1096" s="309">
        <v>21699</v>
      </c>
      <c r="B1096" s="457" t="s">
        <v>915</v>
      </c>
      <c r="C1096" s="458">
        <v>0</v>
      </c>
      <c r="D1096" s="458">
        <v>5</v>
      </c>
      <c r="E1096" s="458">
        <f t="shared" si="77"/>
        <v>5</v>
      </c>
      <c r="F1096" s="458"/>
      <c r="G1096" s="458">
        <f>SUM(G1097:G1098)</f>
        <v>0</v>
      </c>
      <c r="H1096" s="458">
        <v>0</v>
      </c>
      <c r="I1096" s="464" t="str">
        <f t="shared" si="78"/>
        <v/>
      </c>
      <c r="J1096" s="280" t="str">
        <f t="shared" si="79"/>
        <v>是</v>
      </c>
      <c r="K1096" s="163" t="str">
        <f t="shared" si="80"/>
        <v>款</v>
      </c>
    </row>
    <row r="1097" ht="36" customHeight="1" spans="1:11">
      <c r="A1097" s="309">
        <v>2169901</v>
      </c>
      <c r="B1097" s="308" t="s">
        <v>916</v>
      </c>
      <c r="C1097" s="312">
        <v>0</v>
      </c>
      <c r="D1097" s="312">
        <v>0</v>
      </c>
      <c r="E1097" s="460">
        <f t="shared" si="77"/>
        <v>0</v>
      </c>
      <c r="F1097" s="461">
        <v>0</v>
      </c>
      <c r="G1097" s="460">
        <v>0</v>
      </c>
      <c r="H1097" s="460">
        <v>0</v>
      </c>
      <c r="I1097" s="313" t="str">
        <f t="shared" si="78"/>
        <v/>
      </c>
      <c r="J1097" s="280" t="str">
        <f t="shared" si="79"/>
        <v>否</v>
      </c>
      <c r="K1097" s="163" t="str">
        <f t="shared" si="80"/>
        <v>项</v>
      </c>
    </row>
    <row r="1098" ht="36" customHeight="1" spans="1:11">
      <c r="A1098" s="309">
        <v>2169999</v>
      </c>
      <c r="B1098" s="308" t="s">
        <v>917</v>
      </c>
      <c r="C1098" s="312">
        <v>0</v>
      </c>
      <c r="D1098" s="312">
        <v>5</v>
      </c>
      <c r="E1098" s="305">
        <f t="shared" si="77"/>
        <v>5</v>
      </c>
      <c r="F1098" s="312">
        <v>0</v>
      </c>
      <c r="G1098" s="305">
        <v>0</v>
      </c>
      <c r="H1098" s="305">
        <v>0</v>
      </c>
      <c r="I1098" s="313" t="str">
        <f t="shared" si="78"/>
        <v/>
      </c>
      <c r="J1098" s="280" t="str">
        <f t="shared" si="79"/>
        <v>是</v>
      </c>
      <c r="K1098" s="163" t="str">
        <f t="shared" si="80"/>
        <v>项</v>
      </c>
    </row>
    <row r="1099" ht="36" customHeight="1" spans="1:11">
      <c r="A1099" s="303">
        <v>217</v>
      </c>
      <c r="B1099" s="455" t="s">
        <v>61</v>
      </c>
      <c r="C1099" s="458">
        <v>350</v>
      </c>
      <c r="D1099" s="458">
        <v>0</v>
      </c>
      <c r="E1099" s="458">
        <f t="shared" si="77"/>
        <v>0</v>
      </c>
      <c r="F1099" s="458"/>
      <c r="G1099" s="458">
        <f>SUM(G1100,G1107,G1117,G1123)</f>
        <v>0</v>
      </c>
      <c r="H1099" s="458">
        <v>0</v>
      </c>
      <c r="I1099" s="463">
        <f t="shared" si="78"/>
        <v>-1</v>
      </c>
      <c r="J1099" s="280" t="str">
        <f t="shared" si="79"/>
        <v>是</v>
      </c>
      <c r="K1099" s="163" t="str">
        <f t="shared" si="80"/>
        <v>类</v>
      </c>
    </row>
    <row r="1100" ht="36" customHeight="1" spans="1:11">
      <c r="A1100" s="309">
        <v>21701</v>
      </c>
      <c r="B1100" s="457" t="s">
        <v>918</v>
      </c>
      <c r="C1100" s="458">
        <v>20</v>
      </c>
      <c r="D1100" s="458">
        <v>0</v>
      </c>
      <c r="E1100" s="458">
        <f t="shared" si="77"/>
        <v>0</v>
      </c>
      <c r="F1100" s="458"/>
      <c r="G1100" s="458">
        <f>SUM(G1101:G1106)</f>
        <v>0</v>
      </c>
      <c r="H1100" s="458">
        <v>0</v>
      </c>
      <c r="I1100" s="464">
        <f t="shared" si="78"/>
        <v>-1</v>
      </c>
      <c r="J1100" s="280" t="str">
        <f t="shared" si="79"/>
        <v>是</v>
      </c>
      <c r="K1100" s="163" t="str">
        <f t="shared" si="80"/>
        <v>款</v>
      </c>
    </row>
    <row r="1101" ht="36" customHeight="1" spans="1:11">
      <c r="A1101" s="309">
        <v>2170101</v>
      </c>
      <c r="B1101" s="308" t="s">
        <v>93</v>
      </c>
      <c r="C1101" s="312">
        <v>0</v>
      </c>
      <c r="D1101" s="312">
        <v>0</v>
      </c>
      <c r="E1101" s="460">
        <f t="shared" si="77"/>
        <v>0</v>
      </c>
      <c r="F1101" s="461">
        <v>0</v>
      </c>
      <c r="G1101" s="460">
        <v>0</v>
      </c>
      <c r="H1101" s="460">
        <v>0</v>
      </c>
      <c r="I1101" s="313" t="str">
        <f t="shared" si="78"/>
        <v/>
      </c>
      <c r="J1101" s="280" t="str">
        <f t="shared" si="79"/>
        <v>否</v>
      </c>
      <c r="K1101" s="163" t="str">
        <f t="shared" si="80"/>
        <v>项</v>
      </c>
    </row>
    <row r="1102" ht="36" customHeight="1" spans="1:11">
      <c r="A1102" s="309">
        <v>2170102</v>
      </c>
      <c r="B1102" s="308" t="s">
        <v>94</v>
      </c>
      <c r="C1102" s="312">
        <v>0</v>
      </c>
      <c r="D1102" s="312">
        <v>0</v>
      </c>
      <c r="E1102" s="460">
        <f t="shared" si="77"/>
        <v>0</v>
      </c>
      <c r="F1102" s="461">
        <v>0</v>
      </c>
      <c r="G1102" s="460">
        <v>0</v>
      </c>
      <c r="H1102" s="460">
        <v>0</v>
      </c>
      <c r="I1102" s="313" t="str">
        <f t="shared" si="78"/>
        <v/>
      </c>
      <c r="J1102" s="280" t="str">
        <f t="shared" si="79"/>
        <v>否</v>
      </c>
      <c r="K1102" s="163" t="str">
        <f t="shared" si="80"/>
        <v>项</v>
      </c>
    </row>
    <row r="1103" ht="36" customHeight="1" spans="1:11">
      <c r="A1103" s="309">
        <v>2170103</v>
      </c>
      <c r="B1103" s="308" t="s">
        <v>95</v>
      </c>
      <c r="C1103" s="312">
        <v>0</v>
      </c>
      <c r="D1103" s="312">
        <v>0</v>
      </c>
      <c r="E1103" s="460">
        <f t="shared" si="77"/>
        <v>0</v>
      </c>
      <c r="F1103" s="461">
        <v>0</v>
      </c>
      <c r="G1103" s="460">
        <v>0</v>
      </c>
      <c r="H1103" s="460">
        <v>0</v>
      </c>
      <c r="I1103" s="313" t="str">
        <f t="shared" si="78"/>
        <v/>
      </c>
      <c r="J1103" s="280" t="str">
        <f t="shared" si="79"/>
        <v>否</v>
      </c>
      <c r="K1103" s="163" t="str">
        <f t="shared" si="80"/>
        <v>项</v>
      </c>
    </row>
    <row r="1104" ht="36" customHeight="1" spans="1:11">
      <c r="A1104" s="309">
        <v>2170104</v>
      </c>
      <c r="B1104" s="308" t="s">
        <v>919</v>
      </c>
      <c r="C1104" s="312">
        <v>0</v>
      </c>
      <c r="D1104" s="312">
        <v>0</v>
      </c>
      <c r="E1104" s="460">
        <f t="shared" si="77"/>
        <v>0</v>
      </c>
      <c r="F1104" s="461">
        <v>0</v>
      </c>
      <c r="G1104" s="460">
        <v>0</v>
      </c>
      <c r="H1104" s="460">
        <v>0</v>
      </c>
      <c r="I1104" s="313" t="str">
        <f t="shared" si="78"/>
        <v/>
      </c>
      <c r="J1104" s="280" t="str">
        <f t="shared" si="79"/>
        <v>否</v>
      </c>
      <c r="K1104" s="163" t="str">
        <f t="shared" si="80"/>
        <v>项</v>
      </c>
    </row>
    <row r="1105" ht="36" customHeight="1" spans="1:11">
      <c r="A1105" s="309">
        <v>2170150</v>
      </c>
      <c r="B1105" s="308" t="s">
        <v>102</v>
      </c>
      <c r="C1105" s="312">
        <v>0</v>
      </c>
      <c r="D1105" s="312">
        <v>0</v>
      </c>
      <c r="E1105" s="460">
        <f t="shared" si="77"/>
        <v>0</v>
      </c>
      <c r="F1105" s="461">
        <v>0</v>
      </c>
      <c r="G1105" s="460">
        <v>0</v>
      </c>
      <c r="H1105" s="460">
        <v>0</v>
      </c>
      <c r="I1105" s="313" t="str">
        <f t="shared" si="78"/>
        <v/>
      </c>
      <c r="J1105" s="280" t="str">
        <f t="shared" si="79"/>
        <v>否</v>
      </c>
      <c r="K1105" s="163" t="str">
        <f t="shared" si="80"/>
        <v>项</v>
      </c>
    </row>
    <row r="1106" ht="36" customHeight="1" spans="1:11">
      <c r="A1106" s="309">
        <v>2170199</v>
      </c>
      <c r="B1106" s="308" t="s">
        <v>920</v>
      </c>
      <c r="C1106" s="312">
        <v>20</v>
      </c>
      <c r="D1106" s="312">
        <v>0</v>
      </c>
      <c r="E1106" s="460">
        <f t="shared" si="77"/>
        <v>0</v>
      </c>
      <c r="F1106" s="461">
        <v>0</v>
      </c>
      <c r="G1106" s="460">
        <v>0</v>
      </c>
      <c r="H1106" s="460">
        <v>0</v>
      </c>
      <c r="I1106" s="313">
        <f t="shared" si="78"/>
        <v>-1</v>
      </c>
      <c r="J1106" s="280" t="str">
        <f t="shared" si="79"/>
        <v>是</v>
      </c>
      <c r="K1106" s="163" t="str">
        <f t="shared" si="80"/>
        <v>项</v>
      </c>
    </row>
    <row r="1107" ht="36" customHeight="1" spans="1:11">
      <c r="A1107" s="363">
        <v>21702</v>
      </c>
      <c r="B1107" s="457" t="s">
        <v>921</v>
      </c>
      <c r="C1107" s="458">
        <v>0</v>
      </c>
      <c r="D1107" s="458">
        <v>0</v>
      </c>
      <c r="E1107" s="458">
        <f t="shared" si="77"/>
        <v>0</v>
      </c>
      <c r="F1107" s="458"/>
      <c r="G1107" s="458">
        <f>SUM(G1108:G1116)</f>
        <v>0</v>
      </c>
      <c r="H1107" s="458">
        <v>0</v>
      </c>
      <c r="I1107" s="464" t="str">
        <f t="shared" si="78"/>
        <v/>
      </c>
      <c r="J1107" s="280" t="str">
        <f t="shared" si="79"/>
        <v>否</v>
      </c>
      <c r="K1107" s="163" t="str">
        <f t="shared" si="80"/>
        <v>款</v>
      </c>
    </row>
    <row r="1108" ht="36" customHeight="1" spans="1:11">
      <c r="A1108" s="481">
        <v>2170201</v>
      </c>
      <c r="B1108" s="482" t="s">
        <v>922</v>
      </c>
      <c r="C1108" s="312">
        <v>0</v>
      </c>
      <c r="D1108" s="312">
        <v>0</v>
      </c>
      <c r="E1108" s="460">
        <f t="shared" si="77"/>
        <v>0</v>
      </c>
      <c r="F1108" s="461">
        <v>0</v>
      </c>
      <c r="G1108" s="460">
        <v>0</v>
      </c>
      <c r="H1108" s="460">
        <v>0</v>
      </c>
      <c r="I1108" s="313" t="str">
        <f t="shared" si="78"/>
        <v/>
      </c>
      <c r="J1108" s="280" t="str">
        <f t="shared" si="79"/>
        <v>否</v>
      </c>
      <c r="K1108" s="163" t="str">
        <f t="shared" si="80"/>
        <v>项</v>
      </c>
    </row>
    <row r="1109" ht="36" customHeight="1" spans="1:11">
      <c r="A1109" s="481">
        <v>2170202</v>
      </c>
      <c r="B1109" s="482" t="s">
        <v>923</v>
      </c>
      <c r="C1109" s="312">
        <v>0</v>
      </c>
      <c r="D1109" s="312">
        <v>0</v>
      </c>
      <c r="E1109" s="460">
        <f t="shared" si="77"/>
        <v>0</v>
      </c>
      <c r="F1109" s="461">
        <v>0</v>
      </c>
      <c r="G1109" s="460">
        <v>0</v>
      </c>
      <c r="H1109" s="460">
        <v>0</v>
      </c>
      <c r="I1109" s="313" t="str">
        <f t="shared" si="78"/>
        <v/>
      </c>
      <c r="J1109" s="280" t="str">
        <f t="shared" si="79"/>
        <v>否</v>
      </c>
      <c r="K1109" s="163" t="str">
        <f t="shared" si="80"/>
        <v>项</v>
      </c>
    </row>
    <row r="1110" ht="36" customHeight="1" spans="1:11">
      <c r="A1110" s="481">
        <v>2170203</v>
      </c>
      <c r="B1110" s="482" t="s">
        <v>924</v>
      </c>
      <c r="C1110" s="312">
        <v>0</v>
      </c>
      <c r="D1110" s="312">
        <v>0</v>
      </c>
      <c r="E1110" s="460">
        <f t="shared" si="77"/>
        <v>0</v>
      </c>
      <c r="F1110" s="461">
        <v>0</v>
      </c>
      <c r="G1110" s="460">
        <v>0</v>
      </c>
      <c r="H1110" s="460">
        <v>0</v>
      </c>
      <c r="I1110" s="313" t="str">
        <f t="shared" si="78"/>
        <v/>
      </c>
      <c r="J1110" s="280" t="str">
        <f t="shared" si="79"/>
        <v>否</v>
      </c>
      <c r="K1110" s="163" t="str">
        <f t="shared" si="80"/>
        <v>项</v>
      </c>
    </row>
    <row r="1111" ht="36" customHeight="1" spans="1:11">
      <c r="A1111" s="481">
        <v>2170204</v>
      </c>
      <c r="B1111" s="482" t="s">
        <v>925</v>
      </c>
      <c r="C1111" s="312">
        <v>0</v>
      </c>
      <c r="D1111" s="312">
        <v>0</v>
      </c>
      <c r="E1111" s="460">
        <f t="shared" si="77"/>
        <v>0</v>
      </c>
      <c r="F1111" s="461">
        <v>0</v>
      </c>
      <c r="G1111" s="460">
        <v>0</v>
      </c>
      <c r="H1111" s="460">
        <v>0</v>
      </c>
      <c r="I1111" s="313" t="str">
        <f t="shared" si="78"/>
        <v/>
      </c>
      <c r="J1111" s="280" t="str">
        <f t="shared" si="79"/>
        <v>否</v>
      </c>
      <c r="K1111" s="163" t="str">
        <f t="shared" si="80"/>
        <v>项</v>
      </c>
    </row>
    <row r="1112" ht="36" customHeight="1" spans="1:11">
      <c r="A1112" s="481">
        <v>2170205</v>
      </c>
      <c r="B1112" s="482" t="s">
        <v>926</v>
      </c>
      <c r="C1112" s="312">
        <v>0</v>
      </c>
      <c r="D1112" s="312">
        <v>0</v>
      </c>
      <c r="E1112" s="460">
        <f t="shared" si="77"/>
        <v>0</v>
      </c>
      <c r="F1112" s="461">
        <v>0</v>
      </c>
      <c r="G1112" s="460">
        <v>0</v>
      </c>
      <c r="H1112" s="460">
        <v>0</v>
      </c>
      <c r="I1112" s="313" t="str">
        <f t="shared" si="78"/>
        <v/>
      </c>
      <c r="J1112" s="280" t="str">
        <f t="shared" si="79"/>
        <v>否</v>
      </c>
      <c r="K1112" s="163" t="str">
        <f t="shared" si="80"/>
        <v>项</v>
      </c>
    </row>
    <row r="1113" ht="36" customHeight="1" spans="1:11">
      <c r="A1113" s="481">
        <v>2170206</v>
      </c>
      <c r="B1113" s="482" t="s">
        <v>927</v>
      </c>
      <c r="C1113" s="312">
        <v>0</v>
      </c>
      <c r="D1113" s="312">
        <v>0</v>
      </c>
      <c r="E1113" s="460">
        <f t="shared" si="77"/>
        <v>0</v>
      </c>
      <c r="F1113" s="461">
        <v>0</v>
      </c>
      <c r="G1113" s="460">
        <v>0</v>
      </c>
      <c r="H1113" s="460">
        <v>0</v>
      </c>
      <c r="I1113" s="313" t="str">
        <f t="shared" si="78"/>
        <v/>
      </c>
      <c r="J1113" s="280" t="str">
        <f t="shared" si="79"/>
        <v>否</v>
      </c>
      <c r="K1113" s="163" t="str">
        <f t="shared" si="80"/>
        <v>项</v>
      </c>
    </row>
    <row r="1114" ht="36" customHeight="1" spans="1:11">
      <c r="A1114" s="481">
        <v>2170207</v>
      </c>
      <c r="B1114" s="482" t="s">
        <v>928</v>
      </c>
      <c r="C1114" s="312">
        <v>0</v>
      </c>
      <c r="D1114" s="312">
        <v>0</v>
      </c>
      <c r="E1114" s="460">
        <f t="shared" si="77"/>
        <v>0</v>
      </c>
      <c r="F1114" s="461">
        <v>0</v>
      </c>
      <c r="G1114" s="460">
        <v>0</v>
      </c>
      <c r="H1114" s="460">
        <v>0</v>
      </c>
      <c r="I1114" s="313" t="str">
        <f t="shared" si="78"/>
        <v/>
      </c>
      <c r="J1114" s="280" t="str">
        <f t="shared" si="79"/>
        <v>否</v>
      </c>
      <c r="K1114" s="163" t="str">
        <f t="shared" si="80"/>
        <v>项</v>
      </c>
    </row>
    <row r="1115" ht="36" customHeight="1" spans="1:11">
      <c r="A1115" s="481">
        <v>2170208</v>
      </c>
      <c r="B1115" s="482" t="s">
        <v>929</v>
      </c>
      <c r="C1115" s="312">
        <v>0</v>
      </c>
      <c r="D1115" s="312">
        <v>0</v>
      </c>
      <c r="E1115" s="460">
        <f t="shared" si="77"/>
        <v>0</v>
      </c>
      <c r="F1115" s="461">
        <v>0</v>
      </c>
      <c r="G1115" s="460">
        <v>0</v>
      </c>
      <c r="H1115" s="460">
        <v>0</v>
      </c>
      <c r="I1115" s="313" t="str">
        <f t="shared" si="78"/>
        <v/>
      </c>
      <c r="J1115" s="280" t="str">
        <f t="shared" si="79"/>
        <v>否</v>
      </c>
      <c r="K1115" s="163" t="str">
        <f t="shared" si="80"/>
        <v>项</v>
      </c>
    </row>
    <row r="1116" ht="36" customHeight="1" spans="1:11">
      <c r="A1116" s="481">
        <v>2170299</v>
      </c>
      <c r="B1116" s="482" t="s">
        <v>930</v>
      </c>
      <c r="C1116" s="312">
        <v>0</v>
      </c>
      <c r="D1116" s="312">
        <v>0</v>
      </c>
      <c r="E1116" s="460">
        <f t="shared" si="77"/>
        <v>0</v>
      </c>
      <c r="F1116" s="461">
        <v>0</v>
      </c>
      <c r="G1116" s="460">
        <v>0</v>
      </c>
      <c r="H1116" s="460">
        <v>0</v>
      </c>
      <c r="I1116" s="313" t="str">
        <f t="shared" si="78"/>
        <v/>
      </c>
      <c r="J1116" s="280" t="str">
        <f t="shared" si="79"/>
        <v>否</v>
      </c>
      <c r="K1116" s="163" t="str">
        <f t="shared" si="80"/>
        <v>项</v>
      </c>
    </row>
    <row r="1117" ht="36" customHeight="1" spans="1:11">
      <c r="A1117" s="309">
        <v>21703</v>
      </c>
      <c r="B1117" s="457" t="s">
        <v>931</v>
      </c>
      <c r="C1117" s="458">
        <v>0</v>
      </c>
      <c r="D1117" s="458">
        <v>0</v>
      </c>
      <c r="E1117" s="458">
        <f t="shared" si="77"/>
        <v>0</v>
      </c>
      <c r="F1117" s="458"/>
      <c r="G1117" s="458">
        <f>SUM(G1118:G1122)</f>
        <v>0</v>
      </c>
      <c r="H1117" s="458">
        <v>0</v>
      </c>
      <c r="I1117" s="464" t="str">
        <f t="shared" si="78"/>
        <v/>
      </c>
      <c r="J1117" s="280" t="str">
        <f t="shared" si="79"/>
        <v>否</v>
      </c>
      <c r="K1117" s="163" t="str">
        <f t="shared" si="80"/>
        <v>款</v>
      </c>
    </row>
    <row r="1118" ht="36" customHeight="1" spans="1:11">
      <c r="A1118" s="309">
        <v>2170301</v>
      </c>
      <c r="B1118" s="308" t="s">
        <v>932</v>
      </c>
      <c r="C1118" s="312">
        <v>0</v>
      </c>
      <c r="D1118" s="312">
        <v>0</v>
      </c>
      <c r="E1118" s="460">
        <f t="shared" si="77"/>
        <v>0</v>
      </c>
      <c r="F1118" s="461">
        <v>0</v>
      </c>
      <c r="G1118" s="460">
        <v>0</v>
      </c>
      <c r="H1118" s="460">
        <v>0</v>
      </c>
      <c r="I1118" s="313" t="str">
        <f t="shared" si="78"/>
        <v/>
      </c>
      <c r="J1118" s="280" t="str">
        <f t="shared" si="79"/>
        <v>否</v>
      </c>
      <c r="K1118" s="163" t="str">
        <f t="shared" si="80"/>
        <v>项</v>
      </c>
    </row>
    <row r="1119" ht="36" customHeight="1" spans="1:11">
      <c r="A1119" s="309">
        <v>2170302</v>
      </c>
      <c r="B1119" s="308" t="s">
        <v>933</v>
      </c>
      <c r="C1119" s="312">
        <v>0</v>
      </c>
      <c r="D1119" s="312">
        <v>0</v>
      </c>
      <c r="E1119" s="460">
        <f t="shared" si="77"/>
        <v>0</v>
      </c>
      <c r="F1119" s="461">
        <v>0</v>
      </c>
      <c r="G1119" s="460">
        <v>0</v>
      </c>
      <c r="H1119" s="460">
        <v>0</v>
      </c>
      <c r="I1119" s="313" t="str">
        <f t="shared" si="78"/>
        <v/>
      </c>
      <c r="J1119" s="280" t="str">
        <f t="shared" si="79"/>
        <v>否</v>
      </c>
      <c r="K1119" s="163" t="str">
        <f t="shared" si="80"/>
        <v>项</v>
      </c>
    </row>
    <row r="1120" ht="36" customHeight="1" spans="1:11">
      <c r="A1120" s="309">
        <v>2170303</v>
      </c>
      <c r="B1120" s="308" t="s">
        <v>934</v>
      </c>
      <c r="C1120" s="312">
        <v>0</v>
      </c>
      <c r="D1120" s="312">
        <v>0</v>
      </c>
      <c r="E1120" s="460">
        <f t="shared" si="77"/>
        <v>0</v>
      </c>
      <c r="F1120" s="461">
        <v>0</v>
      </c>
      <c r="G1120" s="460">
        <v>0</v>
      </c>
      <c r="H1120" s="460">
        <v>0</v>
      </c>
      <c r="I1120" s="313" t="str">
        <f t="shared" si="78"/>
        <v/>
      </c>
      <c r="J1120" s="280" t="str">
        <f t="shared" si="79"/>
        <v>否</v>
      </c>
      <c r="K1120" s="163" t="str">
        <f t="shared" si="80"/>
        <v>项</v>
      </c>
    </row>
    <row r="1121" ht="36" customHeight="1" spans="1:11">
      <c r="A1121" s="309">
        <v>2170304</v>
      </c>
      <c r="B1121" s="308" t="s">
        <v>935</v>
      </c>
      <c r="C1121" s="312">
        <v>0</v>
      </c>
      <c r="D1121" s="312">
        <v>0</v>
      </c>
      <c r="E1121" s="460">
        <f t="shared" si="77"/>
        <v>0</v>
      </c>
      <c r="F1121" s="461">
        <v>0</v>
      </c>
      <c r="G1121" s="460">
        <v>0</v>
      </c>
      <c r="H1121" s="460">
        <v>0</v>
      </c>
      <c r="I1121" s="313" t="str">
        <f t="shared" si="78"/>
        <v/>
      </c>
      <c r="J1121" s="280" t="str">
        <f t="shared" si="79"/>
        <v>否</v>
      </c>
      <c r="K1121" s="163" t="str">
        <f t="shared" si="80"/>
        <v>项</v>
      </c>
    </row>
    <row r="1122" ht="36" customHeight="1" spans="1:11">
      <c r="A1122" s="309">
        <v>2170399</v>
      </c>
      <c r="B1122" s="308" t="s">
        <v>936</v>
      </c>
      <c r="C1122" s="312">
        <v>0</v>
      </c>
      <c r="D1122" s="312">
        <v>0</v>
      </c>
      <c r="E1122" s="460">
        <f t="shared" si="77"/>
        <v>0</v>
      </c>
      <c r="F1122" s="461">
        <v>0</v>
      </c>
      <c r="G1122" s="460">
        <v>0</v>
      </c>
      <c r="H1122" s="460">
        <v>0</v>
      </c>
      <c r="I1122" s="313" t="str">
        <f t="shared" si="78"/>
        <v/>
      </c>
      <c r="J1122" s="280" t="str">
        <f t="shared" si="79"/>
        <v>否</v>
      </c>
      <c r="K1122" s="163" t="str">
        <f t="shared" si="80"/>
        <v>项</v>
      </c>
    </row>
    <row r="1123" ht="36" customHeight="1" spans="1:11">
      <c r="A1123" s="309">
        <v>21799</v>
      </c>
      <c r="B1123" s="457" t="s">
        <v>937</v>
      </c>
      <c r="C1123" s="458">
        <v>330</v>
      </c>
      <c r="D1123" s="458">
        <v>0</v>
      </c>
      <c r="E1123" s="458">
        <f t="shared" si="77"/>
        <v>0</v>
      </c>
      <c r="F1123" s="458"/>
      <c r="G1123" s="458">
        <f>SUM(G1124:G1125)</f>
        <v>0</v>
      </c>
      <c r="H1123" s="458">
        <v>0</v>
      </c>
      <c r="I1123" s="464">
        <f t="shared" si="78"/>
        <v>-1</v>
      </c>
      <c r="J1123" s="280" t="str">
        <f t="shared" si="79"/>
        <v>是</v>
      </c>
      <c r="K1123" s="163" t="str">
        <f t="shared" si="80"/>
        <v>款</v>
      </c>
    </row>
    <row r="1124" ht="36" customHeight="1" spans="1:11">
      <c r="A1124" s="363">
        <v>2179902</v>
      </c>
      <c r="B1124" s="308" t="s">
        <v>938</v>
      </c>
      <c r="C1124" s="312">
        <v>330</v>
      </c>
      <c r="D1124" s="312">
        <v>0</v>
      </c>
      <c r="E1124" s="460">
        <f t="shared" si="77"/>
        <v>0</v>
      </c>
      <c r="F1124" s="461">
        <v>0</v>
      </c>
      <c r="G1124" s="460">
        <v>0</v>
      </c>
      <c r="H1124" s="460">
        <v>0</v>
      </c>
      <c r="I1124" s="313">
        <f t="shared" si="78"/>
        <v>-1</v>
      </c>
      <c r="J1124" s="280" t="str">
        <f t="shared" si="79"/>
        <v>是</v>
      </c>
      <c r="K1124" s="163" t="str">
        <f t="shared" si="80"/>
        <v>项</v>
      </c>
    </row>
    <row r="1125" ht="36" customHeight="1" spans="1:11">
      <c r="A1125" s="472">
        <v>2179999</v>
      </c>
      <c r="B1125" s="308" t="s">
        <v>936</v>
      </c>
      <c r="C1125" s="312">
        <v>0</v>
      </c>
      <c r="D1125" s="312">
        <v>0</v>
      </c>
      <c r="E1125" s="460">
        <f t="shared" si="77"/>
        <v>0</v>
      </c>
      <c r="F1125" s="461">
        <v>0</v>
      </c>
      <c r="G1125" s="460">
        <v>0</v>
      </c>
      <c r="H1125" s="460">
        <v>0</v>
      </c>
      <c r="I1125" s="313" t="str">
        <f t="shared" si="78"/>
        <v/>
      </c>
      <c r="J1125" s="280" t="str">
        <f t="shared" si="79"/>
        <v>否</v>
      </c>
      <c r="K1125" s="163" t="str">
        <f t="shared" si="80"/>
        <v>项</v>
      </c>
    </row>
    <row r="1126" ht="36" customHeight="1" spans="1:11">
      <c r="A1126" s="303">
        <v>219</v>
      </c>
      <c r="B1126" s="455" t="s">
        <v>62</v>
      </c>
      <c r="C1126" s="458">
        <v>0</v>
      </c>
      <c r="D1126" s="458">
        <v>0</v>
      </c>
      <c r="E1126" s="458">
        <f t="shared" si="77"/>
        <v>0</v>
      </c>
      <c r="F1126" s="458"/>
      <c r="G1126" s="458">
        <f>SUM(G1127,G1128,G1129,G1130,G1131,G1132,G1133,G1134,G1135)</f>
        <v>0</v>
      </c>
      <c r="H1126" s="458">
        <v>0</v>
      </c>
      <c r="I1126" s="463" t="str">
        <f t="shared" si="78"/>
        <v/>
      </c>
      <c r="J1126" s="280" t="str">
        <f t="shared" si="79"/>
        <v>是</v>
      </c>
      <c r="K1126" s="163" t="str">
        <f t="shared" si="80"/>
        <v>类</v>
      </c>
    </row>
    <row r="1127" ht="36" customHeight="1" spans="1:11">
      <c r="A1127" s="309">
        <v>21901</v>
      </c>
      <c r="B1127" s="457" t="s">
        <v>939</v>
      </c>
      <c r="C1127" s="458">
        <v>0</v>
      </c>
      <c r="D1127" s="458"/>
      <c r="E1127" s="456">
        <f t="shared" si="77"/>
        <v>0</v>
      </c>
      <c r="F1127" s="458"/>
      <c r="G1127" s="456" t="s">
        <v>42</v>
      </c>
      <c r="H1127" s="456">
        <v>0</v>
      </c>
      <c r="I1127" s="464" t="str">
        <f t="shared" si="78"/>
        <v/>
      </c>
      <c r="J1127" s="280" t="str">
        <f t="shared" si="79"/>
        <v>否</v>
      </c>
      <c r="K1127" s="163" t="str">
        <f t="shared" si="80"/>
        <v>款</v>
      </c>
    </row>
    <row r="1128" ht="36" customHeight="1" spans="1:11">
      <c r="A1128" s="309">
        <v>21902</v>
      </c>
      <c r="B1128" s="308" t="s">
        <v>940</v>
      </c>
      <c r="C1128" s="312">
        <v>0</v>
      </c>
      <c r="D1128" s="312">
        <v>0</v>
      </c>
      <c r="E1128" s="460">
        <f t="shared" si="77"/>
        <v>0</v>
      </c>
      <c r="F1128" s="461">
        <v>0</v>
      </c>
      <c r="G1128" s="460">
        <v>0</v>
      </c>
      <c r="H1128" s="460">
        <v>0</v>
      </c>
      <c r="I1128" s="313" t="str">
        <f t="shared" si="78"/>
        <v/>
      </c>
      <c r="J1128" s="280" t="str">
        <f t="shared" si="79"/>
        <v>否</v>
      </c>
      <c r="K1128" s="163" t="str">
        <f t="shared" si="80"/>
        <v>款</v>
      </c>
    </row>
    <row r="1129" ht="36" customHeight="1" spans="1:11">
      <c r="A1129" s="309">
        <v>21903</v>
      </c>
      <c r="B1129" s="362" t="s">
        <v>941</v>
      </c>
      <c r="C1129" s="312">
        <v>0</v>
      </c>
      <c r="D1129" s="312">
        <v>0</v>
      </c>
      <c r="E1129" s="460">
        <f t="shared" si="77"/>
        <v>0</v>
      </c>
      <c r="F1129" s="461">
        <v>0</v>
      </c>
      <c r="G1129" s="460">
        <v>0</v>
      </c>
      <c r="H1129" s="460">
        <v>0</v>
      </c>
      <c r="I1129" s="313" t="str">
        <f t="shared" si="78"/>
        <v/>
      </c>
      <c r="J1129" s="280" t="str">
        <f t="shared" si="79"/>
        <v>否</v>
      </c>
      <c r="K1129" s="163" t="str">
        <f t="shared" si="80"/>
        <v>款</v>
      </c>
    </row>
    <row r="1130" ht="36" customHeight="1" spans="1:11">
      <c r="A1130" s="309">
        <v>21904</v>
      </c>
      <c r="B1130" s="362" t="s">
        <v>942</v>
      </c>
      <c r="C1130" s="312">
        <v>0</v>
      </c>
      <c r="D1130" s="312">
        <v>0</v>
      </c>
      <c r="E1130" s="460">
        <f t="shared" si="77"/>
        <v>0</v>
      </c>
      <c r="F1130" s="461">
        <v>0</v>
      </c>
      <c r="G1130" s="460">
        <v>0</v>
      </c>
      <c r="H1130" s="460">
        <v>0</v>
      </c>
      <c r="I1130" s="313" t="str">
        <f t="shared" si="78"/>
        <v/>
      </c>
      <c r="J1130" s="280" t="str">
        <f t="shared" si="79"/>
        <v>否</v>
      </c>
      <c r="K1130" s="163" t="str">
        <f t="shared" si="80"/>
        <v>款</v>
      </c>
    </row>
    <row r="1131" ht="36" customHeight="1" spans="1:11">
      <c r="A1131" s="309">
        <v>21905</v>
      </c>
      <c r="B1131" s="308" t="s">
        <v>943</v>
      </c>
      <c r="C1131" s="312">
        <v>0</v>
      </c>
      <c r="D1131" s="312">
        <v>0</v>
      </c>
      <c r="E1131" s="460">
        <f t="shared" si="77"/>
        <v>0</v>
      </c>
      <c r="F1131" s="461">
        <v>0</v>
      </c>
      <c r="G1131" s="460">
        <v>0</v>
      </c>
      <c r="H1131" s="460">
        <v>0</v>
      </c>
      <c r="I1131" s="313" t="str">
        <f t="shared" si="78"/>
        <v/>
      </c>
      <c r="J1131" s="280" t="str">
        <f t="shared" si="79"/>
        <v>否</v>
      </c>
      <c r="K1131" s="163" t="str">
        <f t="shared" si="80"/>
        <v>款</v>
      </c>
    </row>
    <row r="1132" ht="36" customHeight="1" spans="1:11">
      <c r="A1132" s="309">
        <v>21906</v>
      </c>
      <c r="B1132" s="362" t="s">
        <v>944</v>
      </c>
      <c r="C1132" s="312">
        <v>0</v>
      </c>
      <c r="D1132" s="312">
        <v>0</v>
      </c>
      <c r="E1132" s="460">
        <f t="shared" si="77"/>
        <v>0</v>
      </c>
      <c r="F1132" s="461">
        <v>0</v>
      </c>
      <c r="G1132" s="460">
        <v>0</v>
      </c>
      <c r="H1132" s="460">
        <v>0</v>
      </c>
      <c r="I1132" s="313" t="str">
        <f t="shared" si="78"/>
        <v/>
      </c>
      <c r="J1132" s="280" t="str">
        <f t="shared" si="79"/>
        <v>否</v>
      </c>
      <c r="K1132" s="163" t="str">
        <f t="shared" si="80"/>
        <v>款</v>
      </c>
    </row>
    <row r="1133" ht="36" customHeight="1" spans="1:11">
      <c r="A1133" s="309">
        <v>21907</v>
      </c>
      <c r="B1133" s="308" t="s">
        <v>945</v>
      </c>
      <c r="C1133" s="312">
        <v>0</v>
      </c>
      <c r="D1133" s="312">
        <v>0</v>
      </c>
      <c r="E1133" s="460">
        <f t="shared" si="77"/>
        <v>0</v>
      </c>
      <c r="F1133" s="461">
        <v>0</v>
      </c>
      <c r="G1133" s="460">
        <v>0</v>
      </c>
      <c r="H1133" s="460">
        <v>0</v>
      </c>
      <c r="I1133" s="313" t="str">
        <f t="shared" si="78"/>
        <v/>
      </c>
      <c r="J1133" s="280" t="str">
        <f t="shared" si="79"/>
        <v>否</v>
      </c>
      <c r="K1133" s="163" t="str">
        <f t="shared" si="80"/>
        <v>款</v>
      </c>
    </row>
    <row r="1134" ht="36" customHeight="1" spans="1:11">
      <c r="A1134" s="309">
        <v>21908</v>
      </c>
      <c r="B1134" s="308" t="s">
        <v>946</v>
      </c>
      <c r="C1134" s="312">
        <v>0</v>
      </c>
      <c r="D1134" s="312">
        <v>0</v>
      </c>
      <c r="E1134" s="460">
        <f t="shared" si="77"/>
        <v>0</v>
      </c>
      <c r="F1134" s="461">
        <v>0</v>
      </c>
      <c r="G1134" s="460">
        <v>0</v>
      </c>
      <c r="H1134" s="460">
        <v>0</v>
      </c>
      <c r="I1134" s="313" t="str">
        <f t="shared" si="78"/>
        <v/>
      </c>
      <c r="J1134" s="280" t="str">
        <f t="shared" si="79"/>
        <v>否</v>
      </c>
      <c r="K1134" s="163" t="str">
        <f t="shared" si="80"/>
        <v>款</v>
      </c>
    </row>
    <row r="1135" ht="36" customHeight="1" spans="1:11">
      <c r="A1135" s="309">
        <v>21999</v>
      </c>
      <c r="B1135" s="308" t="s">
        <v>947</v>
      </c>
      <c r="C1135" s="312">
        <v>0</v>
      </c>
      <c r="D1135" s="312">
        <v>0</v>
      </c>
      <c r="E1135" s="460">
        <f t="shared" si="77"/>
        <v>0</v>
      </c>
      <c r="F1135" s="461">
        <v>0</v>
      </c>
      <c r="G1135" s="460">
        <v>0</v>
      </c>
      <c r="H1135" s="460">
        <v>0</v>
      </c>
      <c r="I1135" s="313" t="str">
        <f t="shared" si="78"/>
        <v/>
      </c>
      <c r="J1135" s="280" t="str">
        <f t="shared" si="79"/>
        <v>否</v>
      </c>
      <c r="K1135" s="163" t="str">
        <f t="shared" si="80"/>
        <v>款</v>
      </c>
    </row>
    <row r="1136" ht="36" customHeight="1" spans="1:11">
      <c r="A1136" s="303">
        <v>220</v>
      </c>
      <c r="B1136" s="455" t="s">
        <v>63</v>
      </c>
      <c r="C1136" s="458">
        <v>12204</v>
      </c>
      <c r="D1136" s="458">
        <v>1154</v>
      </c>
      <c r="E1136" s="458">
        <f t="shared" si="77"/>
        <v>1154</v>
      </c>
      <c r="F1136" s="458"/>
      <c r="G1136" s="458">
        <f>SUM(G1137,G1164,G1179,)</f>
        <v>10</v>
      </c>
      <c r="H1136" s="458">
        <v>0</v>
      </c>
      <c r="I1136" s="463">
        <f t="shared" si="78"/>
        <v>-0.905</v>
      </c>
      <c r="J1136" s="280" t="str">
        <f t="shared" si="79"/>
        <v>是</v>
      </c>
      <c r="K1136" s="163" t="str">
        <f t="shared" si="80"/>
        <v>类</v>
      </c>
    </row>
    <row r="1137" ht="36" customHeight="1" spans="1:11">
      <c r="A1137" s="309">
        <v>22001</v>
      </c>
      <c r="B1137" s="457" t="s">
        <v>948</v>
      </c>
      <c r="C1137" s="458">
        <v>12078</v>
      </c>
      <c r="D1137" s="458">
        <v>961</v>
      </c>
      <c r="E1137" s="458">
        <f t="shared" si="77"/>
        <v>961</v>
      </c>
      <c r="F1137" s="458"/>
      <c r="G1137" s="458">
        <f>SUM(G1138:G1163)</f>
        <v>10</v>
      </c>
      <c r="H1137" s="458">
        <v>0</v>
      </c>
      <c r="I1137" s="464">
        <f t="shared" si="78"/>
        <v>-0.92</v>
      </c>
      <c r="J1137" s="280" t="str">
        <f t="shared" si="79"/>
        <v>是</v>
      </c>
      <c r="K1137" s="163" t="str">
        <f t="shared" si="80"/>
        <v>款</v>
      </c>
    </row>
    <row r="1138" ht="36" customHeight="1" spans="1:11">
      <c r="A1138" s="309">
        <v>2200101</v>
      </c>
      <c r="B1138" s="308" t="s">
        <v>93</v>
      </c>
      <c r="C1138" s="312">
        <v>846</v>
      </c>
      <c r="D1138" s="312">
        <v>841</v>
      </c>
      <c r="E1138" s="305">
        <f t="shared" si="77"/>
        <v>841</v>
      </c>
      <c r="F1138" s="312">
        <v>0</v>
      </c>
      <c r="G1138" s="305">
        <v>0</v>
      </c>
      <c r="H1138" s="305">
        <v>0</v>
      </c>
      <c r="I1138" s="313">
        <f t="shared" si="78"/>
        <v>-0.006</v>
      </c>
      <c r="J1138" s="280" t="str">
        <f t="shared" si="79"/>
        <v>是</v>
      </c>
      <c r="K1138" s="163" t="str">
        <f t="shared" si="80"/>
        <v>项</v>
      </c>
    </row>
    <row r="1139" ht="36" customHeight="1" spans="1:11">
      <c r="A1139" s="309">
        <v>2200102</v>
      </c>
      <c r="B1139" s="308" t="s">
        <v>94</v>
      </c>
      <c r="C1139" s="312">
        <v>27</v>
      </c>
      <c r="D1139" s="312">
        <v>0</v>
      </c>
      <c r="E1139" s="460">
        <f t="shared" si="77"/>
        <v>0</v>
      </c>
      <c r="F1139" s="461">
        <v>0</v>
      </c>
      <c r="G1139" s="460">
        <v>0</v>
      </c>
      <c r="H1139" s="460">
        <v>0</v>
      </c>
      <c r="I1139" s="313">
        <f t="shared" si="78"/>
        <v>-1</v>
      </c>
      <c r="J1139" s="280" t="str">
        <f t="shared" si="79"/>
        <v>是</v>
      </c>
      <c r="K1139" s="163" t="str">
        <f t="shared" si="80"/>
        <v>项</v>
      </c>
    </row>
    <row r="1140" ht="36" customHeight="1" spans="1:11">
      <c r="A1140" s="309">
        <v>2200103</v>
      </c>
      <c r="B1140" s="308" t="s">
        <v>95</v>
      </c>
      <c r="C1140" s="312">
        <v>0</v>
      </c>
      <c r="D1140" s="312">
        <v>0</v>
      </c>
      <c r="E1140" s="460">
        <f t="shared" si="77"/>
        <v>0</v>
      </c>
      <c r="F1140" s="461">
        <v>0</v>
      </c>
      <c r="G1140" s="460">
        <v>0</v>
      </c>
      <c r="H1140" s="460">
        <v>0</v>
      </c>
      <c r="I1140" s="313" t="str">
        <f t="shared" si="78"/>
        <v/>
      </c>
      <c r="J1140" s="280" t="str">
        <f t="shared" si="79"/>
        <v>否</v>
      </c>
      <c r="K1140" s="163" t="str">
        <f t="shared" si="80"/>
        <v>项</v>
      </c>
    </row>
    <row r="1141" ht="36" customHeight="1" spans="1:11">
      <c r="A1141" s="309">
        <v>2200104</v>
      </c>
      <c r="B1141" s="308" t="s">
        <v>949</v>
      </c>
      <c r="C1141" s="312">
        <v>76</v>
      </c>
      <c r="D1141" s="312">
        <v>100</v>
      </c>
      <c r="E1141" s="305">
        <f t="shared" si="77"/>
        <v>100</v>
      </c>
      <c r="F1141" s="312">
        <v>0</v>
      </c>
      <c r="G1141" s="305">
        <v>0</v>
      </c>
      <c r="H1141" s="305">
        <v>0</v>
      </c>
      <c r="I1141" s="313">
        <f t="shared" si="78"/>
        <v>0.316</v>
      </c>
      <c r="J1141" s="280" t="str">
        <f t="shared" si="79"/>
        <v>是</v>
      </c>
      <c r="K1141" s="163" t="str">
        <f t="shared" si="80"/>
        <v>项</v>
      </c>
    </row>
    <row r="1142" ht="36" customHeight="1" spans="1:11">
      <c r="A1142" s="309">
        <v>2200106</v>
      </c>
      <c r="B1142" s="308" t="s">
        <v>950</v>
      </c>
      <c r="C1142" s="312">
        <v>974</v>
      </c>
      <c r="D1142" s="312">
        <v>0</v>
      </c>
      <c r="E1142" s="460">
        <f t="shared" si="77"/>
        <v>0</v>
      </c>
      <c r="F1142" s="461">
        <v>0</v>
      </c>
      <c r="G1142" s="460">
        <v>0</v>
      </c>
      <c r="H1142" s="460">
        <v>0</v>
      </c>
      <c r="I1142" s="313">
        <f t="shared" si="78"/>
        <v>-1</v>
      </c>
      <c r="J1142" s="280" t="str">
        <f t="shared" si="79"/>
        <v>是</v>
      </c>
      <c r="K1142" s="163" t="str">
        <f t="shared" si="80"/>
        <v>项</v>
      </c>
    </row>
    <row r="1143" ht="36" customHeight="1" spans="1:11">
      <c r="A1143" s="309">
        <v>2200107</v>
      </c>
      <c r="B1143" s="308" t="s">
        <v>951</v>
      </c>
      <c r="C1143" s="312">
        <v>0</v>
      </c>
      <c r="D1143" s="312">
        <v>0</v>
      </c>
      <c r="E1143" s="460">
        <f t="shared" si="77"/>
        <v>0</v>
      </c>
      <c r="F1143" s="461">
        <v>0</v>
      </c>
      <c r="G1143" s="460">
        <v>0</v>
      </c>
      <c r="H1143" s="460">
        <v>0</v>
      </c>
      <c r="I1143" s="313" t="str">
        <f t="shared" si="78"/>
        <v/>
      </c>
      <c r="J1143" s="280" t="str">
        <f t="shared" si="79"/>
        <v>否</v>
      </c>
      <c r="K1143" s="163" t="str">
        <f t="shared" si="80"/>
        <v>项</v>
      </c>
    </row>
    <row r="1144" ht="36" customHeight="1" spans="1:11">
      <c r="A1144" s="309">
        <v>2200108</v>
      </c>
      <c r="B1144" s="308" t="s">
        <v>952</v>
      </c>
      <c r="C1144" s="312">
        <v>0</v>
      </c>
      <c r="D1144" s="312">
        <v>0</v>
      </c>
      <c r="E1144" s="460">
        <f t="shared" si="77"/>
        <v>0</v>
      </c>
      <c r="F1144" s="461">
        <v>0</v>
      </c>
      <c r="G1144" s="460">
        <v>0</v>
      </c>
      <c r="H1144" s="460">
        <v>0</v>
      </c>
      <c r="I1144" s="313" t="str">
        <f t="shared" si="78"/>
        <v/>
      </c>
      <c r="J1144" s="280" t="str">
        <f t="shared" si="79"/>
        <v>否</v>
      </c>
      <c r="K1144" s="163" t="str">
        <f t="shared" si="80"/>
        <v>项</v>
      </c>
    </row>
    <row r="1145" ht="36" customHeight="1" spans="1:11">
      <c r="A1145" s="309">
        <v>2200109</v>
      </c>
      <c r="B1145" s="308" t="s">
        <v>953</v>
      </c>
      <c r="C1145" s="312">
        <v>17</v>
      </c>
      <c r="D1145" s="312">
        <v>0</v>
      </c>
      <c r="E1145" s="460">
        <f t="shared" si="77"/>
        <v>0</v>
      </c>
      <c r="F1145" s="461">
        <v>0</v>
      </c>
      <c r="G1145" s="460">
        <v>0</v>
      </c>
      <c r="H1145" s="460">
        <v>0</v>
      </c>
      <c r="I1145" s="313">
        <f t="shared" si="78"/>
        <v>-1</v>
      </c>
      <c r="J1145" s="280" t="str">
        <f t="shared" si="79"/>
        <v>是</v>
      </c>
      <c r="K1145" s="163" t="str">
        <f t="shared" si="80"/>
        <v>项</v>
      </c>
    </row>
    <row r="1146" ht="36" customHeight="1" spans="1:11">
      <c r="A1146" s="309">
        <v>2200112</v>
      </c>
      <c r="B1146" s="308" t="s">
        <v>954</v>
      </c>
      <c r="C1146" s="312">
        <v>0</v>
      </c>
      <c r="D1146" s="312">
        <v>0</v>
      </c>
      <c r="E1146" s="460">
        <f t="shared" si="77"/>
        <v>0</v>
      </c>
      <c r="F1146" s="461">
        <v>0</v>
      </c>
      <c r="G1146" s="460">
        <v>0</v>
      </c>
      <c r="H1146" s="460">
        <v>0</v>
      </c>
      <c r="I1146" s="313" t="str">
        <f t="shared" si="78"/>
        <v/>
      </c>
      <c r="J1146" s="280" t="str">
        <f t="shared" si="79"/>
        <v>否</v>
      </c>
      <c r="K1146" s="163" t="str">
        <f t="shared" si="80"/>
        <v>项</v>
      </c>
    </row>
    <row r="1147" ht="36" customHeight="1" spans="1:11">
      <c r="A1147" s="309">
        <v>2200113</v>
      </c>
      <c r="B1147" s="308" t="s">
        <v>955</v>
      </c>
      <c r="C1147" s="312">
        <v>0</v>
      </c>
      <c r="D1147" s="312">
        <v>0</v>
      </c>
      <c r="E1147" s="460">
        <f t="shared" si="77"/>
        <v>0</v>
      </c>
      <c r="F1147" s="461">
        <v>0</v>
      </c>
      <c r="G1147" s="460">
        <v>0</v>
      </c>
      <c r="H1147" s="460">
        <v>0</v>
      </c>
      <c r="I1147" s="313" t="str">
        <f t="shared" si="78"/>
        <v/>
      </c>
      <c r="J1147" s="280" t="str">
        <f t="shared" si="79"/>
        <v>否</v>
      </c>
      <c r="K1147" s="163" t="str">
        <f t="shared" si="80"/>
        <v>项</v>
      </c>
    </row>
    <row r="1148" ht="36" customHeight="1" spans="1:11">
      <c r="A1148" s="309">
        <v>2200114</v>
      </c>
      <c r="B1148" s="308" t="s">
        <v>956</v>
      </c>
      <c r="C1148" s="312">
        <v>0</v>
      </c>
      <c r="D1148" s="312">
        <v>0</v>
      </c>
      <c r="E1148" s="460">
        <f t="shared" si="77"/>
        <v>0</v>
      </c>
      <c r="F1148" s="461">
        <v>0</v>
      </c>
      <c r="G1148" s="460">
        <v>0</v>
      </c>
      <c r="H1148" s="460">
        <v>0</v>
      </c>
      <c r="I1148" s="313" t="str">
        <f t="shared" si="78"/>
        <v/>
      </c>
      <c r="J1148" s="280" t="str">
        <f t="shared" si="79"/>
        <v>否</v>
      </c>
      <c r="K1148" s="163" t="str">
        <f t="shared" si="80"/>
        <v>项</v>
      </c>
    </row>
    <row r="1149" ht="36" customHeight="1" spans="1:11">
      <c r="A1149" s="309">
        <v>2200115</v>
      </c>
      <c r="B1149" s="308" t="s">
        <v>957</v>
      </c>
      <c r="C1149" s="312">
        <v>0</v>
      </c>
      <c r="D1149" s="312">
        <v>0</v>
      </c>
      <c r="E1149" s="460">
        <f t="shared" si="77"/>
        <v>0</v>
      </c>
      <c r="F1149" s="461">
        <v>0</v>
      </c>
      <c r="G1149" s="460">
        <v>0</v>
      </c>
      <c r="H1149" s="460">
        <v>0</v>
      </c>
      <c r="I1149" s="313" t="str">
        <f t="shared" si="78"/>
        <v/>
      </c>
      <c r="J1149" s="280" t="str">
        <f t="shared" si="79"/>
        <v>否</v>
      </c>
      <c r="K1149" s="163" t="str">
        <f t="shared" si="80"/>
        <v>项</v>
      </c>
    </row>
    <row r="1150" ht="36" customHeight="1" spans="1:11">
      <c r="A1150" s="309">
        <v>2200116</v>
      </c>
      <c r="B1150" s="308" t="s">
        <v>958</v>
      </c>
      <c r="C1150" s="312">
        <v>0</v>
      </c>
      <c r="D1150" s="312">
        <v>0</v>
      </c>
      <c r="E1150" s="460">
        <f t="shared" si="77"/>
        <v>0</v>
      </c>
      <c r="F1150" s="461">
        <v>0</v>
      </c>
      <c r="G1150" s="460">
        <v>0</v>
      </c>
      <c r="H1150" s="460">
        <v>0</v>
      </c>
      <c r="I1150" s="313" t="str">
        <f t="shared" si="78"/>
        <v/>
      </c>
      <c r="J1150" s="280" t="str">
        <f t="shared" si="79"/>
        <v>否</v>
      </c>
      <c r="K1150" s="163" t="str">
        <f t="shared" si="80"/>
        <v>项</v>
      </c>
    </row>
    <row r="1151" ht="36" customHeight="1" spans="1:11">
      <c r="A1151" s="309">
        <v>2200119</v>
      </c>
      <c r="B1151" s="308" t="s">
        <v>959</v>
      </c>
      <c r="C1151" s="312">
        <v>0</v>
      </c>
      <c r="D1151" s="312">
        <v>0</v>
      </c>
      <c r="E1151" s="460">
        <f t="shared" si="77"/>
        <v>0</v>
      </c>
      <c r="F1151" s="461">
        <v>0</v>
      </c>
      <c r="G1151" s="460">
        <v>0</v>
      </c>
      <c r="H1151" s="460">
        <v>0</v>
      </c>
      <c r="I1151" s="313" t="str">
        <f t="shared" si="78"/>
        <v/>
      </c>
      <c r="J1151" s="280" t="str">
        <f t="shared" si="79"/>
        <v>否</v>
      </c>
      <c r="K1151" s="163" t="str">
        <f t="shared" si="80"/>
        <v>项</v>
      </c>
    </row>
    <row r="1152" ht="36" customHeight="1" spans="1:11">
      <c r="A1152" s="309">
        <v>2200120</v>
      </c>
      <c r="B1152" s="308" t="s">
        <v>960</v>
      </c>
      <c r="C1152" s="312">
        <v>0</v>
      </c>
      <c r="D1152" s="312">
        <v>0</v>
      </c>
      <c r="E1152" s="460">
        <f t="shared" si="77"/>
        <v>0</v>
      </c>
      <c r="F1152" s="461">
        <v>0</v>
      </c>
      <c r="G1152" s="460">
        <v>0</v>
      </c>
      <c r="H1152" s="460">
        <v>0</v>
      </c>
      <c r="I1152" s="313" t="str">
        <f t="shared" si="78"/>
        <v/>
      </c>
      <c r="J1152" s="280" t="str">
        <f t="shared" si="79"/>
        <v>否</v>
      </c>
      <c r="K1152" s="163" t="str">
        <f t="shared" si="80"/>
        <v>项</v>
      </c>
    </row>
    <row r="1153" ht="36" customHeight="1" spans="1:11">
      <c r="A1153" s="309">
        <v>2200121</v>
      </c>
      <c r="B1153" s="308" t="s">
        <v>961</v>
      </c>
      <c r="C1153" s="312">
        <v>0</v>
      </c>
      <c r="D1153" s="312">
        <v>0</v>
      </c>
      <c r="E1153" s="460">
        <f t="shared" si="77"/>
        <v>0</v>
      </c>
      <c r="F1153" s="461">
        <v>0</v>
      </c>
      <c r="G1153" s="460">
        <v>0</v>
      </c>
      <c r="H1153" s="460">
        <v>0</v>
      </c>
      <c r="I1153" s="313" t="str">
        <f t="shared" si="78"/>
        <v/>
      </c>
      <c r="J1153" s="280" t="str">
        <f t="shared" si="79"/>
        <v>否</v>
      </c>
      <c r="K1153" s="163" t="str">
        <f t="shared" si="80"/>
        <v>项</v>
      </c>
    </row>
    <row r="1154" ht="36" customHeight="1" spans="1:11">
      <c r="A1154" s="309">
        <v>2200122</v>
      </c>
      <c r="B1154" s="308" t="s">
        <v>962</v>
      </c>
      <c r="C1154" s="312">
        <v>0</v>
      </c>
      <c r="D1154" s="312">
        <v>0</v>
      </c>
      <c r="E1154" s="460">
        <f t="shared" si="77"/>
        <v>0</v>
      </c>
      <c r="F1154" s="461">
        <v>0</v>
      </c>
      <c r="G1154" s="460">
        <v>0</v>
      </c>
      <c r="H1154" s="460">
        <v>0</v>
      </c>
      <c r="I1154" s="313" t="str">
        <f t="shared" si="78"/>
        <v/>
      </c>
      <c r="J1154" s="280" t="str">
        <f t="shared" si="79"/>
        <v>否</v>
      </c>
      <c r="K1154" s="163" t="str">
        <f t="shared" si="80"/>
        <v>项</v>
      </c>
    </row>
    <row r="1155" ht="36" customHeight="1" spans="1:11">
      <c r="A1155" s="309">
        <v>2200123</v>
      </c>
      <c r="B1155" s="308" t="s">
        <v>963</v>
      </c>
      <c r="C1155" s="312">
        <v>0</v>
      </c>
      <c r="D1155" s="312">
        <v>0</v>
      </c>
      <c r="E1155" s="460">
        <f t="shared" si="77"/>
        <v>0</v>
      </c>
      <c r="F1155" s="461">
        <v>0</v>
      </c>
      <c r="G1155" s="460">
        <v>0</v>
      </c>
      <c r="H1155" s="460">
        <v>0</v>
      </c>
      <c r="I1155" s="313" t="str">
        <f t="shared" si="78"/>
        <v/>
      </c>
      <c r="J1155" s="280" t="str">
        <f t="shared" si="79"/>
        <v>否</v>
      </c>
      <c r="K1155" s="163" t="str">
        <f t="shared" si="80"/>
        <v>项</v>
      </c>
    </row>
    <row r="1156" ht="36" customHeight="1" spans="1:11">
      <c r="A1156" s="309">
        <v>2200124</v>
      </c>
      <c r="B1156" s="308" t="s">
        <v>964</v>
      </c>
      <c r="C1156" s="312">
        <v>0</v>
      </c>
      <c r="D1156" s="312">
        <v>0</v>
      </c>
      <c r="E1156" s="460">
        <f t="shared" ref="E1156:E1219" si="81">D1156-H1156</f>
        <v>0</v>
      </c>
      <c r="F1156" s="461">
        <v>0</v>
      </c>
      <c r="G1156" s="460">
        <v>0</v>
      </c>
      <c r="H1156" s="460">
        <v>0</v>
      </c>
      <c r="I1156" s="313" t="str">
        <f t="shared" ref="I1156:I1219" si="82">IF(C1156&gt;0,E1156/C1156-1,IF(C1156&lt;0,-(E1156/C1156-1),""))</f>
        <v/>
      </c>
      <c r="J1156" s="280" t="str">
        <f t="shared" ref="J1156:J1219" si="83">IF(LEN(A1156)=3,"是",IF(B1156&lt;&gt;"",IF(SUM(C1156:H1156)&lt;&gt;0,"是","否"),"是"))</f>
        <v>否</v>
      </c>
      <c r="K1156" s="163" t="str">
        <f t="shared" ref="K1156:K1219" si="84">IF(LEN(A1156)=3,"类",IF(LEN(A1156)=5,"款","项"))</f>
        <v>项</v>
      </c>
    </row>
    <row r="1157" ht="36" customHeight="1" spans="1:11">
      <c r="A1157" s="309">
        <v>2200125</v>
      </c>
      <c r="B1157" s="308" t="s">
        <v>965</v>
      </c>
      <c r="C1157" s="312">
        <v>0</v>
      </c>
      <c r="D1157" s="312">
        <v>0</v>
      </c>
      <c r="E1157" s="460">
        <f t="shared" si="81"/>
        <v>0</v>
      </c>
      <c r="F1157" s="461">
        <v>0</v>
      </c>
      <c r="G1157" s="460">
        <v>0</v>
      </c>
      <c r="H1157" s="460">
        <v>0</v>
      </c>
      <c r="I1157" s="313" t="str">
        <f t="shared" si="82"/>
        <v/>
      </c>
      <c r="J1157" s="280" t="str">
        <f t="shared" si="83"/>
        <v>否</v>
      </c>
      <c r="K1157" s="163" t="str">
        <f t="shared" si="84"/>
        <v>项</v>
      </c>
    </row>
    <row r="1158" ht="36" customHeight="1" spans="1:11">
      <c r="A1158" s="309">
        <v>2200126</v>
      </c>
      <c r="B1158" s="308" t="s">
        <v>966</v>
      </c>
      <c r="C1158" s="312">
        <v>0</v>
      </c>
      <c r="D1158" s="312">
        <v>0</v>
      </c>
      <c r="E1158" s="460">
        <f t="shared" si="81"/>
        <v>0</v>
      </c>
      <c r="F1158" s="461">
        <v>0</v>
      </c>
      <c r="G1158" s="460">
        <v>0</v>
      </c>
      <c r="H1158" s="460">
        <v>0</v>
      </c>
      <c r="I1158" s="313" t="str">
        <f t="shared" si="82"/>
        <v/>
      </c>
      <c r="J1158" s="280" t="str">
        <f t="shared" si="83"/>
        <v>否</v>
      </c>
      <c r="K1158" s="163" t="str">
        <f t="shared" si="84"/>
        <v>项</v>
      </c>
    </row>
    <row r="1159" ht="36" customHeight="1" spans="1:11">
      <c r="A1159" s="309">
        <v>2200127</v>
      </c>
      <c r="B1159" s="308" t="s">
        <v>967</v>
      </c>
      <c r="C1159" s="312">
        <v>0</v>
      </c>
      <c r="D1159" s="312">
        <v>0</v>
      </c>
      <c r="E1159" s="460">
        <f t="shared" si="81"/>
        <v>0</v>
      </c>
      <c r="F1159" s="461">
        <v>0</v>
      </c>
      <c r="G1159" s="460">
        <v>0</v>
      </c>
      <c r="H1159" s="460">
        <v>0</v>
      </c>
      <c r="I1159" s="313" t="str">
        <f t="shared" si="82"/>
        <v/>
      </c>
      <c r="J1159" s="280" t="str">
        <f t="shared" si="83"/>
        <v>否</v>
      </c>
      <c r="K1159" s="163" t="str">
        <f t="shared" si="84"/>
        <v>项</v>
      </c>
    </row>
    <row r="1160" ht="36" customHeight="1" spans="1:11">
      <c r="A1160" s="309">
        <v>2200128</v>
      </c>
      <c r="B1160" s="308" t="s">
        <v>968</v>
      </c>
      <c r="C1160" s="312">
        <v>0</v>
      </c>
      <c r="D1160" s="312">
        <v>0</v>
      </c>
      <c r="E1160" s="460">
        <f t="shared" si="81"/>
        <v>0</v>
      </c>
      <c r="F1160" s="461">
        <v>0</v>
      </c>
      <c r="G1160" s="460">
        <v>0</v>
      </c>
      <c r="H1160" s="460">
        <v>0</v>
      </c>
      <c r="I1160" s="313" t="str">
        <f t="shared" si="82"/>
        <v/>
      </c>
      <c r="J1160" s="280" t="str">
        <f t="shared" si="83"/>
        <v>否</v>
      </c>
      <c r="K1160" s="163" t="str">
        <f t="shared" si="84"/>
        <v>项</v>
      </c>
    </row>
    <row r="1161" ht="36" customHeight="1" spans="1:11">
      <c r="A1161" s="309">
        <v>2200129</v>
      </c>
      <c r="B1161" s="308" t="s">
        <v>969</v>
      </c>
      <c r="C1161" s="312">
        <v>0</v>
      </c>
      <c r="D1161" s="312">
        <v>0</v>
      </c>
      <c r="E1161" s="460">
        <f t="shared" si="81"/>
        <v>0</v>
      </c>
      <c r="F1161" s="461">
        <v>0</v>
      </c>
      <c r="G1161" s="460">
        <v>0</v>
      </c>
      <c r="H1161" s="460">
        <v>0</v>
      </c>
      <c r="I1161" s="313" t="str">
        <f t="shared" si="82"/>
        <v/>
      </c>
      <c r="J1161" s="280" t="str">
        <f t="shared" si="83"/>
        <v>否</v>
      </c>
      <c r="K1161" s="163" t="str">
        <f t="shared" si="84"/>
        <v>项</v>
      </c>
    </row>
    <row r="1162" ht="36" customHeight="1" spans="1:11">
      <c r="A1162" s="309">
        <v>2200150</v>
      </c>
      <c r="B1162" s="308" t="s">
        <v>102</v>
      </c>
      <c r="C1162" s="312">
        <v>0</v>
      </c>
      <c r="D1162" s="312">
        <v>0</v>
      </c>
      <c r="E1162" s="460">
        <f t="shared" si="81"/>
        <v>0</v>
      </c>
      <c r="F1162" s="461">
        <v>0</v>
      </c>
      <c r="G1162" s="460">
        <v>0</v>
      </c>
      <c r="H1162" s="460">
        <v>0</v>
      </c>
      <c r="I1162" s="313" t="str">
        <f t="shared" si="82"/>
        <v/>
      </c>
      <c r="J1162" s="280" t="str">
        <f t="shared" si="83"/>
        <v>否</v>
      </c>
      <c r="K1162" s="163" t="str">
        <f t="shared" si="84"/>
        <v>项</v>
      </c>
    </row>
    <row r="1163" ht="36" customHeight="1" spans="1:11">
      <c r="A1163" s="309">
        <v>2200199</v>
      </c>
      <c r="B1163" s="308" t="s">
        <v>970</v>
      </c>
      <c r="C1163" s="312">
        <v>10138</v>
      </c>
      <c r="D1163" s="312">
        <v>20</v>
      </c>
      <c r="E1163" s="305">
        <f t="shared" si="81"/>
        <v>20</v>
      </c>
      <c r="F1163" s="312"/>
      <c r="G1163" s="305">
        <v>10</v>
      </c>
      <c r="H1163" s="305">
        <v>0</v>
      </c>
      <c r="I1163" s="313">
        <f t="shared" si="82"/>
        <v>-0.998</v>
      </c>
      <c r="J1163" s="280" t="str">
        <f t="shared" si="83"/>
        <v>是</v>
      </c>
      <c r="K1163" s="163" t="str">
        <f t="shared" si="84"/>
        <v>项</v>
      </c>
    </row>
    <row r="1164" ht="36" customHeight="1" spans="1:11">
      <c r="A1164" s="309">
        <v>22005</v>
      </c>
      <c r="B1164" s="457" t="s">
        <v>971</v>
      </c>
      <c r="C1164" s="458">
        <v>126</v>
      </c>
      <c r="D1164" s="458">
        <v>193</v>
      </c>
      <c r="E1164" s="458">
        <f t="shared" si="81"/>
        <v>193</v>
      </c>
      <c r="F1164" s="458"/>
      <c r="G1164" s="458">
        <f>SUM(G1165:G1178)</f>
        <v>0</v>
      </c>
      <c r="H1164" s="458">
        <v>0</v>
      </c>
      <c r="I1164" s="464">
        <f t="shared" si="82"/>
        <v>0.532</v>
      </c>
      <c r="J1164" s="280" t="str">
        <f t="shared" si="83"/>
        <v>是</v>
      </c>
      <c r="K1164" s="163" t="str">
        <f t="shared" si="84"/>
        <v>款</v>
      </c>
    </row>
    <row r="1165" ht="36" customHeight="1" spans="1:11">
      <c r="A1165" s="309">
        <v>2200501</v>
      </c>
      <c r="B1165" s="308" t="s">
        <v>93</v>
      </c>
      <c r="C1165" s="312">
        <v>0</v>
      </c>
      <c r="D1165" s="312">
        <v>0</v>
      </c>
      <c r="E1165" s="460">
        <f t="shared" si="81"/>
        <v>0</v>
      </c>
      <c r="F1165" s="461">
        <v>0</v>
      </c>
      <c r="G1165" s="460">
        <v>0</v>
      </c>
      <c r="H1165" s="460">
        <v>0</v>
      </c>
      <c r="I1165" s="313" t="str">
        <f t="shared" si="82"/>
        <v/>
      </c>
      <c r="J1165" s="280" t="str">
        <f t="shared" si="83"/>
        <v>否</v>
      </c>
      <c r="K1165" s="163" t="str">
        <f t="shared" si="84"/>
        <v>项</v>
      </c>
    </row>
    <row r="1166" ht="36" customHeight="1" spans="1:11">
      <c r="A1166" s="309">
        <v>2200502</v>
      </c>
      <c r="B1166" s="308" t="s">
        <v>94</v>
      </c>
      <c r="C1166" s="312">
        <v>0</v>
      </c>
      <c r="D1166" s="312">
        <v>0</v>
      </c>
      <c r="E1166" s="460">
        <f t="shared" si="81"/>
        <v>0</v>
      </c>
      <c r="F1166" s="461">
        <v>0</v>
      </c>
      <c r="G1166" s="460">
        <v>0</v>
      </c>
      <c r="H1166" s="460">
        <v>0</v>
      </c>
      <c r="I1166" s="313" t="str">
        <f t="shared" si="82"/>
        <v/>
      </c>
      <c r="J1166" s="280" t="str">
        <f t="shared" si="83"/>
        <v>否</v>
      </c>
      <c r="K1166" s="163" t="str">
        <f t="shared" si="84"/>
        <v>项</v>
      </c>
    </row>
    <row r="1167" ht="36" customHeight="1" spans="1:11">
      <c r="A1167" s="309">
        <v>2200503</v>
      </c>
      <c r="B1167" s="308" t="s">
        <v>95</v>
      </c>
      <c r="C1167" s="312">
        <v>0</v>
      </c>
      <c r="D1167" s="312">
        <v>0</v>
      </c>
      <c r="E1167" s="460">
        <f t="shared" si="81"/>
        <v>0</v>
      </c>
      <c r="F1167" s="461">
        <v>0</v>
      </c>
      <c r="G1167" s="460">
        <v>0</v>
      </c>
      <c r="H1167" s="460">
        <v>0</v>
      </c>
      <c r="I1167" s="313" t="str">
        <f t="shared" si="82"/>
        <v/>
      </c>
      <c r="J1167" s="280" t="str">
        <f t="shared" si="83"/>
        <v>否</v>
      </c>
      <c r="K1167" s="163" t="str">
        <f t="shared" si="84"/>
        <v>项</v>
      </c>
    </row>
    <row r="1168" ht="36" customHeight="1" spans="1:11">
      <c r="A1168" s="309">
        <v>2200504</v>
      </c>
      <c r="B1168" s="308" t="s">
        <v>972</v>
      </c>
      <c r="C1168" s="312">
        <v>76</v>
      </c>
      <c r="D1168" s="312">
        <v>93</v>
      </c>
      <c r="E1168" s="305">
        <f t="shared" si="81"/>
        <v>93</v>
      </c>
      <c r="F1168" s="312">
        <v>0</v>
      </c>
      <c r="G1168" s="305">
        <v>0</v>
      </c>
      <c r="H1168" s="305">
        <v>0</v>
      </c>
      <c r="I1168" s="313">
        <f t="shared" si="82"/>
        <v>0.224</v>
      </c>
      <c r="J1168" s="280" t="str">
        <f t="shared" si="83"/>
        <v>是</v>
      </c>
      <c r="K1168" s="163" t="str">
        <f t="shared" si="84"/>
        <v>项</v>
      </c>
    </row>
    <row r="1169" ht="36" customHeight="1" spans="1:11">
      <c r="A1169" s="309">
        <v>2200506</v>
      </c>
      <c r="B1169" s="308" t="s">
        <v>973</v>
      </c>
      <c r="C1169" s="312">
        <v>0</v>
      </c>
      <c r="D1169" s="312">
        <v>0</v>
      </c>
      <c r="E1169" s="460">
        <f t="shared" si="81"/>
        <v>0</v>
      </c>
      <c r="F1169" s="461">
        <v>0</v>
      </c>
      <c r="G1169" s="460">
        <v>0</v>
      </c>
      <c r="H1169" s="460">
        <v>0</v>
      </c>
      <c r="I1169" s="313" t="str">
        <f t="shared" si="82"/>
        <v/>
      </c>
      <c r="J1169" s="280" t="str">
        <f t="shared" si="83"/>
        <v>否</v>
      </c>
      <c r="K1169" s="163" t="str">
        <f t="shared" si="84"/>
        <v>项</v>
      </c>
    </row>
    <row r="1170" ht="36" customHeight="1" spans="1:11">
      <c r="A1170" s="309">
        <v>2200507</v>
      </c>
      <c r="B1170" s="308" t="s">
        <v>974</v>
      </c>
      <c r="C1170" s="312">
        <v>0</v>
      </c>
      <c r="D1170" s="312">
        <v>0</v>
      </c>
      <c r="E1170" s="460">
        <f t="shared" si="81"/>
        <v>0</v>
      </c>
      <c r="F1170" s="461">
        <v>0</v>
      </c>
      <c r="G1170" s="460">
        <v>0</v>
      </c>
      <c r="H1170" s="460">
        <v>0</v>
      </c>
      <c r="I1170" s="313" t="str">
        <f t="shared" si="82"/>
        <v/>
      </c>
      <c r="J1170" s="280" t="str">
        <f t="shared" si="83"/>
        <v>否</v>
      </c>
      <c r="K1170" s="163" t="str">
        <f t="shared" si="84"/>
        <v>项</v>
      </c>
    </row>
    <row r="1171" ht="36" customHeight="1" spans="1:11">
      <c r="A1171" s="309">
        <v>2200508</v>
      </c>
      <c r="B1171" s="308" t="s">
        <v>975</v>
      </c>
      <c r="C1171" s="312">
        <v>0</v>
      </c>
      <c r="D1171" s="312">
        <v>0</v>
      </c>
      <c r="E1171" s="460">
        <f t="shared" si="81"/>
        <v>0</v>
      </c>
      <c r="F1171" s="461">
        <v>0</v>
      </c>
      <c r="G1171" s="460">
        <v>0</v>
      </c>
      <c r="H1171" s="460">
        <v>0</v>
      </c>
      <c r="I1171" s="313" t="str">
        <f t="shared" si="82"/>
        <v/>
      </c>
      <c r="J1171" s="280" t="str">
        <f t="shared" si="83"/>
        <v>否</v>
      </c>
      <c r="K1171" s="163" t="str">
        <f t="shared" si="84"/>
        <v>项</v>
      </c>
    </row>
    <row r="1172" ht="36" customHeight="1" spans="1:11">
      <c r="A1172" s="309">
        <v>2200509</v>
      </c>
      <c r="B1172" s="308" t="s">
        <v>976</v>
      </c>
      <c r="C1172" s="312">
        <v>0</v>
      </c>
      <c r="D1172" s="312">
        <v>0</v>
      </c>
      <c r="E1172" s="460">
        <f t="shared" si="81"/>
        <v>0</v>
      </c>
      <c r="F1172" s="461">
        <v>0</v>
      </c>
      <c r="G1172" s="460">
        <v>0</v>
      </c>
      <c r="H1172" s="460">
        <v>0</v>
      </c>
      <c r="I1172" s="313" t="str">
        <f t="shared" si="82"/>
        <v/>
      </c>
      <c r="J1172" s="280" t="str">
        <f t="shared" si="83"/>
        <v>否</v>
      </c>
      <c r="K1172" s="163" t="str">
        <f t="shared" si="84"/>
        <v>项</v>
      </c>
    </row>
    <row r="1173" ht="36" customHeight="1" spans="1:11">
      <c r="A1173" s="309">
        <v>2200510</v>
      </c>
      <c r="B1173" s="308" t="s">
        <v>977</v>
      </c>
      <c r="C1173" s="312">
        <v>0</v>
      </c>
      <c r="D1173" s="312">
        <v>0</v>
      </c>
      <c r="E1173" s="460">
        <f t="shared" si="81"/>
        <v>0</v>
      </c>
      <c r="F1173" s="461">
        <v>0</v>
      </c>
      <c r="G1173" s="460">
        <v>0</v>
      </c>
      <c r="H1173" s="460">
        <v>0</v>
      </c>
      <c r="I1173" s="313" t="str">
        <f t="shared" si="82"/>
        <v/>
      </c>
      <c r="J1173" s="280" t="str">
        <f t="shared" si="83"/>
        <v>否</v>
      </c>
      <c r="K1173" s="163" t="str">
        <f t="shared" si="84"/>
        <v>项</v>
      </c>
    </row>
    <row r="1174" ht="36" customHeight="1" spans="1:11">
      <c r="A1174" s="309">
        <v>2200511</v>
      </c>
      <c r="B1174" s="308" t="s">
        <v>978</v>
      </c>
      <c r="C1174" s="312">
        <v>0</v>
      </c>
      <c r="D1174" s="312">
        <v>0</v>
      </c>
      <c r="E1174" s="460">
        <f t="shared" si="81"/>
        <v>0</v>
      </c>
      <c r="F1174" s="461">
        <v>0</v>
      </c>
      <c r="G1174" s="460">
        <v>0</v>
      </c>
      <c r="H1174" s="460">
        <v>0</v>
      </c>
      <c r="I1174" s="313" t="str">
        <f t="shared" si="82"/>
        <v/>
      </c>
      <c r="J1174" s="280" t="str">
        <f t="shared" si="83"/>
        <v>否</v>
      </c>
      <c r="K1174" s="163" t="str">
        <f t="shared" si="84"/>
        <v>项</v>
      </c>
    </row>
    <row r="1175" ht="36" customHeight="1" spans="1:11">
      <c r="A1175" s="309">
        <v>2200512</v>
      </c>
      <c r="B1175" s="308" t="s">
        <v>979</v>
      </c>
      <c r="C1175" s="312">
        <v>0</v>
      </c>
      <c r="D1175" s="312">
        <v>0</v>
      </c>
      <c r="E1175" s="460">
        <f t="shared" si="81"/>
        <v>0</v>
      </c>
      <c r="F1175" s="461">
        <v>0</v>
      </c>
      <c r="G1175" s="460">
        <v>0</v>
      </c>
      <c r="H1175" s="460">
        <v>0</v>
      </c>
      <c r="I1175" s="313" t="str">
        <f t="shared" si="82"/>
        <v/>
      </c>
      <c r="J1175" s="280" t="str">
        <f t="shared" si="83"/>
        <v>否</v>
      </c>
      <c r="K1175" s="163" t="str">
        <f t="shared" si="84"/>
        <v>项</v>
      </c>
    </row>
    <row r="1176" ht="36" customHeight="1" spans="1:11">
      <c r="A1176" s="309">
        <v>2200513</v>
      </c>
      <c r="B1176" s="308" t="s">
        <v>980</v>
      </c>
      <c r="C1176" s="312">
        <v>0</v>
      </c>
      <c r="D1176" s="312">
        <v>0</v>
      </c>
      <c r="E1176" s="460">
        <f t="shared" si="81"/>
        <v>0</v>
      </c>
      <c r="F1176" s="461">
        <v>0</v>
      </c>
      <c r="G1176" s="460">
        <v>0</v>
      </c>
      <c r="H1176" s="460">
        <v>0</v>
      </c>
      <c r="I1176" s="313" t="str">
        <f t="shared" si="82"/>
        <v/>
      </c>
      <c r="J1176" s="280" t="str">
        <f t="shared" si="83"/>
        <v>否</v>
      </c>
      <c r="K1176" s="163" t="str">
        <f t="shared" si="84"/>
        <v>项</v>
      </c>
    </row>
    <row r="1177" ht="36" customHeight="1" spans="1:11">
      <c r="A1177" s="309">
        <v>2200514</v>
      </c>
      <c r="B1177" s="308" t="s">
        <v>981</v>
      </c>
      <c r="C1177" s="312">
        <v>0</v>
      </c>
      <c r="D1177" s="312">
        <v>0</v>
      </c>
      <c r="E1177" s="460">
        <f t="shared" si="81"/>
        <v>0</v>
      </c>
      <c r="F1177" s="461">
        <v>0</v>
      </c>
      <c r="G1177" s="460">
        <v>0</v>
      </c>
      <c r="H1177" s="460">
        <v>0</v>
      </c>
      <c r="I1177" s="313" t="str">
        <f t="shared" si="82"/>
        <v/>
      </c>
      <c r="J1177" s="280" t="str">
        <f t="shared" si="83"/>
        <v>否</v>
      </c>
      <c r="K1177" s="163" t="str">
        <f t="shared" si="84"/>
        <v>项</v>
      </c>
    </row>
    <row r="1178" ht="36" customHeight="1" spans="1:11">
      <c r="A1178" s="309">
        <v>2200599</v>
      </c>
      <c r="B1178" s="308" t="s">
        <v>982</v>
      </c>
      <c r="C1178" s="312">
        <v>50</v>
      </c>
      <c r="D1178" s="312">
        <v>100</v>
      </c>
      <c r="E1178" s="305">
        <f t="shared" si="81"/>
        <v>100</v>
      </c>
      <c r="F1178" s="312">
        <v>0</v>
      </c>
      <c r="G1178" s="305">
        <v>0</v>
      </c>
      <c r="H1178" s="305">
        <v>0</v>
      </c>
      <c r="I1178" s="313">
        <f t="shared" si="82"/>
        <v>1</v>
      </c>
      <c r="J1178" s="280" t="str">
        <f t="shared" si="83"/>
        <v>是</v>
      </c>
      <c r="K1178" s="163" t="str">
        <f t="shared" si="84"/>
        <v>项</v>
      </c>
    </row>
    <row r="1179" ht="36" customHeight="1" spans="1:11">
      <c r="A1179" s="309">
        <v>22099</v>
      </c>
      <c r="B1179" s="457" t="s">
        <v>983</v>
      </c>
      <c r="C1179" s="458">
        <v>0</v>
      </c>
      <c r="D1179" s="458">
        <v>0</v>
      </c>
      <c r="E1179" s="456">
        <f t="shared" si="81"/>
        <v>0</v>
      </c>
      <c r="F1179" s="458"/>
      <c r="G1179" s="456" t="s">
        <v>42</v>
      </c>
      <c r="H1179" s="456">
        <v>0</v>
      </c>
      <c r="I1179" s="464" t="str">
        <f t="shared" si="82"/>
        <v/>
      </c>
      <c r="J1179" s="280" t="str">
        <f t="shared" si="83"/>
        <v>否</v>
      </c>
      <c r="K1179" s="163" t="str">
        <f t="shared" si="84"/>
        <v>款</v>
      </c>
    </row>
    <row r="1180" ht="36" customHeight="1" spans="1:11">
      <c r="A1180" s="317">
        <v>2209999</v>
      </c>
      <c r="B1180" s="308" t="s">
        <v>984</v>
      </c>
      <c r="C1180" s="312">
        <v>0</v>
      </c>
      <c r="D1180" s="312">
        <v>0</v>
      </c>
      <c r="E1180" s="460">
        <f t="shared" si="81"/>
        <v>0</v>
      </c>
      <c r="F1180" s="461">
        <v>0</v>
      </c>
      <c r="G1180" s="460">
        <v>0</v>
      </c>
      <c r="H1180" s="460">
        <v>0</v>
      </c>
      <c r="I1180" s="313" t="str">
        <f t="shared" si="82"/>
        <v/>
      </c>
      <c r="J1180" s="280" t="str">
        <f t="shared" si="83"/>
        <v>否</v>
      </c>
      <c r="K1180" s="163" t="str">
        <f t="shared" si="84"/>
        <v>项</v>
      </c>
    </row>
    <row r="1181" ht="36" customHeight="1" spans="1:11">
      <c r="A1181" s="303">
        <v>221</v>
      </c>
      <c r="B1181" s="455" t="s">
        <v>64</v>
      </c>
      <c r="C1181" s="458">
        <v>9620</v>
      </c>
      <c r="D1181" s="458">
        <v>7857</v>
      </c>
      <c r="E1181" s="458">
        <f t="shared" si="81"/>
        <v>6994</v>
      </c>
      <c r="F1181" s="458"/>
      <c r="G1181" s="458">
        <f>SUM(G1182,G1193,G1197)</f>
        <v>0</v>
      </c>
      <c r="H1181" s="458">
        <v>863</v>
      </c>
      <c r="I1181" s="463">
        <f t="shared" si="82"/>
        <v>-0.273</v>
      </c>
      <c r="J1181" s="280" t="str">
        <f t="shared" si="83"/>
        <v>是</v>
      </c>
      <c r="K1181" s="163" t="str">
        <f t="shared" si="84"/>
        <v>类</v>
      </c>
    </row>
    <row r="1182" ht="36" customHeight="1" spans="1:11">
      <c r="A1182" s="309">
        <v>22101</v>
      </c>
      <c r="B1182" s="457" t="s">
        <v>985</v>
      </c>
      <c r="C1182" s="458">
        <v>1742</v>
      </c>
      <c r="D1182" s="458">
        <v>0</v>
      </c>
      <c r="E1182" s="458">
        <f t="shared" si="81"/>
        <v>0</v>
      </c>
      <c r="F1182" s="458"/>
      <c r="G1182" s="458">
        <f>SUM(G1183:G1192)</f>
        <v>0</v>
      </c>
      <c r="H1182" s="458">
        <v>0</v>
      </c>
      <c r="I1182" s="464">
        <f t="shared" si="82"/>
        <v>-1</v>
      </c>
      <c r="J1182" s="280" t="str">
        <f t="shared" si="83"/>
        <v>是</v>
      </c>
      <c r="K1182" s="163" t="str">
        <f t="shared" si="84"/>
        <v>款</v>
      </c>
    </row>
    <row r="1183" ht="36" customHeight="1" spans="1:11">
      <c r="A1183" s="309">
        <v>2210101</v>
      </c>
      <c r="B1183" s="308" t="s">
        <v>986</v>
      </c>
      <c r="C1183" s="312">
        <v>0</v>
      </c>
      <c r="D1183" s="312">
        <v>0</v>
      </c>
      <c r="E1183" s="460">
        <f t="shared" si="81"/>
        <v>0</v>
      </c>
      <c r="F1183" s="461">
        <v>0</v>
      </c>
      <c r="G1183" s="460">
        <v>0</v>
      </c>
      <c r="H1183" s="460">
        <v>0</v>
      </c>
      <c r="I1183" s="313" t="str">
        <f t="shared" si="82"/>
        <v/>
      </c>
      <c r="J1183" s="280" t="str">
        <f t="shared" si="83"/>
        <v>否</v>
      </c>
      <c r="K1183" s="163" t="str">
        <f t="shared" si="84"/>
        <v>项</v>
      </c>
    </row>
    <row r="1184" ht="36" customHeight="1" spans="1:11">
      <c r="A1184" s="309">
        <v>2210102</v>
      </c>
      <c r="B1184" s="308" t="s">
        <v>987</v>
      </c>
      <c r="C1184" s="312">
        <v>0</v>
      </c>
      <c r="D1184" s="312">
        <v>0</v>
      </c>
      <c r="E1184" s="460">
        <f t="shared" si="81"/>
        <v>0</v>
      </c>
      <c r="F1184" s="461">
        <v>0</v>
      </c>
      <c r="G1184" s="460">
        <v>0</v>
      </c>
      <c r="H1184" s="460">
        <v>0</v>
      </c>
      <c r="I1184" s="313" t="str">
        <f t="shared" si="82"/>
        <v/>
      </c>
      <c r="J1184" s="280" t="str">
        <f t="shared" si="83"/>
        <v>否</v>
      </c>
      <c r="K1184" s="163" t="str">
        <f t="shared" si="84"/>
        <v>项</v>
      </c>
    </row>
    <row r="1185" ht="36" customHeight="1" spans="1:11">
      <c r="A1185" s="309">
        <v>2210103</v>
      </c>
      <c r="B1185" s="308" t="s">
        <v>988</v>
      </c>
      <c r="C1185" s="312">
        <v>0</v>
      </c>
      <c r="D1185" s="312">
        <v>0</v>
      </c>
      <c r="E1185" s="460">
        <f t="shared" si="81"/>
        <v>0</v>
      </c>
      <c r="F1185" s="461">
        <v>0</v>
      </c>
      <c r="G1185" s="460">
        <v>0</v>
      </c>
      <c r="H1185" s="460">
        <v>0</v>
      </c>
      <c r="I1185" s="313" t="str">
        <f t="shared" si="82"/>
        <v/>
      </c>
      <c r="J1185" s="280" t="str">
        <f t="shared" si="83"/>
        <v>否</v>
      </c>
      <c r="K1185" s="163" t="str">
        <f t="shared" si="84"/>
        <v>项</v>
      </c>
    </row>
    <row r="1186" ht="36" customHeight="1" spans="1:11">
      <c r="A1186" s="309">
        <v>2210104</v>
      </c>
      <c r="B1186" s="308" t="s">
        <v>989</v>
      </c>
      <c r="C1186" s="312">
        <v>0</v>
      </c>
      <c r="D1186" s="312">
        <v>0</v>
      </c>
      <c r="E1186" s="460">
        <f t="shared" si="81"/>
        <v>0</v>
      </c>
      <c r="F1186" s="461">
        <v>0</v>
      </c>
      <c r="G1186" s="460">
        <v>0</v>
      </c>
      <c r="H1186" s="460">
        <v>0</v>
      </c>
      <c r="I1186" s="313" t="str">
        <f t="shared" si="82"/>
        <v/>
      </c>
      <c r="J1186" s="280" t="str">
        <f t="shared" si="83"/>
        <v>否</v>
      </c>
      <c r="K1186" s="163" t="str">
        <f t="shared" si="84"/>
        <v>项</v>
      </c>
    </row>
    <row r="1187" ht="36" customHeight="1" spans="1:11">
      <c r="A1187" s="309">
        <v>2210105</v>
      </c>
      <c r="B1187" s="308" t="s">
        <v>990</v>
      </c>
      <c r="C1187" s="312">
        <v>1125</v>
      </c>
      <c r="D1187" s="312">
        <v>0</v>
      </c>
      <c r="E1187" s="460">
        <f t="shared" si="81"/>
        <v>0</v>
      </c>
      <c r="F1187" s="461">
        <v>0</v>
      </c>
      <c r="G1187" s="460">
        <v>0</v>
      </c>
      <c r="H1187" s="460">
        <v>0</v>
      </c>
      <c r="I1187" s="313">
        <f t="shared" si="82"/>
        <v>-1</v>
      </c>
      <c r="J1187" s="280" t="str">
        <f t="shared" si="83"/>
        <v>是</v>
      </c>
      <c r="K1187" s="163" t="str">
        <f t="shared" si="84"/>
        <v>项</v>
      </c>
    </row>
    <row r="1188" ht="36" customHeight="1" spans="1:11">
      <c r="A1188" s="309">
        <v>2210106</v>
      </c>
      <c r="B1188" s="308" t="s">
        <v>991</v>
      </c>
      <c r="C1188" s="312">
        <v>4</v>
      </c>
      <c r="D1188" s="312">
        <v>0</v>
      </c>
      <c r="E1188" s="460">
        <f t="shared" si="81"/>
        <v>0</v>
      </c>
      <c r="F1188" s="461">
        <v>0</v>
      </c>
      <c r="G1188" s="460">
        <v>0</v>
      </c>
      <c r="H1188" s="460">
        <v>0</v>
      </c>
      <c r="I1188" s="313">
        <f t="shared" si="82"/>
        <v>-1</v>
      </c>
      <c r="J1188" s="280" t="str">
        <f t="shared" si="83"/>
        <v>是</v>
      </c>
      <c r="K1188" s="163" t="str">
        <f t="shared" si="84"/>
        <v>项</v>
      </c>
    </row>
    <row r="1189" ht="36" customHeight="1" spans="1:11">
      <c r="A1189" s="309">
        <v>2210107</v>
      </c>
      <c r="B1189" s="308" t="s">
        <v>992</v>
      </c>
      <c r="C1189" s="312">
        <v>0</v>
      </c>
      <c r="D1189" s="312">
        <v>0</v>
      </c>
      <c r="E1189" s="460">
        <f t="shared" si="81"/>
        <v>0</v>
      </c>
      <c r="F1189" s="461">
        <v>0</v>
      </c>
      <c r="G1189" s="460">
        <v>0</v>
      </c>
      <c r="H1189" s="460">
        <v>0</v>
      </c>
      <c r="I1189" s="313" t="str">
        <f t="shared" si="82"/>
        <v/>
      </c>
      <c r="J1189" s="280" t="str">
        <f t="shared" si="83"/>
        <v>否</v>
      </c>
      <c r="K1189" s="163" t="str">
        <f t="shared" si="84"/>
        <v>项</v>
      </c>
    </row>
    <row r="1190" ht="36" customHeight="1" spans="1:11">
      <c r="A1190" s="309">
        <v>2210108</v>
      </c>
      <c r="B1190" s="308" t="s">
        <v>993</v>
      </c>
      <c r="C1190" s="312">
        <v>613</v>
      </c>
      <c r="D1190" s="312">
        <v>0</v>
      </c>
      <c r="E1190" s="460">
        <f t="shared" si="81"/>
        <v>0</v>
      </c>
      <c r="F1190" s="461">
        <v>0</v>
      </c>
      <c r="G1190" s="460">
        <v>0</v>
      </c>
      <c r="H1190" s="460">
        <v>0</v>
      </c>
      <c r="I1190" s="313">
        <f t="shared" si="82"/>
        <v>-1</v>
      </c>
      <c r="J1190" s="280" t="str">
        <f t="shared" si="83"/>
        <v>是</v>
      </c>
      <c r="K1190" s="163" t="str">
        <f t="shared" si="84"/>
        <v>项</v>
      </c>
    </row>
    <row r="1191" ht="36" customHeight="1" spans="1:11">
      <c r="A1191" s="309">
        <v>2210109</v>
      </c>
      <c r="B1191" s="308" t="s">
        <v>994</v>
      </c>
      <c r="C1191" s="312">
        <v>0</v>
      </c>
      <c r="D1191" s="312">
        <v>0</v>
      </c>
      <c r="E1191" s="460">
        <f t="shared" si="81"/>
        <v>0</v>
      </c>
      <c r="F1191" s="461">
        <v>0</v>
      </c>
      <c r="G1191" s="460">
        <v>0</v>
      </c>
      <c r="H1191" s="460">
        <v>0</v>
      </c>
      <c r="I1191" s="313" t="str">
        <f t="shared" si="82"/>
        <v/>
      </c>
      <c r="J1191" s="280" t="str">
        <f t="shared" si="83"/>
        <v>否</v>
      </c>
      <c r="K1191" s="163" t="str">
        <f t="shared" si="84"/>
        <v>项</v>
      </c>
    </row>
    <row r="1192" ht="36" customHeight="1" spans="1:11">
      <c r="A1192" s="309">
        <v>2210199</v>
      </c>
      <c r="B1192" s="308" t="s">
        <v>995</v>
      </c>
      <c r="C1192" s="312">
        <v>0</v>
      </c>
      <c r="D1192" s="312">
        <v>0</v>
      </c>
      <c r="E1192" s="460">
        <f t="shared" si="81"/>
        <v>0</v>
      </c>
      <c r="F1192" s="461">
        <v>0</v>
      </c>
      <c r="G1192" s="460">
        <v>0</v>
      </c>
      <c r="H1192" s="460">
        <v>0</v>
      </c>
      <c r="I1192" s="313" t="str">
        <f t="shared" si="82"/>
        <v/>
      </c>
      <c r="J1192" s="280" t="str">
        <f t="shared" si="83"/>
        <v>否</v>
      </c>
      <c r="K1192" s="163" t="str">
        <f t="shared" si="84"/>
        <v>项</v>
      </c>
    </row>
    <row r="1193" ht="36" customHeight="1" spans="1:11">
      <c r="A1193" s="309">
        <v>22102</v>
      </c>
      <c r="B1193" s="457" t="s">
        <v>996</v>
      </c>
      <c r="C1193" s="458">
        <v>7878</v>
      </c>
      <c r="D1193" s="458">
        <v>7857</v>
      </c>
      <c r="E1193" s="458">
        <f t="shared" si="81"/>
        <v>6994</v>
      </c>
      <c r="F1193" s="458"/>
      <c r="G1193" s="458">
        <f>SUM(G1194:G1196)</f>
        <v>0</v>
      </c>
      <c r="H1193" s="458">
        <v>863</v>
      </c>
      <c r="I1193" s="464">
        <f t="shared" si="82"/>
        <v>-0.112</v>
      </c>
      <c r="J1193" s="280" t="str">
        <f t="shared" si="83"/>
        <v>是</v>
      </c>
      <c r="K1193" s="163" t="str">
        <f t="shared" si="84"/>
        <v>款</v>
      </c>
    </row>
    <row r="1194" ht="36" customHeight="1" spans="1:11">
      <c r="A1194" s="309">
        <v>2210201</v>
      </c>
      <c r="B1194" s="308" t="s">
        <v>997</v>
      </c>
      <c r="C1194" s="312">
        <v>7878</v>
      </c>
      <c r="D1194" s="312">
        <v>7857</v>
      </c>
      <c r="E1194" s="305">
        <f t="shared" si="81"/>
        <v>6994</v>
      </c>
      <c r="F1194" s="312">
        <v>0</v>
      </c>
      <c r="G1194" s="305">
        <v>0</v>
      </c>
      <c r="H1194" s="305">
        <v>863</v>
      </c>
      <c r="I1194" s="313">
        <f t="shared" si="82"/>
        <v>-0.112</v>
      </c>
      <c r="J1194" s="280" t="str">
        <f t="shared" si="83"/>
        <v>是</v>
      </c>
      <c r="K1194" s="163" t="str">
        <f t="shared" si="84"/>
        <v>项</v>
      </c>
    </row>
    <row r="1195" ht="36" customHeight="1" spans="1:11">
      <c r="A1195" s="309">
        <v>2210202</v>
      </c>
      <c r="B1195" s="308" t="s">
        <v>998</v>
      </c>
      <c r="C1195" s="312">
        <v>0</v>
      </c>
      <c r="D1195" s="312">
        <v>0</v>
      </c>
      <c r="E1195" s="460">
        <f t="shared" si="81"/>
        <v>0</v>
      </c>
      <c r="F1195" s="461">
        <v>0</v>
      </c>
      <c r="G1195" s="460">
        <v>0</v>
      </c>
      <c r="H1195" s="460">
        <v>0</v>
      </c>
      <c r="I1195" s="313" t="str">
        <f t="shared" si="82"/>
        <v/>
      </c>
      <c r="J1195" s="280" t="str">
        <f t="shared" si="83"/>
        <v>否</v>
      </c>
      <c r="K1195" s="163" t="str">
        <f t="shared" si="84"/>
        <v>项</v>
      </c>
    </row>
    <row r="1196" ht="36" customHeight="1" spans="1:11">
      <c r="A1196" s="309">
        <v>2210203</v>
      </c>
      <c r="B1196" s="308" t="s">
        <v>999</v>
      </c>
      <c r="C1196" s="312">
        <v>0</v>
      </c>
      <c r="D1196" s="312">
        <v>0</v>
      </c>
      <c r="E1196" s="460">
        <f t="shared" si="81"/>
        <v>0</v>
      </c>
      <c r="F1196" s="461">
        <v>0</v>
      </c>
      <c r="G1196" s="460">
        <v>0</v>
      </c>
      <c r="H1196" s="460">
        <v>0</v>
      </c>
      <c r="I1196" s="313" t="str">
        <f t="shared" si="82"/>
        <v/>
      </c>
      <c r="J1196" s="280" t="str">
        <f t="shared" si="83"/>
        <v>否</v>
      </c>
      <c r="K1196" s="163" t="str">
        <f t="shared" si="84"/>
        <v>项</v>
      </c>
    </row>
    <row r="1197" ht="36" customHeight="1" spans="1:11">
      <c r="A1197" s="309">
        <v>22103</v>
      </c>
      <c r="B1197" s="457" t="s">
        <v>1000</v>
      </c>
      <c r="C1197" s="458">
        <v>0</v>
      </c>
      <c r="D1197" s="458">
        <v>0</v>
      </c>
      <c r="E1197" s="458">
        <f t="shared" si="81"/>
        <v>0</v>
      </c>
      <c r="F1197" s="458"/>
      <c r="G1197" s="458">
        <f>SUM(G1198:G1200)</f>
        <v>0</v>
      </c>
      <c r="H1197" s="458">
        <v>0</v>
      </c>
      <c r="I1197" s="464" t="str">
        <f t="shared" si="82"/>
        <v/>
      </c>
      <c r="J1197" s="280" t="str">
        <f t="shared" si="83"/>
        <v>否</v>
      </c>
      <c r="K1197" s="163" t="str">
        <f t="shared" si="84"/>
        <v>款</v>
      </c>
    </row>
    <row r="1198" ht="36" customHeight="1" spans="1:11">
      <c r="A1198" s="309">
        <v>2210301</v>
      </c>
      <c r="B1198" s="308" t="s">
        <v>1001</v>
      </c>
      <c r="C1198" s="312">
        <v>0</v>
      </c>
      <c r="D1198" s="312">
        <v>0</v>
      </c>
      <c r="E1198" s="460">
        <f t="shared" si="81"/>
        <v>0</v>
      </c>
      <c r="F1198" s="461">
        <v>0</v>
      </c>
      <c r="G1198" s="460">
        <v>0</v>
      </c>
      <c r="H1198" s="460">
        <v>0</v>
      </c>
      <c r="I1198" s="313" t="str">
        <f t="shared" si="82"/>
        <v/>
      </c>
      <c r="J1198" s="280" t="str">
        <f t="shared" si="83"/>
        <v>否</v>
      </c>
      <c r="K1198" s="163" t="str">
        <f t="shared" si="84"/>
        <v>项</v>
      </c>
    </row>
    <row r="1199" ht="36" customHeight="1" spans="1:11">
      <c r="A1199" s="309">
        <v>2210302</v>
      </c>
      <c r="B1199" s="308" t="s">
        <v>1002</v>
      </c>
      <c r="C1199" s="312">
        <v>0</v>
      </c>
      <c r="D1199" s="312">
        <v>0</v>
      </c>
      <c r="E1199" s="460">
        <f t="shared" si="81"/>
        <v>0</v>
      </c>
      <c r="F1199" s="461">
        <v>0</v>
      </c>
      <c r="G1199" s="460">
        <v>0</v>
      </c>
      <c r="H1199" s="460">
        <v>0</v>
      </c>
      <c r="I1199" s="313" t="str">
        <f t="shared" si="82"/>
        <v/>
      </c>
      <c r="J1199" s="280" t="str">
        <f t="shared" si="83"/>
        <v>否</v>
      </c>
      <c r="K1199" s="163" t="str">
        <f t="shared" si="84"/>
        <v>项</v>
      </c>
    </row>
    <row r="1200" ht="36" customHeight="1" spans="1:11">
      <c r="A1200" s="309">
        <v>2210399</v>
      </c>
      <c r="B1200" s="308" t="s">
        <v>1003</v>
      </c>
      <c r="C1200" s="312">
        <v>0</v>
      </c>
      <c r="D1200" s="312">
        <v>0</v>
      </c>
      <c r="E1200" s="460">
        <f t="shared" si="81"/>
        <v>0</v>
      </c>
      <c r="F1200" s="461">
        <v>0</v>
      </c>
      <c r="G1200" s="460">
        <v>0</v>
      </c>
      <c r="H1200" s="460">
        <v>0</v>
      </c>
      <c r="I1200" s="313" t="str">
        <f t="shared" si="82"/>
        <v/>
      </c>
      <c r="J1200" s="280" t="str">
        <f t="shared" si="83"/>
        <v>否</v>
      </c>
      <c r="K1200" s="163" t="str">
        <f t="shared" si="84"/>
        <v>项</v>
      </c>
    </row>
    <row r="1201" ht="36" customHeight="1" spans="1:11">
      <c r="A1201" s="303">
        <v>222</v>
      </c>
      <c r="B1201" s="455" t="s">
        <v>65</v>
      </c>
      <c r="C1201" s="458">
        <v>338</v>
      </c>
      <c r="D1201" s="458">
        <v>263</v>
      </c>
      <c r="E1201" s="458">
        <f t="shared" si="81"/>
        <v>263</v>
      </c>
      <c r="F1201" s="458"/>
      <c r="G1201" s="458">
        <f>SUM(G1202,G1220,,G1234,G1240,G1246)</f>
        <v>0</v>
      </c>
      <c r="H1201" s="458">
        <v>0</v>
      </c>
      <c r="I1201" s="463">
        <f t="shared" si="82"/>
        <v>-0.222</v>
      </c>
      <c r="J1201" s="280" t="str">
        <f t="shared" si="83"/>
        <v>是</v>
      </c>
      <c r="K1201" s="163" t="str">
        <f t="shared" si="84"/>
        <v>类</v>
      </c>
    </row>
    <row r="1202" ht="36" customHeight="1" spans="1:11">
      <c r="A1202" s="309">
        <v>22201</v>
      </c>
      <c r="B1202" s="457" t="s">
        <v>1004</v>
      </c>
      <c r="C1202" s="458">
        <v>214</v>
      </c>
      <c r="D1202" s="458">
        <v>263</v>
      </c>
      <c r="E1202" s="458">
        <f t="shared" si="81"/>
        <v>263</v>
      </c>
      <c r="F1202" s="458"/>
      <c r="G1202" s="458">
        <f>SUM(G1203:G1219)</f>
        <v>0</v>
      </c>
      <c r="H1202" s="458">
        <v>0</v>
      </c>
      <c r="I1202" s="464">
        <f t="shared" si="82"/>
        <v>0.229</v>
      </c>
      <c r="J1202" s="280" t="str">
        <f t="shared" si="83"/>
        <v>是</v>
      </c>
      <c r="K1202" s="163" t="str">
        <f t="shared" si="84"/>
        <v>款</v>
      </c>
    </row>
    <row r="1203" ht="36" customHeight="1" spans="1:11">
      <c r="A1203" s="309">
        <v>2220101</v>
      </c>
      <c r="B1203" s="308" t="s">
        <v>93</v>
      </c>
      <c r="C1203" s="312">
        <v>0</v>
      </c>
      <c r="D1203" s="312">
        <v>0</v>
      </c>
      <c r="E1203" s="460">
        <f t="shared" si="81"/>
        <v>0</v>
      </c>
      <c r="F1203" s="461">
        <v>0</v>
      </c>
      <c r="G1203" s="460">
        <v>0</v>
      </c>
      <c r="H1203" s="460">
        <v>0</v>
      </c>
      <c r="I1203" s="313" t="str">
        <f t="shared" si="82"/>
        <v/>
      </c>
      <c r="J1203" s="280" t="str">
        <f t="shared" si="83"/>
        <v>否</v>
      </c>
      <c r="K1203" s="163" t="str">
        <f t="shared" si="84"/>
        <v>项</v>
      </c>
    </row>
    <row r="1204" ht="36" customHeight="1" spans="1:11">
      <c r="A1204" s="309">
        <v>2220102</v>
      </c>
      <c r="B1204" s="308" t="s">
        <v>94</v>
      </c>
      <c r="C1204" s="312">
        <v>0</v>
      </c>
      <c r="D1204" s="312">
        <v>0</v>
      </c>
      <c r="E1204" s="460">
        <f t="shared" si="81"/>
        <v>0</v>
      </c>
      <c r="F1204" s="461">
        <v>0</v>
      </c>
      <c r="G1204" s="460">
        <v>0</v>
      </c>
      <c r="H1204" s="460">
        <v>0</v>
      </c>
      <c r="I1204" s="313" t="str">
        <f t="shared" si="82"/>
        <v/>
      </c>
      <c r="J1204" s="280" t="str">
        <f t="shared" si="83"/>
        <v>否</v>
      </c>
      <c r="K1204" s="163" t="str">
        <f t="shared" si="84"/>
        <v>项</v>
      </c>
    </row>
    <row r="1205" ht="36" customHeight="1" spans="1:11">
      <c r="A1205" s="309">
        <v>2220103</v>
      </c>
      <c r="B1205" s="308" t="s">
        <v>95</v>
      </c>
      <c r="C1205" s="312">
        <v>0</v>
      </c>
      <c r="D1205" s="312">
        <v>0</v>
      </c>
      <c r="E1205" s="460">
        <f t="shared" si="81"/>
        <v>0</v>
      </c>
      <c r="F1205" s="461">
        <v>0</v>
      </c>
      <c r="G1205" s="460">
        <v>0</v>
      </c>
      <c r="H1205" s="460">
        <v>0</v>
      </c>
      <c r="I1205" s="313" t="str">
        <f t="shared" si="82"/>
        <v/>
      </c>
      <c r="J1205" s="280" t="str">
        <f t="shared" si="83"/>
        <v>否</v>
      </c>
      <c r="K1205" s="163" t="str">
        <f t="shared" si="84"/>
        <v>项</v>
      </c>
    </row>
    <row r="1206" ht="36" customHeight="1" spans="1:11">
      <c r="A1206" s="309">
        <v>2220104</v>
      </c>
      <c r="B1206" s="308" t="s">
        <v>1005</v>
      </c>
      <c r="C1206" s="312">
        <v>0</v>
      </c>
      <c r="D1206" s="312">
        <v>0</v>
      </c>
      <c r="E1206" s="460">
        <f t="shared" si="81"/>
        <v>0</v>
      </c>
      <c r="F1206" s="461">
        <v>0</v>
      </c>
      <c r="G1206" s="460">
        <v>0</v>
      </c>
      <c r="H1206" s="460">
        <v>0</v>
      </c>
      <c r="I1206" s="313" t="str">
        <f t="shared" si="82"/>
        <v/>
      </c>
      <c r="J1206" s="280" t="str">
        <f t="shared" si="83"/>
        <v>否</v>
      </c>
      <c r="K1206" s="163" t="str">
        <f t="shared" si="84"/>
        <v>项</v>
      </c>
    </row>
    <row r="1207" ht="36" customHeight="1" spans="1:11">
      <c r="A1207" s="309">
        <v>2220105</v>
      </c>
      <c r="B1207" s="308" t="s">
        <v>1006</v>
      </c>
      <c r="C1207" s="312">
        <v>0</v>
      </c>
      <c r="D1207" s="312">
        <v>0</v>
      </c>
      <c r="E1207" s="460">
        <f t="shared" si="81"/>
        <v>0</v>
      </c>
      <c r="F1207" s="461">
        <v>0</v>
      </c>
      <c r="G1207" s="460">
        <v>0</v>
      </c>
      <c r="H1207" s="460">
        <v>0</v>
      </c>
      <c r="I1207" s="313" t="str">
        <f t="shared" si="82"/>
        <v/>
      </c>
      <c r="J1207" s="280" t="str">
        <f t="shared" si="83"/>
        <v>否</v>
      </c>
      <c r="K1207" s="163" t="str">
        <f t="shared" si="84"/>
        <v>项</v>
      </c>
    </row>
    <row r="1208" ht="36" customHeight="1" spans="1:11">
      <c r="A1208" s="309">
        <v>2220106</v>
      </c>
      <c r="B1208" s="308" t="s">
        <v>1007</v>
      </c>
      <c r="C1208" s="312">
        <v>0</v>
      </c>
      <c r="D1208" s="312">
        <v>0</v>
      </c>
      <c r="E1208" s="460">
        <f t="shared" si="81"/>
        <v>0</v>
      </c>
      <c r="F1208" s="461">
        <v>0</v>
      </c>
      <c r="G1208" s="460">
        <v>0</v>
      </c>
      <c r="H1208" s="460">
        <v>0</v>
      </c>
      <c r="I1208" s="313" t="str">
        <f t="shared" si="82"/>
        <v/>
      </c>
      <c r="J1208" s="280" t="str">
        <f t="shared" si="83"/>
        <v>否</v>
      </c>
      <c r="K1208" s="163" t="str">
        <f t="shared" si="84"/>
        <v>项</v>
      </c>
    </row>
    <row r="1209" ht="36" customHeight="1" spans="1:11">
      <c r="A1209" s="309">
        <v>2220107</v>
      </c>
      <c r="B1209" s="308" t="s">
        <v>1008</v>
      </c>
      <c r="C1209" s="312">
        <v>0</v>
      </c>
      <c r="D1209" s="312">
        <v>0</v>
      </c>
      <c r="E1209" s="460">
        <f t="shared" si="81"/>
        <v>0</v>
      </c>
      <c r="F1209" s="461">
        <v>0</v>
      </c>
      <c r="G1209" s="460">
        <v>0</v>
      </c>
      <c r="H1209" s="460">
        <v>0</v>
      </c>
      <c r="I1209" s="313" t="str">
        <f t="shared" si="82"/>
        <v/>
      </c>
      <c r="J1209" s="280" t="str">
        <f t="shared" si="83"/>
        <v>否</v>
      </c>
      <c r="K1209" s="163" t="str">
        <f t="shared" si="84"/>
        <v>项</v>
      </c>
    </row>
    <row r="1210" ht="36" customHeight="1" spans="1:11">
      <c r="A1210" s="309">
        <v>2220112</v>
      </c>
      <c r="B1210" s="308" t="s">
        <v>1009</v>
      </c>
      <c r="C1210" s="312">
        <v>0</v>
      </c>
      <c r="D1210" s="312">
        <v>0</v>
      </c>
      <c r="E1210" s="460">
        <f t="shared" si="81"/>
        <v>0</v>
      </c>
      <c r="F1210" s="461">
        <v>0</v>
      </c>
      <c r="G1210" s="460">
        <v>0</v>
      </c>
      <c r="H1210" s="460">
        <v>0</v>
      </c>
      <c r="I1210" s="313" t="str">
        <f t="shared" si="82"/>
        <v/>
      </c>
      <c r="J1210" s="280" t="str">
        <f t="shared" si="83"/>
        <v>否</v>
      </c>
      <c r="K1210" s="163" t="str">
        <f t="shared" si="84"/>
        <v>项</v>
      </c>
    </row>
    <row r="1211" ht="36" customHeight="1" spans="1:11">
      <c r="A1211" s="309">
        <v>2220113</v>
      </c>
      <c r="B1211" s="308" t="s">
        <v>1010</v>
      </c>
      <c r="C1211" s="312">
        <v>0</v>
      </c>
      <c r="D1211" s="312">
        <v>0</v>
      </c>
      <c r="E1211" s="460">
        <f t="shared" si="81"/>
        <v>0</v>
      </c>
      <c r="F1211" s="461">
        <v>0</v>
      </c>
      <c r="G1211" s="460">
        <v>0</v>
      </c>
      <c r="H1211" s="460">
        <v>0</v>
      </c>
      <c r="I1211" s="313" t="str">
        <f t="shared" si="82"/>
        <v/>
      </c>
      <c r="J1211" s="280" t="str">
        <f t="shared" si="83"/>
        <v>否</v>
      </c>
      <c r="K1211" s="163" t="str">
        <f t="shared" si="84"/>
        <v>项</v>
      </c>
    </row>
    <row r="1212" ht="36" customHeight="1" spans="1:11">
      <c r="A1212" s="309">
        <v>2220114</v>
      </c>
      <c r="B1212" s="308" t="s">
        <v>1011</v>
      </c>
      <c r="C1212" s="312">
        <v>0</v>
      </c>
      <c r="D1212" s="312">
        <v>0</v>
      </c>
      <c r="E1212" s="460">
        <f t="shared" si="81"/>
        <v>0</v>
      </c>
      <c r="F1212" s="461">
        <v>0</v>
      </c>
      <c r="G1212" s="460">
        <v>0</v>
      </c>
      <c r="H1212" s="460">
        <v>0</v>
      </c>
      <c r="I1212" s="313" t="str">
        <f t="shared" si="82"/>
        <v/>
      </c>
      <c r="J1212" s="280" t="str">
        <f t="shared" si="83"/>
        <v>否</v>
      </c>
      <c r="K1212" s="163" t="str">
        <f t="shared" si="84"/>
        <v>项</v>
      </c>
    </row>
    <row r="1213" ht="36" customHeight="1" spans="1:11">
      <c r="A1213" s="309">
        <v>2220115</v>
      </c>
      <c r="B1213" s="308" t="s">
        <v>1012</v>
      </c>
      <c r="C1213" s="312">
        <v>204</v>
      </c>
      <c r="D1213" s="312">
        <v>263</v>
      </c>
      <c r="E1213" s="305">
        <f t="shared" si="81"/>
        <v>263</v>
      </c>
      <c r="F1213" s="312">
        <v>0</v>
      </c>
      <c r="G1213" s="305">
        <v>0</v>
      </c>
      <c r="H1213" s="305">
        <v>0</v>
      </c>
      <c r="I1213" s="313">
        <f t="shared" si="82"/>
        <v>0.289</v>
      </c>
      <c r="J1213" s="280" t="str">
        <f t="shared" si="83"/>
        <v>是</v>
      </c>
      <c r="K1213" s="163" t="str">
        <f t="shared" si="84"/>
        <v>项</v>
      </c>
    </row>
    <row r="1214" ht="36" customHeight="1" spans="1:11">
      <c r="A1214" s="309">
        <v>2220118</v>
      </c>
      <c r="B1214" s="308" t="s">
        <v>1013</v>
      </c>
      <c r="C1214" s="312">
        <v>0</v>
      </c>
      <c r="D1214" s="312">
        <v>0</v>
      </c>
      <c r="E1214" s="460">
        <f t="shared" si="81"/>
        <v>0</v>
      </c>
      <c r="F1214" s="461">
        <v>0</v>
      </c>
      <c r="G1214" s="460">
        <v>0</v>
      </c>
      <c r="H1214" s="460">
        <v>0</v>
      </c>
      <c r="I1214" s="313" t="str">
        <f t="shared" si="82"/>
        <v/>
      </c>
      <c r="J1214" s="280" t="str">
        <f t="shared" si="83"/>
        <v>否</v>
      </c>
      <c r="K1214" s="163" t="str">
        <f t="shared" si="84"/>
        <v>项</v>
      </c>
    </row>
    <row r="1215" ht="36" customHeight="1" spans="1:11">
      <c r="A1215" s="466">
        <v>2220119</v>
      </c>
      <c r="B1215" s="480" t="s">
        <v>1014</v>
      </c>
      <c r="C1215" s="312">
        <v>0</v>
      </c>
      <c r="D1215" s="312">
        <v>0</v>
      </c>
      <c r="E1215" s="460">
        <f t="shared" si="81"/>
        <v>0</v>
      </c>
      <c r="F1215" s="461">
        <v>0</v>
      </c>
      <c r="G1215" s="460">
        <v>0</v>
      </c>
      <c r="H1215" s="460">
        <v>0</v>
      </c>
      <c r="I1215" s="313" t="str">
        <f t="shared" si="82"/>
        <v/>
      </c>
      <c r="J1215" s="280" t="str">
        <f t="shared" si="83"/>
        <v>否</v>
      </c>
      <c r="K1215" s="163" t="str">
        <f t="shared" si="84"/>
        <v>项</v>
      </c>
    </row>
    <row r="1216" ht="36" customHeight="1" spans="1:11">
      <c r="A1216" s="466">
        <v>2220120</v>
      </c>
      <c r="B1216" s="480" t="s">
        <v>1015</v>
      </c>
      <c r="C1216" s="312">
        <v>0</v>
      </c>
      <c r="D1216" s="312">
        <v>0</v>
      </c>
      <c r="E1216" s="460">
        <f t="shared" si="81"/>
        <v>0</v>
      </c>
      <c r="F1216" s="461">
        <v>0</v>
      </c>
      <c r="G1216" s="460">
        <v>0</v>
      </c>
      <c r="H1216" s="460">
        <v>0</v>
      </c>
      <c r="I1216" s="313" t="str">
        <f t="shared" si="82"/>
        <v/>
      </c>
      <c r="J1216" s="280" t="str">
        <f t="shared" si="83"/>
        <v>否</v>
      </c>
      <c r="K1216" s="163" t="str">
        <f t="shared" si="84"/>
        <v>项</v>
      </c>
    </row>
    <row r="1217" ht="36" customHeight="1" spans="1:11">
      <c r="A1217" s="466">
        <v>2220121</v>
      </c>
      <c r="B1217" s="480" t="s">
        <v>1016</v>
      </c>
      <c r="C1217" s="312">
        <v>0</v>
      </c>
      <c r="D1217" s="312">
        <v>0</v>
      </c>
      <c r="E1217" s="460">
        <f t="shared" si="81"/>
        <v>0</v>
      </c>
      <c r="F1217" s="461">
        <v>0</v>
      </c>
      <c r="G1217" s="460">
        <v>0</v>
      </c>
      <c r="H1217" s="460">
        <v>0</v>
      </c>
      <c r="I1217" s="313" t="str">
        <f t="shared" si="82"/>
        <v/>
      </c>
      <c r="J1217" s="280" t="str">
        <f t="shared" si="83"/>
        <v>否</v>
      </c>
      <c r="K1217" s="163" t="str">
        <f t="shared" si="84"/>
        <v>项</v>
      </c>
    </row>
    <row r="1218" ht="36" customHeight="1" spans="1:11">
      <c r="A1218" s="309">
        <v>2220150</v>
      </c>
      <c r="B1218" s="308" t="s">
        <v>102</v>
      </c>
      <c r="C1218" s="312">
        <v>0</v>
      </c>
      <c r="D1218" s="312">
        <v>0</v>
      </c>
      <c r="E1218" s="460">
        <f t="shared" si="81"/>
        <v>0</v>
      </c>
      <c r="F1218" s="461">
        <v>0</v>
      </c>
      <c r="G1218" s="460">
        <v>0</v>
      </c>
      <c r="H1218" s="460">
        <v>0</v>
      </c>
      <c r="I1218" s="313" t="str">
        <f t="shared" si="82"/>
        <v/>
      </c>
      <c r="J1218" s="280" t="str">
        <f t="shared" si="83"/>
        <v>否</v>
      </c>
      <c r="K1218" s="163" t="str">
        <f t="shared" si="84"/>
        <v>项</v>
      </c>
    </row>
    <row r="1219" ht="36" customHeight="1" spans="1:11">
      <c r="A1219" s="309">
        <v>2220199</v>
      </c>
      <c r="B1219" s="308" t="s">
        <v>1017</v>
      </c>
      <c r="C1219" s="312">
        <v>10</v>
      </c>
      <c r="D1219" s="312">
        <v>0</v>
      </c>
      <c r="E1219" s="460">
        <f t="shared" si="81"/>
        <v>0</v>
      </c>
      <c r="F1219" s="461">
        <v>0</v>
      </c>
      <c r="G1219" s="460">
        <v>0</v>
      </c>
      <c r="H1219" s="460">
        <v>0</v>
      </c>
      <c r="I1219" s="313">
        <f t="shared" si="82"/>
        <v>-1</v>
      </c>
      <c r="J1219" s="280" t="str">
        <f t="shared" si="83"/>
        <v>是</v>
      </c>
      <c r="K1219" s="163" t="str">
        <f t="shared" si="84"/>
        <v>项</v>
      </c>
    </row>
    <row r="1220" ht="36" customHeight="1" spans="1:11">
      <c r="A1220" s="309">
        <v>22202</v>
      </c>
      <c r="B1220" s="471" t="s">
        <v>1018</v>
      </c>
      <c r="C1220" s="458">
        <v>0</v>
      </c>
      <c r="D1220" s="458">
        <v>0</v>
      </c>
      <c r="E1220" s="458">
        <f t="shared" ref="E1220:E1283" si="85">D1220-H1220</f>
        <v>0</v>
      </c>
      <c r="F1220" s="458"/>
      <c r="G1220" s="458">
        <f>SUM(G1221:G1233)</f>
        <v>0</v>
      </c>
      <c r="H1220" s="458">
        <v>0</v>
      </c>
      <c r="I1220" s="464" t="str">
        <f t="shared" ref="I1220:I1283" si="86">IF(C1220&gt;0,E1220/C1220-1,IF(C1220&lt;0,-(E1220/C1220-1),""))</f>
        <v/>
      </c>
      <c r="J1220" s="280" t="str">
        <f t="shared" ref="J1220:J1283" si="87">IF(LEN(A1220)=3,"是",IF(B1220&lt;&gt;"",IF(SUM(C1220:H1220)&lt;&gt;0,"是","否"),"是"))</f>
        <v>否</v>
      </c>
      <c r="K1220" s="163" t="str">
        <f t="shared" ref="K1220:K1283" si="88">IF(LEN(A1220)=3,"类",IF(LEN(A1220)=5,"款","项"))</f>
        <v>款</v>
      </c>
    </row>
    <row r="1221" ht="36" customHeight="1" spans="1:11">
      <c r="A1221" s="309">
        <v>2220201</v>
      </c>
      <c r="B1221" s="465" t="s">
        <v>158</v>
      </c>
      <c r="C1221" s="312">
        <v>0</v>
      </c>
      <c r="D1221" s="312">
        <v>0</v>
      </c>
      <c r="E1221" s="460">
        <f t="shared" si="85"/>
        <v>0</v>
      </c>
      <c r="F1221" s="461">
        <v>0</v>
      </c>
      <c r="G1221" s="460">
        <v>0</v>
      </c>
      <c r="H1221" s="460">
        <v>0</v>
      </c>
      <c r="I1221" s="313" t="str">
        <f t="shared" si="86"/>
        <v/>
      </c>
      <c r="J1221" s="280" t="str">
        <f t="shared" si="87"/>
        <v>否</v>
      </c>
      <c r="K1221" s="163" t="str">
        <f t="shared" si="88"/>
        <v>项</v>
      </c>
    </row>
    <row r="1222" ht="36" customHeight="1" spans="1:11">
      <c r="A1222" s="309">
        <v>2220202</v>
      </c>
      <c r="B1222" s="465" t="s">
        <v>159</v>
      </c>
      <c r="C1222" s="312">
        <v>0</v>
      </c>
      <c r="D1222" s="312">
        <v>0</v>
      </c>
      <c r="E1222" s="460">
        <f t="shared" si="85"/>
        <v>0</v>
      </c>
      <c r="F1222" s="461">
        <v>0</v>
      </c>
      <c r="G1222" s="460">
        <v>0</v>
      </c>
      <c r="H1222" s="460">
        <v>0</v>
      </c>
      <c r="I1222" s="313" t="str">
        <f t="shared" si="86"/>
        <v/>
      </c>
      <c r="J1222" s="280" t="str">
        <f t="shared" si="87"/>
        <v>否</v>
      </c>
      <c r="K1222" s="163" t="str">
        <f t="shared" si="88"/>
        <v>项</v>
      </c>
    </row>
    <row r="1223" ht="36" customHeight="1" spans="1:11">
      <c r="A1223" s="309">
        <v>2220203</v>
      </c>
      <c r="B1223" s="465" t="s">
        <v>160</v>
      </c>
      <c r="C1223" s="312">
        <v>0</v>
      </c>
      <c r="D1223" s="312">
        <v>0</v>
      </c>
      <c r="E1223" s="460">
        <f t="shared" si="85"/>
        <v>0</v>
      </c>
      <c r="F1223" s="461">
        <v>0</v>
      </c>
      <c r="G1223" s="460">
        <v>0</v>
      </c>
      <c r="H1223" s="460">
        <v>0</v>
      </c>
      <c r="I1223" s="313" t="str">
        <f t="shared" si="86"/>
        <v/>
      </c>
      <c r="J1223" s="280" t="str">
        <f t="shared" si="87"/>
        <v>否</v>
      </c>
      <c r="K1223" s="163" t="str">
        <f t="shared" si="88"/>
        <v>项</v>
      </c>
    </row>
    <row r="1224" ht="36" customHeight="1" spans="1:11">
      <c r="A1224" s="309">
        <v>2220204</v>
      </c>
      <c r="B1224" s="465" t="s">
        <v>1019</v>
      </c>
      <c r="C1224" s="312">
        <v>0</v>
      </c>
      <c r="D1224" s="312">
        <v>0</v>
      </c>
      <c r="E1224" s="460">
        <f t="shared" si="85"/>
        <v>0</v>
      </c>
      <c r="F1224" s="461">
        <v>0</v>
      </c>
      <c r="G1224" s="460">
        <v>0</v>
      </c>
      <c r="H1224" s="460">
        <v>0</v>
      </c>
      <c r="I1224" s="313" t="str">
        <f t="shared" si="86"/>
        <v/>
      </c>
      <c r="J1224" s="280" t="str">
        <f t="shared" si="87"/>
        <v>否</v>
      </c>
      <c r="K1224" s="163" t="str">
        <f t="shared" si="88"/>
        <v>项</v>
      </c>
    </row>
    <row r="1225" ht="36" customHeight="1" spans="1:11">
      <c r="A1225" s="309">
        <v>2220205</v>
      </c>
      <c r="B1225" s="465" t="s">
        <v>1020</v>
      </c>
      <c r="C1225" s="312">
        <v>0</v>
      </c>
      <c r="D1225" s="312">
        <v>0</v>
      </c>
      <c r="E1225" s="460">
        <f t="shared" si="85"/>
        <v>0</v>
      </c>
      <c r="F1225" s="461">
        <v>0</v>
      </c>
      <c r="G1225" s="460">
        <v>0</v>
      </c>
      <c r="H1225" s="460">
        <v>0</v>
      </c>
      <c r="I1225" s="313" t="str">
        <f t="shared" si="86"/>
        <v/>
      </c>
      <c r="J1225" s="280" t="str">
        <f t="shared" si="87"/>
        <v>否</v>
      </c>
      <c r="K1225" s="163" t="str">
        <f t="shared" si="88"/>
        <v>项</v>
      </c>
    </row>
    <row r="1226" ht="36" customHeight="1" spans="1:11">
      <c r="A1226" s="309">
        <v>2220206</v>
      </c>
      <c r="B1226" s="465" t="s">
        <v>1021</v>
      </c>
      <c r="C1226" s="312">
        <v>0</v>
      </c>
      <c r="D1226" s="312">
        <v>0</v>
      </c>
      <c r="E1226" s="460">
        <f t="shared" si="85"/>
        <v>0</v>
      </c>
      <c r="F1226" s="461">
        <v>0</v>
      </c>
      <c r="G1226" s="460">
        <v>0</v>
      </c>
      <c r="H1226" s="460">
        <v>0</v>
      </c>
      <c r="I1226" s="313" t="str">
        <f t="shared" si="86"/>
        <v/>
      </c>
      <c r="J1226" s="280" t="str">
        <f t="shared" si="87"/>
        <v>否</v>
      </c>
      <c r="K1226" s="163" t="str">
        <f t="shared" si="88"/>
        <v>项</v>
      </c>
    </row>
    <row r="1227" ht="36" customHeight="1" spans="1:11">
      <c r="A1227" s="309">
        <v>2220207</v>
      </c>
      <c r="B1227" s="465" t="s">
        <v>1022</v>
      </c>
      <c r="C1227" s="312">
        <v>0</v>
      </c>
      <c r="D1227" s="312">
        <v>0</v>
      </c>
      <c r="E1227" s="460">
        <f t="shared" si="85"/>
        <v>0</v>
      </c>
      <c r="F1227" s="461">
        <v>0</v>
      </c>
      <c r="G1227" s="460">
        <v>0</v>
      </c>
      <c r="H1227" s="460">
        <v>0</v>
      </c>
      <c r="I1227" s="313" t="str">
        <f t="shared" si="86"/>
        <v/>
      </c>
      <c r="J1227" s="280" t="str">
        <f t="shared" si="87"/>
        <v>否</v>
      </c>
      <c r="K1227" s="163" t="str">
        <f t="shared" si="88"/>
        <v>项</v>
      </c>
    </row>
    <row r="1228" ht="36" customHeight="1" spans="1:11">
      <c r="A1228" s="309">
        <v>2220209</v>
      </c>
      <c r="B1228" s="465" t="s">
        <v>1023</v>
      </c>
      <c r="C1228" s="312">
        <v>0</v>
      </c>
      <c r="D1228" s="312">
        <v>0</v>
      </c>
      <c r="E1228" s="460">
        <f t="shared" si="85"/>
        <v>0</v>
      </c>
      <c r="F1228" s="461">
        <v>0</v>
      </c>
      <c r="G1228" s="460">
        <v>0</v>
      </c>
      <c r="H1228" s="460">
        <v>0</v>
      </c>
      <c r="I1228" s="313" t="str">
        <f t="shared" si="86"/>
        <v/>
      </c>
      <c r="J1228" s="280" t="str">
        <f t="shared" si="87"/>
        <v>否</v>
      </c>
      <c r="K1228" s="163" t="str">
        <f t="shared" si="88"/>
        <v>项</v>
      </c>
    </row>
    <row r="1229" ht="36" customHeight="1" spans="1:11">
      <c r="A1229" s="309">
        <v>2220210</v>
      </c>
      <c r="B1229" s="465" t="s">
        <v>1024</v>
      </c>
      <c r="C1229" s="312">
        <v>0</v>
      </c>
      <c r="D1229" s="312">
        <v>0</v>
      </c>
      <c r="E1229" s="460">
        <f t="shared" si="85"/>
        <v>0</v>
      </c>
      <c r="F1229" s="461">
        <v>0</v>
      </c>
      <c r="G1229" s="460">
        <v>0</v>
      </c>
      <c r="H1229" s="460">
        <v>0</v>
      </c>
      <c r="I1229" s="313" t="str">
        <f t="shared" si="86"/>
        <v/>
      </c>
      <c r="J1229" s="280" t="str">
        <f t="shared" si="87"/>
        <v>否</v>
      </c>
      <c r="K1229" s="163" t="str">
        <f t="shared" si="88"/>
        <v>项</v>
      </c>
    </row>
    <row r="1230" ht="36" customHeight="1" spans="1:11">
      <c r="A1230" s="309">
        <v>2220211</v>
      </c>
      <c r="B1230" s="465" t="s">
        <v>1025</v>
      </c>
      <c r="C1230" s="312">
        <v>0</v>
      </c>
      <c r="D1230" s="312">
        <v>0</v>
      </c>
      <c r="E1230" s="460">
        <f t="shared" si="85"/>
        <v>0</v>
      </c>
      <c r="F1230" s="461">
        <v>0</v>
      </c>
      <c r="G1230" s="460">
        <v>0</v>
      </c>
      <c r="H1230" s="460">
        <v>0</v>
      </c>
      <c r="I1230" s="313" t="str">
        <f t="shared" si="86"/>
        <v/>
      </c>
      <c r="J1230" s="280" t="str">
        <f t="shared" si="87"/>
        <v>否</v>
      </c>
      <c r="K1230" s="163" t="str">
        <f t="shared" si="88"/>
        <v>项</v>
      </c>
    </row>
    <row r="1231" ht="36" customHeight="1" spans="1:11">
      <c r="A1231" s="309">
        <v>2220212</v>
      </c>
      <c r="B1231" s="465" t="s">
        <v>1026</v>
      </c>
      <c r="C1231" s="312">
        <v>0</v>
      </c>
      <c r="D1231" s="312">
        <v>0</v>
      </c>
      <c r="E1231" s="460">
        <f t="shared" si="85"/>
        <v>0</v>
      </c>
      <c r="F1231" s="461">
        <v>0</v>
      </c>
      <c r="G1231" s="460">
        <v>0</v>
      </c>
      <c r="H1231" s="460">
        <v>0</v>
      </c>
      <c r="I1231" s="313" t="str">
        <f t="shared" si="86"/>
        <v/>
      </c>
      <c r="J1231" s="280" t="str">
        <f t="shared" si="87"/>
        <v>否</v>
      </c>
      <c r="K1231" s="163" t="str">
        <f t="shared" si="88"/>
        <v>项</v>
      </c>
    </row>
    <row r="1232" ht="36" customHeight="1" spans="1:11">
      <c r="A1232" s="309">
        <v>2220250</v>
      </c>
      <c r="B1232" s="465" t="s">
        <v>165</v>
      </c>
      <c r="C1232" s="312">
        <v>0</v>
      </c>
      <c r="D1232" s="312">
        <v>0</v>
      </c>
      <c r="E1232" s="460">
        <f t="shared" si="85"/>
        <v>0</v>
      </c>
      <c r="F1232" s="461">
        <v>0</v>
      </c>
      <c r="G1232" s="460">
        <v>0</v>
      </c>
      <c r="H1232" s="460">
        <v>0</v>
      </c>
      <c r="I1232" s="313" t="str">
        <f t="shared" si="86"/>
        <v/>
      </c>
      <c r="J1232" s="280" t="str">
        <f t="shared" si="87"/>
        <v>否</v>
      </c>
      <c r="K1232" s="163" t="str">
        <f t="shared" si="88"/>
        <v>项</v>
      </c>
    </row>
    <row r="1233" ht="36" customHeight="1" spans="1:11">
      <c r="A1233" s="309">
        <v>2220299</v>
      </c>
      <c r="B1233" s="465" t="s">
        <v>1027</v>
      </c>
      <c r="C1233" s="312">
        <v>0</v>
      </c>
      <c r="D1233" s="312">
        <v>0</v>
      </c>
      <c r="E1233" s="460">
        <f t="shared" si="85"/>
        <v>0</v>
      </c>
      <c r="F1233" s="461">
        <v>0</v>
      </c>
      <c r="G1233" s="460">
        <v>0</v>
      </c>
      <c r="H1233" s="460">
        <v>0</v>
      </c>
      <c r="I1233" s="313" t="str">
        <f t="shared" si="86"/>
        <v/>
      </c>
      <c r="J1233" s="280" t="str">
        <f t="shared" si="87"/>
        <v>否</v>
      </c>
      <c r="K1233" s="163" t="str">
        <f t="shared" si="88"/>
        <v>项</v>
      </c>
    </row>
    <row r="1234" ht="36" customHeight="1" spans="1:11">
      <c r="A1234" s="309">
        <v>22203</v>
      </c>
      <c r="B1234" s="457" t="s">
        <v>1028</v>
      </c>
      <c r="C1234" s="458">
        <v>0</v>
      </c>
      <c r="D1234" s="458">
        <v>0</v>
      </c>
      <c r="E1234" s="458">
        <f t="shared" si="85"/>
        <v>0</v>
      </c>
      <c r="F1234" s="458"/>
      <c r="G1234" s="458">
        <f>SUM(G1235:G1239)</f>
        <v>0</v>
      </c>
      <c r="H1234" s="458">
        <v>0</v>
      </c>
      <c r="I1234" s="464" t="str">
        <f t="shared" si="86"/>
        <v/>
      </c>
      <c r="J1234" s="280" t="str">
        <f t="shared" si="87"/>
        <v>否</v>
      </c>
      <c r="K1234" s="163" t="str">
        <f t="shared" si="88"/>
        <v>款</v>
      </c>
    </row>
    <row r="1235" ht="36" customHeight="1" spans="1:11">
      <c r="A1235" s="309">
        <v>2220301</v>
      </c>
      <c r="B1235" s="308" t="s">
        <v>1029</v>
      </c>
      <c r="C1235" s="312">
        <v>0</v>
      </c>
      <c r="D1235" s="312">
        <v>0</v>
      </c>
      <c r="E1235" s="460">
        <f t="shared" si="85"/>
        <v>0</v>
      </c>
      <c r="F1235" s="461">
        <v>0</v>
      </c>
      <c r="G1235" s="460">
        <v>0</v>
      </c>
      <c r="H1235" s="460">
        <v>0</v>
      </c>
      <c r="I1235" s="313" t="str">
        <f t="shared" si="86"/>
        <v/>
      </c>
      <c r="J1235" s="280" t="str">
        <f t="shared" si="87"/>
        <v>否</v>
      </c>
      <c r="K1235" s="163" t="str">
        <f t="shared" si="88"/>
        <v>项</v>
      </c>
    </row>
    <row r="1236" ht="36" customHeight="1" spans="1:11">
      <c r="A1236" s="309">
        <v>2220303</v>
      </c>
      <c r="B1236" s="308" t="s">
        <v>1030</v>
      </c>
      <c r="C1236" s="312">
        <v>0</v>
      </c>
      <c r="D1236" s="312">
        <v>0</v>
      </c>
      <c r="E1236" s="460">
        <f t="shared" si="85"/>
        <v>0</v>
      </c>
      <c r="F1236" s="461">
        <v>0</v>
      </c>
      <c r="G1236" s="460">
        <v>0</v>
      </c>
      <c r="H1236" s="460">
        <v>0</v>
      </c>
      <c r="I1236" s="313" t="str">
        <f t="shared" si="86"/>
        <v/>
      </c>
      <c r="J1236" s="280" t="str">
        <f t="shared" si="87"/>
        <v>否</v>
      </c>
      <c r="K1236" s="163" t="str">
        <f t="shared" si="88"/>
        <v>项</v>
      </c>
    </row>
    <row r="1237" ht="36" customHeight="1" spans="1:11">
      <c r="A1237" s="309">
        <v>2220304</v>
      </c>
      <c r="B1237" s="308" t="s">
        <v>1031</v>
      </c>
      <c r="C1237" s="312">
        <v>0</v>
      </c>
      <c r="D1237" s="312">
        <v>0</v>
      </c>
      <c r="E1237" s="460">
        <f t="shared" si="85"/>
        <v>0</v>
      </c>
      <c r="F1237" s="461">
        <v>0</v>
      </c>
      <c r="G1237" s="460">
        <v>0</v>
      </c>
      <c r="H1237" s="460">
        <v>0</v>
      </c>
      <c r="I1237" s="313" t="str">
        <f t="shared" si="86"/>
        <v/>
      </c>
      <c r="J1237" s="280" t="str">
        <f t="shared" si="87"/>
        <v>否</v>
      </c>
      <c r="K1237" s="163" t="str">
        <f t="shared" si="88"/>
        <v>项</v>
      </c>
    </row>
    <row r="1238" ht="36" customHeight="1" spans="1:11">
      <c r="A1238" s="466">
        <v>2220305</v>
      </c>
      <c r="B1238" s="480" t="s">
        <v>1032</v>
      </c>
      <c r="C1238" s="312">
        <v>0</v>
      </c>
      <c r="D1238" s="312">
        <v>0</v>
      </c>
      <c r="E1238" s="460">
        <f t="shared" si="85"/>
        <v>0</v>
      </c>
      <c r="F1238" s="461">
        <v>0</v>
      </c>
      <c r="G1238" s="460">
        <v>0</v>
      </c>
      <c r="H1238" s="460">
        <v>0</v>
      </c>
      <c r="I1238" s="313" t="str">
        <f t="shared" si="86"/>
        <v/>
      </c>
      <c r="J1238" s="280" t="str">
        <f t="shared" si="87"/>
        <v>否</v>
      </c>
      <c r="K1238" s="163" t="str">
        <f t="shared" si="88"/>
        <v>项</v>
      </c>
    </row>
    <row r="1239" ht="36" customHeight="1" spans="1:11">
      <c r="A1239" s="309">
        <v>2220399</v>
      </c>
      <c r="B1239" s="308" t="s">
        <v>1033</v>
      </c>
      <c r="C1239" s="312">
        <v>0</v>
      </c>
      <c r="D1239" s="312">
        <v>0</v>
      </c>
      <c r="E1239" s="460">
        <f t="shared" si="85"/>
        <v>0</v>
      </c>
      <c r="F1239" s="461">
        <v>0</v>
      </c>
      <c r="G1239" s="460">
        <v>0</v>
      </c>
      <c r="H1239" s="460">
        <v>0</v>
      </c>
      <c r="I1239" s="313" t="str">
        <f t="shared" si="86"/>
        <v/>
      </c>
      <c r="J1239" s="280" t="str">
        <f t="shared" si="87"/>
        <v>否</v>
      </c>
      <c r="K1239" s="163" t="str">
        <f t="shared" si="88"/>
        <v>项</v>
      </c>
    </row>
    <row r="1240" ht="36" customHeight="1" spans="1:11">
      <c r="A1240" s="309">
        <v>22204</v>
      </c>
      <c r="B1240" s="457" t="s">
        <v>1034</v>
      </c>
      <c r="C1240" s="458">
        <v>124</v>
      </c>
      <c r="D1240" s="458">
        <v>0</v>
      </c>
      <c r="E1240" s="458">
        <f t="shared" si="85"/>
        <v>0</v>
      </c>
      <c r="F1240" s="458"/>
      <c r="G1240" s="458">
        <f>SUM(G1241:G1245)</f>
        <v>0</v>
      </c>
      <c r="H1240" s="458">
        <v>0</v>
      </c>
      <c r="I1240" s="464">
        <f t="shared" si="86"/>
        <v>-1</v>
      </c>
      <c r="J1240" s="280" t="str">
        <f t="shared" si="87"/>
        <v>是</v>
      </c>
      <c r="K1240" s="163" t="str">
        <f t="shared" si="88"/>
        <v>款</v>
      </c>
    </row>
    <row r="1241" ht="36" customHeight="1" spans="1:11">
      <c r="A1241" s="309">
        <v>2220401</v>
      </c>
      <c r="B1241" s="308" t="s">
        <v>1035</v>
      </c>
      <c r="C1241" s="312">
        <v>0</v>
      </c>
      <c r="D1241" s="312">
        <v>0</v>
      </c>
      <c r="E1241" s="460">
        <f t="shared" si="85"/>
        <v>0</v>
      </c>
      <c r="F1241" s="461">
        <v>0</v>
      </c>
      <c r="G1241" s="460">
        <v>0</v>
      </c>
      <c r="H1241" s="460">
        <v>0</v>
      </c>
      <c r="I1241" s="313" t="str">
        <f t="shared" si="86"/>
        <v/>
      </c>
      <c r="J1241" s="280" t="str">
        <f t="shared" si="87"/>
        <v>否</v>
      </c>
      <c r="K1241" s="163" t="str">
        <f t="shared" si="88"/>
        <v>项</v>
      </c>
    </row>
    <row r="1242" ht="36" customHeight="1" spans="1:11">
      <c r="A1242" s="309">
        <v>2220402</v>
      </c>
      <c r="B1242" s="308" t="s">
        <v>1036</v>
      </c>
      <c r="C1242" s="312">
        <v>0</v>
      </c>
      <c r="D1242" s="312">
        <v>0</v>
      </c>
      <c r="E1242" s="460">
        <f t="shared" si="85"/>
        <v>0</v>
      </c>
      <c r="F1242" s="461">
        <v>0</v>
      </c>
      <c r="G1242" s="460">
        <v>0</v>
      </c>
      <c r="H1242" s="460">
        <v>0</v>
      </c>
      <c r="I1242" s="313" t="str">
        <f t="shared" si="86"/>
        <v/>
      </c>
      <c r="J1242" s="280" t="str">
        <f t="shared" si="87"/>
        <v>否</v>
      </c>
      <c r="K1242" s="163" t="str">
        <f t="shared" si="88"/>
        <v>项</v>
      </c>
    </row>
    <row r="1243" ht="36" customHeight="1" spans="1:11">
      <c r="A1243" s="309">
        <v>2220403</v>
      </c>
      <c r="B1243" s="308" t="s">
        <v>1037</v>
      </c>
      <c r="C1243" s="312">
        <v>124</v>
      </c>
      <c r="D1243" s="312">
        <v>0</v>
      </c>
      <c r="E1243" s="460">
        <f t="shared" si="85"/>
        <v>0</v>
      </c>
      <c r="F1243" s="461">
        <v>0</v>
      </c>
      <c r="G1243" s="460">
        <v>0</v>
      </c>
      <c r="H1243" s="460">
        <v>0</v>
      </c>
      <c r="I1243" s="313">
        <f t="shared" si="86"/>
        <v>-1</v>
      </c>
      <c r="J1243" s="280" t="str">
        <f t="shared" si="87"/>
        <v>是</v>
      </c>
      <c r="K1243" s="163" t="str">
        <f t="shared" si="88"/>
        <v>项</v>
      </c>
    </row>
    <row r="1244" ht="36" customHeight="1" spans="1:11">
      <c r="A1244" s="309">
        <v>2220404</v>
      </c>
      <c r="B1244" s="308" t="s">
        <v>1038</v>
      </c>
      <c r="C1244" s="312">
        <v>0</v>
      </c>
      <c r="D1244" s="312">
        <v>0</v>
      </c>
      <c r="E1244" s="460">
        <f t="shared" si="85"/>
        <v>0</v>
      </c>
      <c r="F1244" s="461">
        <v>0</v>
      </c>
      <c r="G1244" s="460">
        <v>0</v>
      </c>
      <c r="H1244" s="460">
        <v>0</v>
      </c>
      <c r="I1244" s="313" t="str">
        <f t="shared" si="86"/>
        <v/>
      </c>
      <c r="J1244" s="280" t="str">
        <f t="shared" si="87"/>
        <v>否</v>
      </c>
      <c r="K1244" s="163" t="str">
        <f t="shared" si="88"/>
        <v>项</v>
      </c>
    </row>
    <row r="1245" ht="36" customHeight="1" spans="1:11">
      <c r="A1245" s="309">
        <v>2220499</v>
      </c>
      <c r="B1245" s="308" t="s">
        <v>1039</v>
      </c>
      <c r="C1245" s="312">
        <v>0</v>
      </c>
      <c r="D1245" s="312">
        <v>0</v>
      </c>
      <c r="E1245" s="460">
        <f t="shared" si="85"/>
        <v>0</v>
      </c>
      <c r="F1245" s="461">
        <v>0</v>
      </c>
      <c r="G1245" s="460">
        <v>0</v>
      </c>
      <c r="H1245" s="460">
        <v>0</v>
      </c>
      <c r="I1245" s="313" t="str">
        <f t="shared" si="86"/>
        <v/>
      </c>
      <c r="J1245" s="280" t="str">
        <f t="shared" si="87"/>
        <v>否</v>
      </c>
      <c r="K1245" s="163" t="str">
        <f t="shared" si="88"/>
        <v>项</v>
      </c>
    </row>
    <row r="1246" ht="36" customHeight="1" spans="1:11">
      <c r="A1246" s="309">
        <v>22205</v>
      </c>
      <c r="B1246" s="457" t="s">
        <v>1040</v>
      </c>
      <c r="C1246" s="458">
        <v>0</v>
      </c>
      <c r="D1246" s="458">
        <v>0</v>
      </c>
      <c r="E1246" s="458">
        <f t="shared" si="85"/>
        <v>0</v>
      </c>
      <c r="F1246" s="458"/>
      <c r="G1246" s="458">
        <f>SUM(G1247:G1258)</f>
        <v>0</v>
      </c>
      <c r="H1246" s="458">
        <v>0</v>
      </c>
      <c r="I1246" s="464" t="str">
        <f t="shared" si="86"/>
        <v/>
      </c>
      <c r="J1246" s="280" t="str">
        <f t="shared" si="87"/>
        <v>否</v>
      </c>
      <c r="K1246" s="163" t="str">
        <f t="shared" si="88"/>
        <v>款</v>
      </c>
    </row>
    <row r="1247" ht="36" customHeight="1" spans="1:11">
      <c r="A1247" s="309">
        <v>2220501</v>
      </c>
      <c r="B1247" s="308" t="s">
        <v>1041</v>
      </c>
      <c r="C1247" s="312">
        <v>0</v>
      </c>
      <c r="D1247" s="312">
        <v>0</v>
      </c>
      <c r="E1247" s="460">
        <f t="shared" si="85"/>
        <v>0</v>
      </c>
      <c r="F1247" s="461">
        <v>0</v>
      </c>
      <c r="G1247" s="460">
        <v>0</v>
      </c>
      <c r="H1247" s="460">
        <v>0</v>
      </c>
      <c r="I1247" s="313" t="str">
        <f t="shared" si="86"/>
        <v/>
      </c>
      <c r="J1247" s="280" t="str">
        <f t="shared" si="87"/>
        <v>否</v>
      </c>
      <c r="K1247" s="163" t="str">
        <f t="shared" si="88"/>
        <v>项</v>
      </c>
    </row>
    <row r="1248" ht="36" customHeight="1" spans="1:11">
      <c r="A1248" s="309">
        <v>2220502</v>
      </c>
      <c r="B1248" s="308" t="s">
        <v>1042</v>
      </c>
      <c r="C1248" s="312">
        <v>0</v>
      </c>
      <c r="D1248" s="312">
        <v>0</v>
      </c>
      <c r="E1248" s="460">
        <f t="shared" si="85"/>
        <v>0</v>
      </c>
      <c r="F1248" s="461">
        <v>0</v>
      </c>
      <c r="G1248" s="460">
        <v>0</v>
      </c>
      <c r="H1248" s="460">
        <v>0</v>
      </c>
      <c r="I1248" s="313" t="str">
        <f t="shared" si="86"/>
        <v/>
      </c>
      <c r="J1248" s="280" t="str">
        <f t="shared" si="87"/>
        <v>否</v>
      </c>
      <c r="K1248" s="163" t="str">
        <f t="shared" si="88"/>
        <v>项</v>
      </c>
    </row>
    <row r="1249" ht="36" customHeight="1" spans="1:11">
      <c r="A1249" s="309">
        <v>2220503</v>
      </c>
      <c r="B1249" s="308" t="s">
        <v>1043</v>
      </c>
      <c r="C1249" s="312">
        <v>0</v>
      </c>
      <c r="D1249" s="312">
        <v>0</v>
      </c>
      <c r="E1249" s="460">
        <f t="shared" si="85"/>
        <v>0</v>
      </c>
      <c r="F1249" s="461">
        <v>0</v>
      </c>
      <c r="G1249" s="460">
        <v>0</v>
      </c>
      <c r="H1249" s="460">
        <v>0</v>
      </c>
      <c r="I1249" s="313" t="str">
        <f t="shared" si="86"/>
        <v/>
      </c>
      <c r="J1249" s="280" t="str">
        <f t="shared" si="87"/>
        <v>否</v>
      </c>
      <c r="K1249" s="163" t="str">
        <f t="shared" si="88"/>
        <v>项</v>
      </c>
    </row>
    <row r="1250" ht="36" customHeight="1" spans="1:11">
      <c r="A1250" s="309">
        <v>2220504</v>
      </c>
      <c r="B1250" s="308" t="s">
        <v>1044</v>
      </c>
      <c r="C1250" s="312">
        <v>0</v>
      </c>
      <c r="D1250" s="312">
        <v>0</v>
      </c>
      <c r="E1250" s="460">
        <f t="shared" si="85"/>
        <v>0</v>
      </c>
      <c r="F1250" s="461">
        <v>0</v>
      </c>
      <c r="G1250" s="460">
        <v>0</v>
      </c>
      <c r="H1250" s="460">
        <v>0</v>
      </c>
      <c r="I1250" s="313" t="str">
        <f t="shared" si="86"/>
        <v/>
      </c>
      <c r="J1250" s="280" t="str">
        <f t="shared" si="87"/>
        <v>否</v>
      </c>
      <c r="K1250" s="163" t="str">
        <f t="shared" si="88"/>
        <v>项</v>
      </c>
    </row>
    <row r="1251" ht="36" customHeight="1" spans="1:11">
      <c r="A1251" s="309">
        <v>2220505</v>
      </c>
      <c r="B1251" s="308" t="s">
        <v>1045</v>
      </c>
      <c r="C1251" s="312">
        <v>0</v>
      </c>
      <c r="D1251" s="312">
        <v>0</v>
      </c>
      <c r="E1251" s="460">
        <f t="shared" si="85"/>
        <v>0</v>
      </c>
      <c r="F1251" s="461">
        <v>0</v>
      </c>
      <c r="G1251" s="460">
        <v>0</v>
      </c>
      <c r="H1251" s="460">
        <v>0</v>
      </c>
      <c r="I1251" s="313" t="str">
        <f t="shared" si="86"/>
        <v/>
      </c>
      <c r="J1251" s="280" t="str">
        <f t="shared" si="87"/>
        <v>否</v>
      </c>
      <c r="K1251" s="163" t="str">
        <f t="shared" si="88"/>
        <v>项</v>
      </c>
    </row>
    <row r="1252" ht="36" customHeight="1" spans="1:11">
      <c r="A1252" s="309">
        <v>2220506</v>
      </c>
      <c r="B1252" s="308" t="s">
        <v>1046</v>
      </c>
      <c r="C1252" s="312">
        <v>0</v>
      </c>
      <c r="D1252" s="312">
        <v>0</v>
      </c>
      <c r="E1252" s="460">
        <f t="shared" si="85"/>
        <v>0</v>
      </c>
      <c r="F1252" s="461">
        <v>0</v>
      </c>
      <c r="G1252" s="460">
        <v>0</v>
      </c>
      <c r="H1252" s="460">
        <v>0</v>
      </c>
      <c r="I1252" s="313" t="str">
        <f t="shared" si="86"/>
        <v/>
      </c>
      <c r="J1252" s="280" t="str">
        <f t="shared" si="87"/>
        <v>否</v>
      </c>
      <c r="K1252" s="163" t="str">
        <f t="shared" si="88"/>
        <v>项</v>
      </c>
    </row>
    <row r="1253" ht="36" customHeight="1" spans="1:11">
      <c r="A1253" s="309">
        <v>2220507</v>
      </c>
      <c r="B1253" s="308" t="s">
        <v>1047</v>
      </c>
      <c r="C1253" s="312">
        <v>0</v>
      </c>
      <c r="D1253" s="312">
        <v>0</v>
      </c>
      <c r="E1253" s="460">
        <f t="shared" si="85"/>
        <v>0</v>
      </c>
      <c r="F1253" s="461">
        <v>0</v>
      </c>
      <c r="G1253" s="460">
        <v>0</v>
      </c>
      <c r="H1253" s="460">
        <v>0</v>
      </c>
      <c r="I1253" s="313" t="str">
        <f t="shared" si="86"/>
        <v/>
      </c>
      <c r="J1253" s="280" t="str">
        <f t="shared" si="87"/>
        <v>否</v>
      </c>
      <c r="K1253" s="163" t="str">
        <f t="shared" si="88"/>
        <v>项</v>
      </c>
    </row>
    <row r="1254" ht="36" customHeight="1" spans="1:11">
      <c r="A1254" s="309">
        <v>2220508</v>
      </c>
      <c r="B1254" s="308" t="s">
        <v>1048</v>
      </c>
      <c r="C1254" s="312">
        <v>0</v>
      </c>
      <c r="D1254" s="312">
        <v>0</v>
      </c>
      <c r="E1254" s="460">
        <f t="shared" si="85"/>
        <v>0</v>
      </c>
      <c r="F1254" s="461">
        <v>0</v>
      </c>
      <c r="G1254" s="460">
        <v>0</v>
      </c>
      <c r="H1254" s="460">
        <v>0</v>
      </c>
      <c r="I1254" s="313" t="str">
        <f t="shared" si="86"/>
        <v/>
      </c>
      <c r="J1254" s="280" t="str">
        <f t="shared" si="87"/>
        <v>否</v>
      </c>
      <c r="K1254" s="163" t="str">
        <f t="shared" si="88"/>
        <v>项</v>
      </c>
    </row>
    <row r="1255" ht="36" customHeight="1" spans="1:11">
      <c r="A1255" s="309">
        <v>2220509</v>
      </c>
      <c r="B1255" s="308" t="s">
        <v>1049</v>
      </c>
      <c r="C1255" s="312">
        <v>0</v>
      </c>
      <c r="D1255" s="312">
        <v>0</v>
      </c>
      <c r="E1255" s="460">
        <f t="shared" si="85"/>
        <v>0</v>
      </c>
      <c r="F1255" s="461">
        <v>0</v>
      </c>
      <c r="G1255" s="460">
        <v>0</v>
      </c>
      <c r="H1255" s="460">
        <v>0</v>
      </c>
      <c r="I1255" s="313" t="str">
        <f t="shared" si="86"/>
        <v/>
      </c>
      <c r="J1255" s="280" t="str">
        <f t="shared" si="87"/>
        <v>否</v>
      </c>
      <c r="K1255" s="163" t="str">
        <f t="shared" si="88"/>
        <v>项</v>
      </c>
    </row>
    <row r="1256" ht="36" customHeight="1" spans="1:11">
      <c r="A1256" s="309">
        <v>2220510</v>
      </c>
      <c r="B1256" s="308" t="s">
        <v>1050</v>
      </c>
      <c r="C1256" s="312">
        <v>0</v>
      </c>
      <c r="D1256" s="312">
        <v>0</v>
      </c>
      <c r="E1256" s="460">
        <f t="shared" si="85"/>
        <v>0</v>
      </c>
      <c r="F1256" s="461">
        <v>0</v>
      </c>
      <c r="G1256" s="460">
        <v>0</v>
      </c>
      <c r="H1256" s="460">
        <v>0</v>
      </c>
      <c r="I1256" s="313" t="str">
        <f t="shared" si="86"/>
        <v/>
      </c>
      <c r="J1256" s="280" t="str">
        <f t="shared" si="87"/>
        <v>否</v>
      </c>
      <c r="K1256" s="163" t="str">
        <f t="shared" si="88"/>
        <v>项</v>
      </c>
    </row>
    <row r="1257" ht="36" customHeight="1" spans="1:11">
      <c r="A1257" s="363">
        <v>2220511</v>
      </c>
      <c r="B1257" s="308" t="s">
        <v>1051</v>
      </c>
      <c r="C1257" s="312">
        <v>0</v>
      </c>
      <c r="D1257" s="312">
        <v>0</v>
      </c>
      <c r="E1257" s="460">
        <f t="shared" si="85"/>
        <v>0</v>
      </c>
      <c r="F1257" s="461">
        <v>0</v>
      </c>
      <c r="G1257" s="460">
        <v>0</v>
      </c>
      <c r="H1257" s="460">
        <v>0</v>
      </c>
      <c r="I1257" s="313" t="str">
        <f t="shared" si="86"/>
        <v/>
      </c>
      <c r="J1257" s="280" t="str">
        <f t="shared" si="87"/>
        <v>否</v>
      </c>
      <c r="K1257" s="163" t="str">
        <f t="shared" si="88"/>
        <v>项</v>
      </c>
    </row>
    <row r="1258" ht="36" customHeight="1" spans="1:11">
      <c r="A1258" s="309">
        <v>2220599</v>
      </c>
      <c r="B1258" s="308" t="s">
        <v>1052</v>
      </c>
      <c r="C1258" s="312">
        <v>0</v>
      </c>
      <c r="D1258" s="312">
        <v>0</v>
      </c>
      <c r="E1258" s="460">
        <f t="shared" si="85"/>
        <v>0</v>
      </c>
      <c r="F1258" s="461">
        <v>0</v>
      </c>
      <c r="G1258" s="460">
        <v>0</v>
      </c>
      <c r="H1258" s="460">
        <v>0</v>
      </c>
      <c r="I1258" s="313" t="str">
        <f t="shared" si="86"/>
        <v/>
      </c>
      <c r="J1258" s="280" t="str">
        <f t="shared" si="87"/>
        <v>否</v>
      </c>
      <c r="K1258" s="163" t="str">
        <f t="shared" si="88"/>
        <v>项</v>
      </c>
    </row>
    <row r="1259" ht="36" customHeight="1" spans="1:11">
      <c r="A1259" s="303">
        <v>224</v>
      </c>
      <c r="B1259" s="455" t="s">
        <v>66</v>
      </c>
      <c r="C1259" s="458">
        <v>1799</v>
      </c>
      <c r="D1259" s="458">
        <v>3061</v>
      </c>
      <c r="E1259" s="458">
        <f t="shared" si="85"/>
        <v>3061</v>
      </c>
      <c r="F1259" s="458">
        <f>SUM(F1260,F1272,F1278,F1284,,F1305,F1292,F1309,F1315)</f>
        <v>55</v>
      </c>
      <c r="G1259" s="458">
        <f>SUM(G1260,G1272,G1278,G1284,,G1305,G1292,G1309,G1315)</f>
        <v>106</v>
      </c>
      <c r="H1259" s="458">
        <v>0</v>
      </c>
      <c r="I1259" s="463">
        <f t="shared" si="86"/>
        <v>0.702</v>
      </c>
      <c r="J1259" s="280" t="str">
        <f t="shared" si="87"/>
        <v>是</v>
      </c>
      <c r="K1259" s="163" t="str">
        <f t="shared" si="88"/>
        <v>类</v>
      </c>
    </row>
    <row r="1260" ht="36" customHeight="1" spans="1:11">
      <c r="A1260" s="309">
        <v>22401</v>
      </c>
      <c r="B1260" s="457" t="s">
        <v>1053</v>
      </c>
      <c r="C1260" s="458">
        <v>354</v>
      </c>
      <c r="D1260" s="458">
        <v>1894</v>
      </c>
      <c r="E1260" s="458">
        <f t="shared" si="85"/>
        <v>1894</v>
      </c>
      <c r="F1260" s="458"/>
      <c r="G1260" s="458">
        <f>SUM(G1261:G1271)</f>
        <v>104</v>
      </c>
      <c r="H1260" s="458">
        <v>0</v>
      </c>
      <c r="I1260" s="464">
        <f t="shared" si="86"/>
        <v>4.35</v>
      </c>
      <c r="J1260" s="280" t="str">
        <f t="shared" si="87"/>
        <v>是</v>
      </c>
      <c r="K1260" s="163" t="str">
        <f t="shared" si="88"/>
        <v>款</v>
      </c>
    </row>
    <row r="1261" ht="36" customHeight="1" spans="1:11">
      <c r="A1261" s="309">
        <v>2240101</v>
      </c>
      <c r="B1261" s="308" t="s">
        <v>93</v>
      </c>
      <c r="C1261" s="312">
        <v>354</v>
      </c>
      <c r="D1261" s="312">
        <v>336</v>
      </c>
      <c r="E1261" s="305">
        <f t="shared" si="85"/>
        <v>336</v>
      </c>
      <c r="F1261" s="312">
        <v>0</v>
      </c>
      <c r="G1261" s="305">
        <v>0</v>
      </c>
      <c r="H1261" s="305">
        <v>0</v>
      </c>
      <c r="I1261" s="313">
        <f t="shared" si="86"/>
        <v>-0.051</v>
      </c>
      <c r="J1261" s="280" t="str">
        <f t="shared" si="87"/>
        <v>是</v>
      </c>
      <c r="K1261" s="163" t="str">
        <f t="shared" si="88"/>
        <v>项</v>
      </c>
    </row>
    <row r="1262" ht="36" customHeight="1" spans="1:11">
      <c r="A1262" s="309">
        <v>2240102</v>
      </c>
      <c r="B1262" s="308" t="s">
        <v>94</v>
      </c>
      <c r="C1262" s="312">
        <v>0</v>
      </c>
      <c r="D1262" s="312">
        <v>0</v>
      </c>
      <c r="E1262" s="460">
        <f t="shared" si="85"/>
        <v>0</v>
      </c>
      <c r="F1262" s="461">
        <v>0</v>
      </c>
      <c r="G1262" s="460">
        <v>0</v>
      </c>
      <c r="H1262" s="460">
        <v>0</v>
      </c>
      <c r="I1262" s="313" t="str">
        <f t="shared" si="86"/>
        <v/>
      </c>
      <c r="J1262" s="280" t="str">
        <f t="shared" si="87"/>
        <v>否</v>
      </c>
      <c r="K1262" s="163" t="str">
        <f t="shared" si="88"/>
        <v>项</v>
      </c>
    </row>
    <row r="1263" ht="36" customHeight="1" spans="1:11">
      <c r="A1263" s="309">
        <v>2240103</v>
      </c>
      <c r="B1263" s="308" t="s">
        <v>95</v>
      </c>
      <c r="C1263" s="312">
        <v>0</v>
      </c>
      <c r="D1263" s="312">
        <v>0</v>
      </c>
      <c r="E1263" s="460">
        <f t="shared" si="85"/>
        <v>0</v>
      </c>
      <c r="F1263" s="461">
        <v>0</v>
      </c>
      <c r="G1263" s="460">
        <v>0</v>
      </c>
      <c r="H1263" s="460">
        <v>0</v>
      </c>
      <c r="I1263" s="313" t="str">
        <f t="shared" si="86"/>
        <v/>
      </c>
      <c r="J1263" s="280" t="str">
        <f t="shared" si="87"/>
        <v>否</v>
      </c>
      <c r="K1263" s="163" t="str">
        <f t="shared" si="88"/>
        <v>项</v>
      </c>
    </row>
    <row r="1264" ht="36" customHeight="1" spans="1:11">
      <c r="A1264" s="309">
        <v>2240104</v>
      </c>
      <c r="B1264" s="308" t="s">
        <v>1054</v>
      </c>
      <c r="C1264" s="312">
        <v>0</v>
      </c>
      <c r="D1264" s="312">
        <v>20</v>
      </c>
      <c r="E1264" s="305">
        <f t="shared" si="85"/>
        <v>20</v>
      </c>
      <c r="F1264" s="312">
        <v>0</v>
      </c>
      <c r="G1264" s="305">
        <v>0</v>
      </c>
      <c r="H1264" s="305">
        <v>0</v>
      </c>
      <c r="I1264" s="313" t="str">
        <f t="shared" si="86"/>
        <v/>
      </c>
      <c r="J1264" s="280" t="str">
        <f t="shared" si="87"/>
        <v>是</v>
      </c>
      <c r="K1264" s="163" t="str">
        <f t="shared" si="88"/>
        <v>项</v>
      </c>
    </row>
    <row r="1265" ht="36" customHeight="1" spans="1:11">
      <c r="A1265" s="309">
        <v>2240105</v>
      </c>
      <c r="B1265" s="308" t="s">
        <v>1055</v>
      </c>
      <c r="C1265" s="312">
        <v>0</v>
      </c>
      <c r="D1265" s="312">
        <v>0</v>
      </c>
      <c r="E1265" s="460">
        <f t="shared" si="85"/>
        <v>0</v>
      </c>
      <c r="F1265" s="461">
        <v>0</v>
      </c>
      <c r="G1265" s="460">
        <v>0</v>
      </c>
      <c r="H1265" s="460">
        <v>0</v>
      </c>
      <c r="I1265" s="313" t="str">
        <f t="shared" si="86"/>
        <v/>
      </c>
      <c r="J1265" s="280" t="str">
        <f t="shared" si="87"/>
        <v>否</v>
      </c>
      <c r="K1265" s="163" t="str">
        <f t="shared" si="88"/>
        <v>项</v>
      </c>
    </row>
    <row r="1266" ht="36" customHeight="1" spans="1:11">
      <c r="A1266" s="309">
        <v>2240106</v>
      </c>
      <c r="B1266" s="308" t="s">
        <v>1056</v>
      </c>
      <c r="C1266" s="312">
        <v>0</v>
      </c>
      <c r="D1266" s="312">
        <v>1508</v>
      </c>
      <c r="E1266" s="305">
        <f t="shared" si="85"/>
        <v>1508</v>
      </c>
      <c r="F1266" s="312"/>
      <c r="G1266" s="305">
        <v>104</v>
      </c>
      <c r="H1266" s="305">
        <v>0</v>
      </c>
      <c r="I1266" s="313" t="str">
        <f t="shared" si="86"/>
        <v/>
      </c>
      <c r="J1266" s="280" t="str">
        <f t="shared" si="87"/>
        <v>是</v>
      </c>
      <c r="K1266" s="163" t="str">
        <f t="shared" si="88"/>
        <v>项</v>
      </c>
    </row>
    <row r="1267" ht="36" customHeight="1" spans="1:11">
      <c r="A1267" s="309">
        <v>2240107</v>
      </c>
      <c r="B1267" s="364" t="s">
        <v>1057</v>
      </c>
      <c r="C1267" s="312">
        <v>0</v>
      </c>
      <c r="D1267" s="312">
        <v>0</v>
      </c>
      <c r="E1267" s="460">
        <f t="shared" si="85"/>
        <v>0</v>
      </c>
      <c r="F1267" s="461">
        <v>0</v>
      </c>
      <c r="G1267" s="460">
        <v>0</v>
      </c>
      <c r="H1267" s="460">
        <v>0</v>
      </c>
      <c r="I1267" s="313" t="str">
        <f t="shared" si="86"/>
        <v/>
      </c>
      <c r="J1267" s="280" t="str">
        <f t="shared" si="87"/>
        <v>否</v>
      </c>
      <c r="K1267" s="163" t="str">
        <f t="shared" si="88"/>
        <v>项</v>
      </c>
    </row>
    <row r="1268" ht="36" customHeight="1" spans="1:11">
      <c r="A1268" s="309">
        <v>2240108</v>
      </c>
      <c r="B1268" s="308" t="s">
        <v>1058</v>
      </c>
      <c r="C1268" s="312">
        <v>0</v>
      </c>
      <c r="D1268" s="312">
        <v>0</v>
      </c>
      <c r="E1268" s="460">
        <f t="shared" si="85"/>
        <v>0</v>
      </c>
      <c r="F1268" s="461">
        <v>0</v>
      </c>
      <c r="G1268" s="460">
        <v>0</v>
      </c>
      <c r="H1268" s="460">
        <v>0</v>
      </c>
      <c r="I1268" s="313" t="str">
        <f t="shared" si="86"/>
        <v/>
      </c>
      <c r="J1268" s="280" t="str">
        <f t="shared" si="87"/>
        <v>否</v>
      </c>
      <c r="K1268" s="163" t="str">
        <f t="shared" si="88"/>
        <v>项</v>
      </c>
    </row>
    <row r="1269" ht="36" customHeight="1" spans="1:11">
      <c r="A1269" s="309">
        <v>2240109</v>
      </c>
      <c r="B1269" s="308" t="s">
        <v>1059</v>
      </c>
      <c r="C1269" s="312">
        <v>0</v>
      </c>
      <c r="D1269" s="312">
        <v>0</v>
      </c>
      <c r="E1269" s="460">
        <f t="shared" si="85"/>
        <v>0</v>
      </c>
      <c r="F1269" s="461">
        <v>0</v>
      </c>
      <c r="G1269" s="460">
        <v>0</v>
      </c>
      <c r="H1269" s="460">
        <v>0</v>
      </c>
      <c r="I1269" s="313" t="str">
        <f t="shared" si="86"/>
        <v/>
      </c>
      <c r="J1269" s="280" t="str">
        <f t="shared" si="87"/>
        <v>否</v>
      </c>
      <c r="K1269" s="163" t="str">
        <f t="shared" si="88"/>
        <v>项</v>
      </c>
    </row>
    <row r="1270" ht="36" customHeight="1" spans="1:11">
      <c r="A1270" s="309">
        <v>2240150</v>
      </c>
      <c r="B1270" s="308" t="s">
        <v>102</v>
      </c>
      <c r="C1270" s="312">
        <v>0</v>
      </c>
      <c r="D1270" s="312">
        <v>0</v>
      </c>
      <c r="E1270" s="460">
        <f t="shared" si="85"/>
        <v>0</v>
      </c>
      <c r="F1270" s="461">
        <v>0</v>
      </c>
      <c r="G1270" s="460">
        <v>0</v>
      </c>
      <c r="H1270" s="460">
        <v>0</v>
      </c>
      <c r="I1270" s="313" t="str">
        <f t="shared" si="86"/>
        <v/>
      </c>
      <c r="J1270" s="280" t="str">
        <f t="shared" si="87"/>
        <v>否</v>
      </c>
      <c r="K1270" s="163" t="str">
        <f t="shared" si="88"/>
        <v>项</v>
      </c>
    </row>
    <row r="1271" ht="36" customHeight="1" spans="1:11">
      <c r="A1271" s="309">
        <v>2240199</v>
      </c>
      <c r="B1271" s="308" t="s">
        <v>1060</v>
      </c>
      <c r="C1271" s="312">
        <v>0</v>
      </c>
      <c r="D1271" s="312">
        <v>30</v>
      </c>
      <c r="E1271" s="305">
        <f t="shared" si="85"/>
        <v>30</v>
      </c>
      <c r="F1271" s="312">
        <v>0</v>
      </c>
      <c r="G1271" s="305">
        <v>0</v>
      </c>
      <c r="H1271" s="305">
        <v>0</v>
      </c>
      <c r="I1271" s="313" t="str">
        <f t="shared" si="86"/>
        <v/>
      </c>
      <c r="J1271" s="280" t="str">
        <f t="shared" si="87"/>
        <v>是</v>
      </c>
      <c r="K1271" s="163" t="str">
        <f t="shared" si="88"/>
        <v>项</v>
      </c>
    </row>
    <row r="1272" ht="36" customHeight="1" spans="1:11">
      <c r="A1272" s="309">
        <v>22402</v>
      </c>
      <c r="B1272" s="471" t="s">
        <v>1061</v>
      </c>
      <c r="C1272" s="458">
        <v>1153</v>
      </c>
      <c r="D1272" s="458">
        <v>931</v>
      </c>
      <c r="E1272" s="458">
        <f t="shared" si="85"/>
        <v>931</v>
      </c>
      <c r="F1272" s="458"/>
      <c r="G1272" s="458">
        <f>SUM(G1273:G1277)</f>
        <v>0</v>
      </c>
      <c r="H1272" s="458">
        <v>0</v>
      </c>
      <c r="I1272" s="464">
        <f t="shared" si="86"/>
        <v>-0.193</v>
      </c>
      <c r="J1272" s="280" t="str">
        <f t="shared" si="87"/>
        <v>是</v>
      </c>
      <c r="K1272" s="163" t="str">
        <f t="shared" si="88"/>
        <v>款</v>
      </c>
    </row>
    <row r="1273" ht="36" customHeight="1" spans="1:11">
      <c r="A1273" s="309">
        <v>2240201</v>
      </c>
      <c r="B1273" s="308" t="s">
        <v>93</v>
      </c>
      <c r="C1273" s="312">
        <v>0</v>
      </c>
      <c r="D1273" s="312">
        <v>0</v>
      </c>
      <c r="E1273" s="460">
        <f t="shared" si="85"/>
        <v>0</v>
      </c>
      <c r="F1273" s="461">
        <v>0</v>
      </c>
      <c r="G1273" s="460">
        <v>0</v>
      </c>
      <c r="H1273" s="460">
        <v>0</v>
      </c>
      <c r="I1273" s="313" t="str">
        <f t="shared" si="86"/>
        <v/>
      </c>
      <c r="J1273" s="280" t="str">
        <f t="shared" si="87"/>
        <v>否</v>
      </c>
      <c r="K1273" s="163" t="str">
        <f t="shared" si="88"/>
        <v>项</v>
      </c>
    </row>
    <row r="1274" ht="36" customHeight="1" spans="1:11">
      <c r="A1274" s="309">
        <v>2240202</v>
      </c>
      <c r="B1274" s="308" t="s">
        <v>94</v>
      </c>
      <c r="C1274" s="312">
        <v>0</v>
      </c>
      <c r="D1274" s="312">
        <v>0</v>
      </c>
      <c r="E1274" s="460">
        <f t="shared" si="85"/>
        <v>0</v>
      </c>
      <c r="F1274" s="461">
        <v>0</v>
      </c>
      <c r="G1274" s="460">
        <v>0</v>
      </c>
      <c r="H1274" s="460">
        <v>0</v>
      </c>
      <c r="I1274" s="313" t="str">
        <f t="shared" si="86"/>
        <v/>
      </c>
      <c r="J1274" s="280" t="str">
        <f t="shared" si="87"/>
        <v>否</v>
      </c>
      <c r="K1274" s="163" t="str">
        <f t="shared" si="88"/>
        <v>项</v>
      </c>
    </row>
    <row r="1275" ht="36" customHeight="1" spans="1:11">
      <c r="A1275" s="309">
        <v>2240203</v>
      </c>
      <c r="B1275" s="308" t="s">
        <v>95</v>
      </c>
      <c r="C1275" s="312">
        <v>0</v>
      </c>
      <c r="D1275" s="312">
        <v>0</v>
      </c>
      <c r="E1275" s="460">
        <f t="shared" si="85"/>
        <v>0</v>
      </c>
      <c r="F1275" s="461">
        <v>0</v>
      </c>
      <c r="G1275" s="460">
        <v>0</v>
      </c>
      <c r="H1275" s="460">
        <v>0</v>
      </c>
      <c r="I1275" s="313" t="str">
        <f t="shared" si="86"/>
        <v/>
      </c>
      <c r="J1275" s="280" t="str">
        <f t="shared" si="87"/>
        <v>否</v>
      </c>
      <c r="K1275" s="163" t="str">
        <f t="shared" si="88"/>
        <v>项</v>
      </c>
    </row>
    <row r="1276" ht="36" customHeight="1" spans="1:11">
      <c r="A1276" s="309">
        <v>2240204</v>
      </c>
      <c r="B1276" s="308" t="s">
        <v>1062</v>
      </c>
      <c r="C1276" s="312">
        <v>0</v>
      </c>
      <c r="D1276" s="312">
        <v>0</v>
      </c>
      <c r="E1276" s="460">
        <f t="shared" si="85"/>
        <v>0</v>
      </c>
      <c r="F1276" s="461">
        <v>0</v>
      </c>
      <c r="G1276" s="460">
        <v>0</v>
      </c>
      <c r="H1276" s="460">
        <v>0</v>
      </c>
      <c r="I1276" s="313" t="str">
        <f t="shared" si="86"/>
        <v/>
      </c>
      <c r="J1276" s="280" t="str">
        <f t="shared" si="87"/>
        <v>否</v>
      </c>
      <c r="K1276" s="163" t="str">
        <f t="shared" si="88"/>
        <v>项</v>
      </c>
    </row>
    <row r="1277" ht="36" customHeight="1" spans="1:11">
      <c r="A1277" s="309">
        <v>2240299</v>
      </c>
      <c r="B1277" s="362" t="s">
        <v>1063</v>
      </c>
      <c r="C1277" s="312">
        <v>1153</v>
      </c>
      <c r="D1277" s="312">
        <v>931</v>
      </c>
      <c r="E1277" s="305">
        <f t="shared" si="85"/>
        <v>931</v>
      </c>
      <c r="F1277" s="312">
        <v>0</v>
      </c>
      <c r="G1277" s="305">
        <v>0</v>
      </c>
      <c r="H1277" s="305">
        <v>0</v>
      </c>
      <c r="I1277" s="313">
        <f t="shared" si="86"/>
        <v>-0.193</v>
      </c>
      <c r="J1277" s="280" t="str">
        <f t="shared" si="87"/>
        <v>是</v>
      </c>
      <c r="K1277" s="163" t="str">
        <f t="shared" si="88"/>
        <v>项</v>
      </c>
    </row>
    <row r="1278" ht="36" customHeight="1" spans="1:11">
      <c r="A1278" s="309">
        <v>22403</v>
      </c>
      <c r="B1278" s="457" t="s">
        <v>1064</v>
      </c>
      <c r="C1278" s="458">
        <v>0</v>
      </c>
      <c r="D1278" s="458">
        <v>0</v>
      </c>
      <c r="E1278" s="458">
        <f t="shared" si="85"/>
        <v>0</v>
      </c>
      <c r="F1278" s="458"/>
      <c r="G1278" s="458">
        <f>SUM(G1279:G1283)</f>
        <v>0</v>
      </c>
      <c r="H1278" s="458">
        <v>0</v>
      </c>
      <c r="I1278" s="464" t="str">
        <f t="shared" si="86"/>
        <v/>
      </c>
      <c r="J1278" s="280" t="str">
        <f t="shared" si="87"/>
        <v>否</v>
      </c>
      <c r="K1278" s="163" t="str">
        <f t="shared" si="88"/>
        <v>款</v>
      </c>
    </row>
    <row r="1279" ht="36" customHeight="1" spans="1:11">
      <c r="A1279" s="309">
        <v>2240301</v>
      </c>
      <c r="B1279" s="364" t="s">
        <v>1065</v>
      </c>
      <c r="C1279" s="312">
        <v>0</v>
      </c>
      <c r="D1279" s="312">
        <v>0</v>
      </c>
      <c r="E1279" s="460">
        <f t="shared" si="85"/>
        <v>0</v>
      </c>
      <c r="F1279" s="461">
        <v>0</v>
      </c>
      <c r="G1279" s="460">
        <v>0</v>
      </c>
      <c r="H1279" s="460">
        <v>0</v>
      </c>
      <c r="I1279" s="313" t="str">
        <f t="shared" si="86"/>
        <v/>
      </c>
      <c r="J1279" s="280" t="str">
        <f t="shared" si="87"/>
        <v>否</v>
      </c>
      <c r="K1279" s="163" t="str">
        <f t="shared" si="88"/>
        <v>项</v>
      </c>
    </row>
    <row r="1280" ht="36" customHeight="1" spans="1:11">
      <c r="A1280" s="309">
        <v>2240302</v>
      </c>
      <c r="B1280" s="364" t="s">
        <v>1066</v>
      </c>
      <c r="C1280" s="312">
        <v>0</v>
      </c>
      <c r="D1280" s="312">
        <v>0</v>
      </c>
      <c r="E1280" s="460">
        <f t="shared" si="85"/>
        <v>0</v>
      </c>
      <c r="F1280" s="461">
        <v>0</v>
      </c>
      <c r="G1280" s="460">
        <v>0</v>
      </c>
      <c r="H1280" s="460">
        <v>0</v>
      </c>
      <c r="I1280" s="313" t="str">
        <f t="shared" si="86"/>
        <v/>
      </c>
      <c r="J1280" s="280" t="str">
        <f t="shared" si="87"/>
        <v>否</v>
      </c>
      <c r="K1280" s="163" t="str">
        <f t="shared" si="88"/>
        <v>项</v>
      </c>
    </row>
    <row r="1281" ht="36" customHeight="1" spans="1:11">
      <c r="A1281" s="309">
        <v>2240303</v>
      </c>
      <c r="B1281" s="364" t="s">
        <v>1067</v>
      </c>
      <c r="C1281" s="312">
        <v>0</v>
      </c>
      <c r="D1281" s="312">
        <v>0</v>
      </c>
      <c r="E1281" s="460">
        <f t="shared" si="85"/>
        <v>0</v>
      </c>
      <c r="F1281" s="461">
        <v>0</v>
      </c>
      <c r="G1281" s="460">
        <v>0</v>
      </c>
      <c r="H1281" s="460">
        <v>0</v>
      </c>
      <c r="I1281" s="313" t="str">
        <f t="shared" si="86"/>
        <v/>
      </c>
      <c r="J1281" s="280" t="str">
        <f t="shared" si="87"/>
        <v>否</v>
      </c>
      <c r="K1281" s="163" t="str">
        <f t="shared" si="88"/>
        <v>项</v>
      </c>
    </row>
    <row r="1282" ht="36" customHeight="1" spans="1:11">
      <c r="A1282" s="309">
        <v>2240304</v>
      </c>
      <c r="B1282" s="364" t="s">
        <v>1068</v>
      </c>
      <c r="C1282" s="312">
        <v>0</v>
      </c>
      <c r="D1282" s="312">
        <v>0</v>
      </c>
      <c r="E1282" s="460">
        <f t="shared" si="85"/>
        <v>0</v>
      </c>
      <c r="F1282" s="461">
        <v>0</v>
      </c>
      <c r="G1282" s="460">
        <v>0</v>
      </c>
      <c r="H1282" s="460">
        <v>0</v>
      </c>
      <c r="I1282" s="313" t="str">
        <f t="shared" si="86"/>
        <v/>
      </c>
      <c r="J1282" s="280" t="str">
        <f t="shared" si="87"/>
        <v>否</v>
      </c>
      <c r="K1282" s="163" t="str">
        <f t="shared" si="88"/>
        <v>项</v>
      </c>
    </row>
    <row r="1283" ht="36" customHeight="1" spans="1:11">
      <c r="A1283" s="309">
        <v>2240399</v>
      </c>
      <c r="B1283" s="364" t="s">
        <v>1069</v>
      </c>
      <c r="C1283" s="312">
        <v>0</v>
      </c>
      <c r="D1283" s="312">
        <v>0</v>
      </c>
      <c r="E1283" s="460">
        <f t="shared" si="85"/>
        <v>0</v>
      </c>
      <c r="F1283" s="461">
        <v>0</v>
      </c>
      <c r="G1283" s="460">
        <v>0</v>
      </c>
      <c r="H1283" s="460">
        <v>0</v>
      </c>
      <c r="I1283" s="313" t="str">
        <f t="shared" si="86"/>
        <v/>
      </c>
      <c r="J1283" s="280" t="str">
        <f t="shared" si="87"/>
        <v>否</v>
      </c>
      <c r="K1283" s="163" t="str">
        <f t="shared" si="88"/>
        <v>项</v>
      </c>
    </row>
    <row r="1284" ht="36" customHeight="1" spans="1:11">
      <c r="A1284" s="309">
        <v>22404</v>
      </c>
      <c r="B1284" s="457" t="s">
        <v>1070</v>
      </c>
      <c r="C1284" s="458">
        <v>0</v>
      </c>
      <c r="D1284" s="458">
        <v>0</v>
      </c>
      <c r="E1284" s="458">
        <f t="shared" ref="E1284:E1328" si="89">D1284-H1284</f>
        <v>0</v>
      </c>
      <c r="F1284" s="458"/>
      <c r="G1284" s="458">
        <f>SUM(G1285:G1291)</f>
        <v>0</v>
      </c>
      <c r="H1284" s="458">
        <v>0</v>
      </c>
      <c r="I1284" s="464" t="str">
        <f t="shared" ref="I1284:I1325" si="90">IF(C1284&gt;0,E1284/C1284-1,IF(C1284&lt;0,-(E1284/C1284-1),""))</f>
        <v/>
      </c>
      <c r="J1284" s="280" t="str">
        <f t="shared" ref="J1284:J1330" si="91">IF(LEN(A1284)=3,"是",IF(B1284&lt;&gt;"",IF(SUM(C1284:H1284)&lt;&gt;0,"是","否"),"是"))</f>
        <v>否</v>
      </c>
      <c r="K1284" s="163" t="str">
        <f t="shared" ref="K1284:K1330" si="92">IF(LEN(A1284)=3,"类",IF(LEN(A1284)=5,"款","项"))</f>
        <v>款</v>
      </c>
    </row>
    <row r="1285" ht="36" customHeight="1" spans="1:11">
      <c r="A1285" s="309">
        <v>2240401</v>
      </c>
      <c r="B1285" s="308" t="s">
        <v>93</v>
      </c>
      <c r="C1285" s="312">
        <v>0</v>
      </c>
      <c r="D1285" s="312">
        <v>0</v>
      </c>
      <c r="E1285" s="460">
        <f t="shared" si="89"/>
        <v>0</v>
      </c>
      <c r="F1285" s="461">
        <v>0</v>
      </c>
      <c r="G1285" s="460">
        <v>0</v>
      </c>
      <c r="H1285" s="460">
        <v>0</v>
      </c>
      <c r="I1285" s="313" t="str">
        <f t="shared" si="90"/>
        <v/>
      </c>
      <c r="J1285" s="280" t="str">
        <f t="shared" si="91"/>
        <v>否</v>
      </c>
      <c r="K1285" s="163" t="str">
        <f t="shared" si="92"/>
        <v>项</v>
      </c>
    </row>
    <row r="1286" ht="36" customHeight="1" spans="1:11">
      <c r="A1286" s="309">
        <v>2240402</v>
      </c>
      <c r="B1286" s="308" t="s">
        <v>94</v>
      </c>
      <c r="C1286" s="312">
        <v>0</v>
      </c>
      <c r="D1286" s="312">
        <v>0</v>
      </c>
      <c r="E1286" s="460">
        <f t="shared" si="89"/>
        <v>0</v>
      </c>
      <c r="F1286" s="461">
        <v>0</v>
      </c>
      <c r="G1286" s="460">
        <v>0</v>
      </c>
      <c r="H1286" s="460">
        <v>0</v>
      </c>
      <c r="I1286" s="313" t="str">
        <f t="shared" si="90"/>
        <v/>
      </c>
      <c r="J1286" s="280" t="str">
        <f t="shared" si="91"/>
        <v>否</v>
      </c>
      <c r="K1286" s="163" t="str">
        <f t="shared" si="92"/>
        <v>项</v>
      </c>
    </row>
    <row r="1287" ht="36" customHeight="1" spans="1:11">
      <c r="A1287" s="309">
        <v>2240403</v>
      </c>
      <c r="B1287" s="308" t="s">
        <v>95</v>
      </c>
      <c r="C1287" s="312">
        <v>0</v>
      </c>
      <c r="D1287" s="312">
        <v>0</v>
      </c>
      <c r="E1287" s="460">
        <f t="shared" si="89"/>
        <v>0</v>
      </c>
      <c r="F1287" s="461">
        <v>0</v>
      </c>
      <c r="G1287" s="460">
        <v>0</v>
      </c>
      <c r="H1287" s="460">
        <v>0</v>
      </c>
      <c r="I1287" s="313" t="str">
        <f t="shared" si="90"/>
        <v/>
      </c>
      <c r="J1287" s="280" t="str">
        <f t="shared" si="91"/>
        <v>否</v>
      </c>
      <c r="K1287" s="163" t="str">
        <f t="shared" si="92"/>
        <v>项</v>
      </c>
    </row>
    <row r="1288" ht="36" customHeight="1" spans="1:11">
      <c r="A1288" s="309">
        <v>2240404</v>
      </c>
      <c r="B1288" s="362" t="s">
        <v>1071</v>
      </c>
      <c r="C1288" s="312">
        <v>0</v>
      </c>
      <c r="D1288" s="312">
        <v>0</v>
      </c>
      <c r="E1288" s="460">
        <f t="shared" si="89"/>
        <v>0</v>
      </c>
      <c r="F1288" s="461">
        <v>0</v>
      </c>
      <c r="G1288" s="460">
        <v>0</v>
      </c>
      <c r="H1288" s="460">
        <v>0</v>
      </c>
      <c r="I1288" s="313" t="str">
        <f t="shared" si="90"/>
        <v/>
      </c>
      <c r="J1288" s="280" t="str">
        <f t="shared" si="91"/>
        <v>否</v>
      </c>
      <c r="K1288" s="163" t="str">
        <f t="shared" si="92"/>
        <v>项</v>
      </c>
    </row>
    <row r="1289" ht="36" customHeight="1" spans="1:11">
      <c r="A1289" s="309">
        <v>2240405</v>
      </c>
      <c r="B1289" s="362" t="s">
        <v>1072</v>
      </c>
      <c r="C1289" s="312">
        <v>0</v>
      </c>
      <c r="D1289" s="312">
        <v>0</v>
      </c>
      <c r="E1289" s="460">
        <f t="shared" si="89"/>
        <v>0</v>
      </c>
      <c r="F1289" s="461">
        <v>0</v>
      </c>
      <c r="G1289" s="460">
        <v>0</v>
      </c>
      <c r="H1289" s="460">
        <v>0</v>
      </c>
      <c r="I1289" s="313" t="str">
        <f t="shared" si="90"/>
        <v/>
      </c>
      <c r="J1289" s="280" t="str">
        <f t="shared" si="91"/>
        <v>否</v>
      </c>
      <c r="K1289" s="163" t="str">
        <f t="shared" si="92"/>
        <v>项</v>
      </c>
    </row>
    <row r="1290" ht="36" customHeight="1" spans="1:11">
      <c r="A1290" s="309">
        <v>2240450</v>
      </c>
      <c r="B1290" s="308" t="s">
        <v>102</v>
      </c>
      <c r="C1290" s="312">
        <v>0</v>
      </c>
      <c r="D1290" s="312">
        <v>0</v>
      </c>
      <c r="E1290" s="460">
        <f t="shared" si="89"/>
        <v>0</v>
      </c>
      <c r="F1290" s="461">
        <v>0</v>
      </c>
      <c r="G1290" s="460">
        <v>0</v>
      </c>
      <c r="H1290" s="460">
        <v>0</v>
      </c>
      <c r="I1290" s="313" t="str">
        <f t="shared" si="90"/>
        <v/>
      </c>
      <c r="J1290" s="280" t="str">
        <f t="shared" si="91"/>
        <v>否</v>
      </c>
      <c r="K1290" s="163" t="str">
        <f t="shared" si="92"/>
        <v>项</v>
      </c>
    </row>
    <row r="1291" ht="36" customHeight="1" spans="1:11">
      <c r="A1291" s="309">
        <v>2240499</v>
      </c>
      <c r="B1291" s="362" t="s">
        <v>1073</v>
      </c>
      <c r="C1291" s="312">
        <v>0</v>
      </c>
      <c r="D1291" s="312">
        <v>0</v>
      </c>
      <c r="E1291" s="460">
        <f t="shared" si="89"/>
        <v>0</v>
      </c>
      <c r="F1291" s="461">
        <v>0</v>
      </c>
      <c r="G1291" s="460">
        <v>0</v>
      </c>
      <c r="H1291" s="460">
        <v>0</v>
      </c>
      <c r="I1291" s="313" t="str">
        <f t="shared" si="90"/>
        <v/>
      </c>
      <c r="J1291" s="280" t="str">
        <f t="shared" si="91"/>
        <v>否</v>
      </c>
      <c r="K1291" s="163" t="str">
        <f t="shared" si="92"/>
        <v>项</v>
      </c>
    </row>
    <row r="1292" ht="36" customHeight="1" spans="1:11">
      <c r="A1292" s="309">
        <v>22405</v>
      </c>
      <c r="B1292" s="457" t="s">
        <v>1074</v>
      </c>
      <c r="C1292" s="458">
        <v>92</v>
      </c>
      <c r="D1292" s="458">
        <v>89</v>
      </c>
      <c r="E1292" s="458">
        <f t="shared" si="89"/>
        <v>89</v>
      </c>
      <c r="F1292" s="458"/>
      <c r="G1292" s="458">
        <f>SUM(G1293:G1304)</f>
        <v>2</v>
      </c>
      <c r="H1292" s="458">
        <v>0</v>
      </c>
      <c r="I1292" s="464">
        <f t="shared" si="90"/>
        <v>-0.033</v>
      </c>
      <c r="J1292" s="280" t="str">
        <f t="shared" si="91"/>
        <v>是</v>
      </c>
      <c r="K1292" s="163" t="str">
        <f t="shared" si="92"/>
        <v>款</v>
      </c>
    </row>
    <row r="1293" ht="36" customHeight="1" spans="1:11">
      <c r="A1293" s="309">
        <v>2240501</v>
      </c>
      <c r="B1293" s="308" t="s">
        <v>93</v>
      </c>
      <c r="C1293" s="312">
        <v>0</v>
      </c>
      <c r="D1293" s="312">
        <v>0</v>
      </c>
      <c r="E1293" s="460">
        <f t="shared" si="89"/>
        <v>0</v>
      </c>
      <c r="F1293" s="461">
        <v>0</v>
      </c>
      <c r="G1293" s="460">
        <v>0</v>
      </c>
      <c r="H1293" s="460">
        <v>0</v>
      </c>
      <c r="I1293" s="313" t="str">
        <f t="shared" si="90"/>
        <v/>
      </c>
      <c r="J1293" s="280" t="str">
        <f t="shared" si="91"/>
        <v>否</v>
      </c>
      <c r="K1293" s="163" t="str">
        <f t="shared" si="92"/>
        <v>项</v>
      </c>
    </row>
    <row r="1294" ht="36" customHeight="1" spans="1:11">
      <c r="A1294" s="309">
        <v>2240502</v>
      </c>
      <c r="B1294" s="308" t="s">
        <v>94</v>
      </c>
      <c r="C1294" s="312">
        <v>0</v>
      </c>
      <c r="D1294" s="312">
        <v>0</v>
      </c>
      <c r="E1294" s="460">
        <f t="shared" si="89"/>
        <v>0</v>
      </c>
      <c r="F1294" s="461">
        <v>0</v>
      </c>
      <c r="G1294" s="460">
        <v>0</v>
      </c>
      <c r="H1294" s="460">
        <v>0</v>
      </c>
      <c r="I1294" s="313" t="str">
        <f t="shared" si="90"/>
        <v/>
      </c>
      <c r="J1294" s="280" t="str">
        <f t="shared" si="91"/>
        <v>否</v>
      </c>
      <c r="K1294" s="163" t="str">
        <f t="shared" si="92"/>
        <v>项</v>
      </c>
    </row>
    <row r="1295" ht="36" customHeight="1" spans="1:11">
      <c r="A1295" s="309">
        <v>2240503</v>
      </c>
      <c r="B1295" s="308" t="s">
        <v>95</v>
      </c>
      <c r="C1295" s="312">
        <v>0</v>
      </c>
      <c r="D1295" s="312">
        <v>0</v>
      </c>
      <c r="E1295" s="460">
        <f t="shared" si="89"/>
        <v>0</v>
      </c>
      <c r="F1295" s="461">
        <v>0</v>
      </c>
      <c r="G1295" s="460">
        <v>0</v>
      </c>
      <c r="H1295" s="460">
        <v>0</v>
      </c>
      <c r="I1295" s="313" t="str">
        <f t="shared" si="90"/>
        <v/>
      </c>
      <c r="J1295" s="280" t="str">
        <f t="shared" si="91"/>
        <v>否</v>
      </c>
      <c r="K1295" s="163" t="str">
        <f t="shared" si="92"/>
        <v>项</v>
      </c>
    </row>
    <row r="1296" ht="36" customHeight="1" spans="1:11">
      <c r="A1296" s="309">
        <v>2240504</v>
      </c>
      <c r="B1296" s="308" t="s">
        <v>1075</v>
      </c>
      <c r="C1296" s="312">
        <v>0</v>
      </c>
      <c r="D1296" s="312">
        <v>0</v>
      </c>
      <c r="E1296" s="460">
        <f t="shared" si="89"/>
        <v>0</v>
      </c>
      <c r="F1296" s="461">
        <v>0</v>
      </c>
      <c r="G1296" s="460">
        <v>0</v>
      </c>
      <c r="H1296" s="460">
        <v>0</v>
      </c>
      <c r="I1296" s="313" t="str">
        <f t="shared" si="90"/>
        <v/>
      </c>
      <c r="J1296" s="280" t="str">
        <f t="shared" si="91"/>
        <v>否</v>
      </c>
      <c r="K1296" s="163" t="str">
        <f t="shared" si="92"/>
        <v>项</v>
      </c>
    </row>
    <row r="1297" ht="36" customHeight="1" spans="1:11">
      <c r="A1297" s="309">
        <v>2240505</v>
      </c>
      <c r="B1297" s="308" t="s">
        <v>1076</v>
      </c>
      <c r="C1297" s="312">
        <v>1</v>
      </c>
      <c r="D1297" s="312">
        <v>3</v>
      </c>
      <c r="E1297" s="305">
        <f t="shared" si="89"/>
        <v>3</v>
      </c>
      <c r="F1297" s="312"/>
      <c r="G1297" s="305">
        <v>2</v>
      </c>
      <c r="H1297" s="305">
        <v>0</v>
      </c>
      <c r="I1297" s="313">
        <f t="shared" si="90"/>
        <v>2</v>
      </c>
      <c r="J1297" s="280" t="str">
        <f t="shared" si="91"/>
        <v>是</v>
      </c>
      <c r="K1297" s="163" t="str">
        <f t="shared" si="92"/>
        <v>项</v>
      </c>
    </row>
    <row r="1298" ht="36" customHeight="1" spans="1:11">
      <c r="A1298" s="309">
        <v>2240506</v>
      </c>
      <c r="B1298" s="308" t="s">
        <v>1077</v>
      </c>
      <c r="C1298" s="312">
        <v>0</v>
      </c>
      <c r="D1298" s="312">
        <v>3</v>
      </c>
      <c r="E1298" s="305">
        <f t="shared" si="89"/>
        <v>3</v>
      </c>
      <c r="F1298" s="312">
        <v>0</v>
      </c>
      <c r="G1298" s="305">
        <v>0</v>
      </c>
      <c r="H1298" s="305">
        <v>0</v>
      </c>
      <c r="I1298" s="313" t="str">
        <f t="shared" si="90"/>
        <v/>
      </c>
      <c r="J1298" s="280" t="str">
        <f t="shared" si="91"/>
        <v>是</v>
      </c>
      <c r="K1298" s="163" t="str">
        <f t="shared" si="92"/>
        <v>项</v>
      </c>
    </row>
    <row r="1299" ht="36" customHeight="1" spans="1:11">
      <c r="A1299" s="309">
        <v>2240507</v>
      </c>
      <c r="B1299" s="308" t="s">
        <v>1078</v>
      </c>
      <c r="C1299" s="312">
        <v>0</v>
      </c>
      <c r="D1299" s="312">
        <v>0</v>
      </c>
      <c r="E1299" s="460">
        <f t="shared" si="89"/>
        <v>0</v>
      </c>
      <c r="F1299" s="461">
        <v>0</v>
      </c>
      <c r="G1299" s="460">
        <v>0</v>
      </c>
      <c r="H1299" s="460">
        <v>0</v>
      </c>
      <c r="I1299" s="313" t="str">
        <f t="shared" si="90"/>
        <v/>
      </c>
      <c r="J1299" s="280" t="str">
        <f t="shared" si="91"/>
        <v>否</v>
      </c>
      <c r="K1299" s="163" t="str">
        <f t="shared" si="92"/>
        <v>项</v>
      </c>
    </row>
    <row r="1300" ht="36" customHeight="1" spans="1:11">
      <c r="A1300" s="309">
        <v>2240508</v>
      </c>
      <c r="B1300" s="308" t="s">
        <v>1079</v>
      </c>
      <c r="C1300" s="312">
        <v>0</v>
      </c>
      <c r="D1300" s="312">
        <v>0</v>
      </c>
      <c r="E1300" s="460">
        <f t="shared" si="89"/>
        <v>0</v>
      </c>
      <c r="F1300" s="461">
        <v>0</v>
      </c>
      <c r="G1300" s="460">
        <v>0</v>
      </c>
      <c r="H1300" s="460">
        <v>0</v>
      </c>
      <c r="I1300" s="313" t="str">
        <f t="shared" si="90"/>
        <v/>
      </c>
      <c r="J1300" s="280" t="str">
        <f t="shared" si="91"/>
        <v>否</v>
      </c>
      <c r="K1300" s="163" t="str">
        <f t="shared" si="92"/>
        <v>项</v>
      </c>
    </row>
    <row r="1301" ht="36" customHeight="1" spans="1:11">
      <c r="A1301" s="309">
        <v>2240509</v>
      </c>
      <c r="B1301" s="308" t="s">
        <v>1080</v>
      </c>
      <c r="C1301" s="312">
        <v>0</v>
      </c>
      <c r="D1301" s="312">
        <v>0</v>
      </c>
      <c r="E1301" s="460">
        <f t="shared" si="89"/>
        <v>0</v>
      </c>
      <c r="F1301" s="461">
        <v>0</v>
      </c>
      <c r="G1301" s="460">
        <v>0</v>
      </c>
      <c r="H1301" s="460">
        <v>0</v>
      </c>
      <c r="I1301" s="313" t="str">
        <f t="shared" si="90"/>
        <v/>
      </c>
      <c r="J1301" s="280" t="str">
        <f t="shared" si="91"/>
        <v>否</v>
      </c>
      <c r="K1301" s="163" t="str">
        <f t="shared" si="92"/>
        <v>项</v>
      </c>
    </row>
    <row r="1302" ht="36" customHeight="1" spans="1:11">
      <c r="A1302" s="309">
        <v>2240510</v>
      </c>
      <c r="B1302" s="308" t="s">
        <v>1081</v>
      </c>
      <c r="C1302" s="312">
        <v>0</v>
      </c>
      <c r="D1302" s="312">
        <v>0</v>
      </c>
      <c r="E1302" s="460">
        <f t="shared" si="89"/>
        <v>0</v>
      </c>
      <c r="F1302" s="461">
        <v>0</v>
      </c>
      <c r="G1302" s="460">
        <v>0</v>
      </c>
      <c r="H1302" s="460">
        <v>0</v>
      </c>
      <c r="I1302" s="313" t="str">
        <f t="shared" si="90"/>
        <v/>
      </c>
      <c r="J1302" s="280" t="str">
        <f t="shared" si="91"/>
        <v>否</v>
      </c>
      <c r="K1302" s="163" t="str">
        <f t="shared" si="92"/>
        <v>项</v>
      </c>
    </row>
    <row r="1303" ht="36" customHeight="1" spans="1:11">
      <c r="A1303" s="309">
        <v>2240550</v>
      </c>
      <c r="B1303" s="308" t="s">
        <v>1082</v>
      </c>
      <c r="C1303" s="312">
        <v>91</v>
      </c>
      <c r="D1303" s="312">
        <v>83</v>
      </c>
      <c r="E1303" s="305">
        <f t="shared" si="89"/>
        <v>83</v>
      </c>
      <c r="F1303" s="312">
        <v>0</v>
      </c>
      <c r="G1303" s="305">
        <v>0</v>
      </c>
      <c r="H1303" s="305">
        <v>0</v>
      </c>
      <c r="I1303" s="313">
        <f t="shared" si="90"/>
        <v>-0.088</v>
      </c>
      <c r="J1303" s="280" t="str">
        <f t="shared" si="91"/>
        <v>是</v>
      </c>
      <c r="K1303" s="163" t="str">
        <f t="shared" si="92"/>
        <v>项</v>
      </c>
    </row>
    <row r="1304" ht="36" customHeight="1" spans="1:11">
      <c r="A1304" s="309">
        <v>2240599</v>
      </c>
      <c r="B1304" s="308" t="s">
        <v>1083</v>
      </c>
      <c r="C1304" s="312">
        <v>0</v>
      </c>
      <c r="D1304" s="312">
        <v>0</v>
      </c>
      <c r="E1304" s="460">
        <f t="shared" si="89"/>
        <v>0</v>
      </c>
      <c r="F1304" s="461">
        <v>0</v>
      </c>
      <c r="G1304" s="460">
        <v>0</v>
      </c>
      <c r="H1304" s="460">
        <v>0</v>
      </c>
      <c r="I1304" s="313" t="str">
        <f t="shared" si="90"/>
        <v/>
      </c>
      <c r="J1304" s="280" t="str">
        <f t="shared" si="91"/>
        <v>否</v>
      </c>
      <c r="K1304" s="163" t="str">
        <f t="shared" si="92"/>
        <v>项</v>
      </c>
    </row>
    <row r="1305" ht="36" customHeight="1" spans="1:11">
      <c r="A1305" s="309">
        <v>22406</v>
      </c>
      <c r="B1305" s="457" t="s">
        <v>1084</v>
      </c>
      <c r="C1305" s="458">
        <v>97</v>
      </c>
      <c r="D1305" s="458">
        <v>147</v>
      </c>
      <c r="E1305" s="458">
        <f t="shared" si="89"/>
        <v>147</v>
      </c>
      <c r="F1305" s="458">
        <f>SUM(F1306:F1308)</f>
        <v>55</v>
      </c>
      <c r="G1305" s="458">
        <f>SUM(G1306:G1308)</f>
        <v>0</v>
      </c>
      <c r="H1305" s="458">
        <v>0</v>
      </c>
      <c r="I1305" s="464">
        <f t="shared" si="90"/>
        <v>0.515</v>
      </c>
      <c r="J1305" s="280" t="str">
        <f t="shared" si="91"/>
        <v>是</v>
      </c>
      <c r="K1305" s="163" t="str">
        <f t="shared" si="92"/>
        <v>款</v>
      </c>
    </row>
    <row r="1306" ht="36" customHeight="1" spans="1:11">
      <c r="A1306" s="309">
        <v>2240601</v>
      </c>
      <c r="B1306" s="308" t="s">
        <v>1085</v>
      </c>
      <c r="C1306" s="312">
        <v>97</v>
      </c>
      <c r="D1306" s="312">
        <v>132</v>
      </c>
      <c r="E1306" s="305">
        <f t="shared" si="89"/>
        <v>132</v>
      </c>
      <c r="F1306" s="312">
        <v>40</v>
      </c>
      <c r="G1306" s="305">
        <v>0</v>
      </c>
      <c r="H1306" s="305">
        <v>0</v>
      </c>
      <c r="I1306" s="313">
        <f t="shared" si="90"/>
        <v>0.361</v>
      </c>
      <c r="J1306" s="280" t="str">
        <f t="shared" si="91"/>
        <v>是</v>
      </c>
      <c r="K1306" s="163" t="str">
        <f t="shared" si="92"/>
        <v>项</v>
      </c>
    </row>
    <row r="1307" ht="36" customHeight="1" spans="1:11">
      <c r="A1307" s="309">
        <v>2240602</v>
      </c>
      <c r="B1307" s="308" t="s">
        <v>1086</v>
      </c>
      <c r="C1307" s="312">
        <v>0</v>
      </c>
      <c r="D1307" s="312">
        <v>0</v>
      </c>
      <c r="E1307" s="460">
        <f t="shared" si="89"/>
        <v>0</v>
      </c>
      <c r="F1307" s="461">
        <v>0</v>
      </c>
      <c r="G1307" s="460">
        <v>0</v>
      </c>
      <c r="H1307" s="460">
        <v>0</v>
      </c>
      <c r="I1307" s="313" t="str">
        <f t="shared" si="90"/>
        <v/>
      </c>
      <c r="J1307" s="280" t="str">
        <f t="shared" si="91"/>
        <v>否</v>
      </c>
      <c r="K1307" s="163" t="str">
        <f t="shared" si="92"/>
        <v>项</v>
      </c>
    </row>
    <row r="1308" ht="36" customHeight="1" spans="1:11">
      <c r="A1308" s="309">
        <v>2240699</v>
      </c>
      <c r="B1308" s="308" t="s">
        <v>1087</v>
      </c>
      <c r="C1308" s="312">
        <v>0</v>
      </c>
      <c r="D1308" s="312">
        <v>15</v>
      </c>
      <c r="E1308" s="460">
        <f t="shared" si="89"/>
        <v>15</v>
      </c>
      <c r="F1308" s="461">
        <v>15</v>
      </c>
      <c r="G1308" s="460">
        <v>0</v>
      </c>
      <c r="H1308" s="460">
        <v>0</v>
      </c>
      <c r="I1308" s="313" t="str">
        <f t="shared" si="90"/>
        <v/>
      </c>
      <c r="J1308" s="280" t="str">
        <f t="shared" si="91"/>
        <v>是</v>
      </c>
      <c r="K1308" s="163" t="str">
        <f t="shared" si="92"/>
        <v>项</v>
      </c>
    </row>
    <row r="1309" ht="36" customHeight="1" spans="1:11">
      <c r="A1309" s="309">
        <v>22407</v>
      </c>
      <c r="B1309" s="457" t="s">
        <v>1088</v>
      </c>
      <c r="C1309" s="458">
        <v>28</v>
      </c>
      <c r="D1309" s="458">
        <v>0</v>
      </c>
      <c r="E1309" s="458">
        <f t="shared" si="89"/>
        <v>0</v>
      </c>
      <c r="F1309" s="458"/>
      <c r="G1309" s="458">
        <f>SUM(G1310:G1314)</f>
        <v>0</v>
      </c>
      <c r="H1309" s="458">
        <v>0</v>
      </c>
      <c r="I1309" s="464">
        <f t="shared" si="90"/>
        <v>-1</v>
      </c>
      <c r="J1309" s="280" t="str">
        <f t="shared" si="91"/>
        <v>是</v>
      </c>
      <c r="K1309" s="163" t="str">
        <f t="shared" si="92"/>
        <v>款</v>
      </c>
    </row>
    <row r="1310" ht="36" customHeight="1" spans="1:11">
      <c r="A1310" s="309">
        <v>2240701</v>
      </c>
      <c r="B1310" s="465" t="s">
        <v>1089</v>
      </c>
      <c r="C1310" s="312">
        <v>0</v>
      </c>
      <c r="D1310" s="312">
        <v>0</v>
      </c>
      <c r="E1310" s="460">
        <f t="shared" si="89"/>
        <v>0</v>
      </c>
      <c r="F1310" s="461">
        <v>0</v>
      </c>
      <c r="G1310" s="460">
        <v>0</v>
      </c>
      <c r="H1310" s="460">
        <v>0</v>
      </c>
      <c r="I1310" s="313" t="str">
        <f t="shared" si="90"/>
        <v/>
      </c>
      <c r="J1310" s="280" t="str">
        <f t="shared" si="91"/>
        <v>否</v>
      </c>
      <c r="K1310" s="163" t="str">
        <f t="shared" si="92"/>
        <v>项</v>
      </c>
    </row>
    <row r="1311" ht="36" customHeight="1" spans="1:11">
      <c r="A1311" s="309">
        <v>2240702</v>
      </c>
      <c r="B1311" s="465" t="s">
        <v>1090</v>
      </c>
      <c r="C1311" s="312">
        <v>0</v>
      </c>
      <c r="D1311" s="312">
        <v>0</v>
      </c>
      <c r="E1311" s="460">
        <f t="shared" si="89"/>
        <v>0</v>
      </c>
      <c r="F1311" s="461">
        <v>0</v>
      </c>
      <c r="G1311" s="460">
        <v>0</v>
      </c>
      <c r="H1311" s="460">
        <v>0</v>
      </c>
      <c r="I1311" s="313" t="str">
        <f t="shared" si="90"/>
        <v/>
      </c>
      <c r="J1311" s="280" t="str">
        <f t="shared" si="91"/>
        <v>否</v>
      </c>
      <c r="K1311" s="163" t="str">
        <f t="shared" si="92"/>
        <v>项</v>
      </c>
    </row>
    <row r="1312" ht="36" customHeight="1" spans="1:11">
      <c r="A1312" s="309">
        <v>2240703</v>
      </c>
      <c r="B1312" s="308" t="s">
        <v>1091</v>
      </c>
      <c r="C1312" s="312">
        <v>28</v>
      </c>
      <c r="D1312" s="312">
        <v>0</v>
      </c>
      <c r="E1312" s="460">
        <f t="shared" si="89"/>
        <v>0</v>
      </c>
      <c r="F1312" s="461">
        <v>0</v>
      </c>
      <c r="G1312" s="460">
        <v>0</v>
      </c>
      <c r="H1312" s="460">
        <v>0</v>
      </c>
      <c r="I1312" s="313">
        <f t="shared" si="90"/>
        <v>-1</v>
      </c>
      <c r="J1312" s="280" t="str">
        <f t="shared" si="91"/>
        <v>是</v>
      </c>
      <c r="K1312" s="163" t="str">
        <f t="shared" si="92"/>
        <v>项</v>
      </c>
    </row>
    <row r="1313" ht="36" customHeight="1" spans="1:11">
      <c r="A1313" s="309">
        <v>2240704</v>
      </c>
      <c r="B1313" s="308" t="s">
        <v>1092</v>
      </c>
      <c r="C1313" s="312">
        <v>0</v>
      </c>
      <c r="D1313" s="312">
        <v>0</v>
      </c>
      <c r="E1313" s="460">
        <f t="shared" si="89"/>
        <v>0</v>
      </c>
      <c r="F1313" s="461">
        <v>0</v>
      </c>
      <c r="G1313" s="460">
        <v>0</v>
      </c>
      <c r="H1313" s="460">
        <v>0</v>
      </c>
      <c r="I1313" s="313" t="str">
        <f t="shared" si="90"/>
        <v/>
      </c>
      <c r="J1313" s="280" t="str">
        <f t="shared" si="91"/>
        <v>否</v>
      </c>
      <c r="K1313" s="163" t="str">
        <f t="shared" si="92"/>
        <v>项</v>
      </c>
    </row>
    <row r="1314" ht="36" customHeight="1" spans="1:11">
      <c r="A1314" s="309">
        <v>2240799</v>
      </c>
      <c r="B1314" s="308" t="s">
        <v>1093</v>
      </c>
      <c r="C1314" s="312">
        <v>0</v>
      </c>
      <c r="D1314" s="312">
        <v>0</v>
      </c>
      <c r="E1314" s="460">
        <f t="shared" si="89"/>
        <v>0</v>
      </c>
      <c r="F1314" s="461">
        <v>0</v>
      </c>
      <c r="G1314" s="460">
        <v>0</v>
      </c>
      <c r="H1314" s="460">
        <v>0</v>
      </c>
      <c r="I1314" s="313" t="str">
        <f t="shared" si="90"/>
        <v/>
      </c>
      <c r="J1314" s="280" t="str">
        <f t="shared" si="91"/>
        <v>否</v>
      </c>
      <c r="K1314" s="163" t="str">
        <f t="shared" si="92"/>
        <v>项</v>
      </c>
    </row>
    <row r="1315" ht="36" customHeight="1" spans="1:11">
      <c r="A1315" s="309">
        <v>22499</v>
      </c>
      <c r="B1315" s="457" t="s">
        <v>1094</v>
      </c>
      <c r="C1315" s="458">
        <v>75</v>
      </c>
      <c r="D1315" s="458">
        <v>0</v>
      </c>
      <c r="E1315" s="456">
        <f t="shared" si="89"/>
        <v>0</v>
      </c>
      <c r="F1315" s="458"/>
      <c r="G1315" s="456" t="s">
        <v>42</v>
      </c>
      <c r="H1315" s="456">
        <v>0</v>
      </c>
      <c r="I1315" s="464">
        <f t="shared" si="90"/>
        <v>-1</v>
      </c>
      <c r="J1315" s="280" t="str">
        <f t="shared" si="91"/>
        <v>是</v>
      </c>
      <c r="K1315" s="163" t="str">
        <f t="shared" si="92"/>
        <v>款</v>
      </c>
    </row>
    <row r="1316" ht="36" customHeight="1" spans="1:11">
      <c r="A1316" s="317">
        <v>2249999</v>
      </c>
      <c r="B1316" s="308" t="s">
        <v>1095</v>
      </c>
      <c r="C1316" s="312">
        <v>0</v>
      </c>
      <c r="D1316" s="312">
        <v>0</v>
      </c>
      <c r="E1316" s="460">
        <f t="shared" si="89"/>
        <v>0</v>
      </c>
      <c r="F1316" s="461">
        <v>0</v>
      </c>
      <c r="G1316" s="460">
        <v>0</v>
      </c>
      <c r="H1316" s="460">
        <v>0</v>
      </c>
      <c r="I1316" s="313" t="str">
        <f t="shared" si="90"/>
        <v/>
      </c>
      <c r="J1316" s="280" t="str">
        <f t="shared" si="91"/>
        <v>否</v>
      </c>
      <c r="K1316" s="163" t="str">
        <f t="shared" si="92"/>
        <v>项</v>
      </c>
    </row>
    <row r="1317" ht="36" customHeight="1" spans="1:11">
      <c r="A1317" s="303">
        <v>227</v>
      </c>
      <c r="B1317" s="455" t="s">
        <v>67</v>
      </c>
      <c r="C1317" s="458">
        <v>0</v>
      </c>
      <c r="D1317" s="458">
        <v>2256</v>
      </c>
      <c r="E1317" s="456">
        <f t="shared" si="89"/>
        <v>2100</v>
      </c>
      <c r="F1317" s="458"/>
      <c r="G1317" s="456" t="s">
        <v>42</v>
      </c>
      <c r="H1317" s="456">
        <v>156</v>
      </c>
      <c r="I1317" s="463" t="str">
        <f t="shared" si="90"/>
        <v/>
      </c>
      <c r="J1317" s="280" t="str">
        <f t="shared" si="91"/>
        <v>是</v>
      </c>
      <c r="K1317" s="163" t="str">
        <f t="shared" si="92"/>
        <v>类</v>
      </c>
    </row>
    <row r="1318" ht="36" customHeight="1" spans="1:11">
      <c r="A1318" s="303">
        <v>232</v>
      </c>
      <c r="B1318" s="455" t="s">
        <v>68</v>
      </c>
      <c r="C1318" s="458">
        <v>2188</v>
      </c>
      <c r="D1318" s="458">
        <v>2400</v>
      </c>
      <c r="E1318" s="458">
        <f t="shared" si="89"/>
        <v>2400</v>
      </c>
      <c r="F1318" s="458"/>
      <c r="G1318" s="458">
        <f>SUM(G1319)</f>
        <v>0</v>
      </c>
      <c r="H1318" s="458">
        <v>0</v>
      </c>
      <c r="I1318" s="463">
        <f t="shared" si="90"/>
        <v>0.097</v>
      </c>
      <c r="J1318" s="280" t="str">
        <f t="shared" si="91"/>
        <v>是</v>
      </c>
      <c r="K1318" s="163" t="str">
        <f t="shared" si="92"/>
        <v>类</v>
      </c>
    </row>
    <row r="1319" ht="36" customHeight="1" spans="1:11">
      <c r="A1319" s="309">
        <v>23203</v>
      </c>
      <c r="B1319" s="457" t="s">
        <v>1096</v>
      </c>
      <c r="C1319" s="458">
        <v>2188</v>
      </c>
      <c r="D1319" s="458">
        <v>2400</v>
      </c>
      <c r="E1319" s="456">
        <f t="shared" si="89"/>
        <v>2400</v>
      </c>
      <c r="F1319" s="458"/>
      <c r="G1319" s="456" t="s">
        <v>42</v>
      </c>
      <c r="H1319" s="456">
        <v>0</v>
      </c>
      <c r="I1319" s="464">
        <f t="shared" si="90"/>
        <v>0.097</v>
      </c>
      <c r="J1319" s="280" t="str">
        <f t="shared" si="91"/>
        <v>是</v>
      </c>
      <c r="K1319" s="163" t="str">
        <f t="shared" si="92"/>
        <v>款</v>
      </c>
    </row>
    <row r="1320" ht="36" customHeight="1" spans="1:11">
      <c r="A1320" s="309">
        <v>2320301</v>
      </c>
      <c r="B1320" s="308" t="s">
        <v>1097</v>
      </c>
      <c r="C1320" s="312">
        <v>2188</v>
      </c>
      <c r="D1320" s="312">
        <v>2400</v>
      </c>
      <c r="E1320" s="305">
        <f t="shared" si="89"/>
        <v>2400</v>
      </c>
      <c r="F1320" s="312">
        <v>0</v>
      </c>
      <c r="G1320" s="305">
        <v>0</v>
      </c>
      <c r="H1320" s="305">
        <v>0</v>
      </c>
      <c r="I1320" s="313">
        <f t="shared" si="90"/>
        <v>0.097</v>
      </c>
      <c r="J1320" s="280" t="str">
        <f t="shared" si="91"/>
        <v>是</v>
      </c>
      <c r="K1320" s="163" t="str">
        <f t="shared" si="92"/>
        <v>项</v>
      </c>
    </row>
    <row r="1321" ht="36" customHeight="1" spans="1:11">
      <c r="A1321" s="309">
        <v>2320302</v>
      </c>
      <c r="B1321" s="308" t="s">
        <v>1098</v>
      </c>
      <c r="C1321" s="312">
        <v>0</v>
      </c>
      <c r="D1321" s="312">
        <v>0</v>
      </c>
      <c r="E1321" s="460">
        <f t="shared" si="89"/>
        <v>0</v>
      </c>
      <c r="F1321" s="461">
        <v>0</v>
      </c>
      <c r="G1321" s="460">
        <v>0</v>
      </c>
      <c r="H1321" s="460">
        <v>0</v>
      </c>
      <c r="I1321" s="313" t="str">
        <f t="shared" si="90"/>
        <v/>
      </c>
      <c r="J1321" s="280" t="str">
        <f t="shared" si="91"/>
        <v>否</v>
      </c>
      <c r="K1321" s="163" t="str">
        <f t="shared" si="92"/>
        <v>项</v>
      </c>
    </row>
    <row r="1322" ht="36" customHeight="1" spans="1:11">
      <c r="A1322" s="309">
        <v>2320303</v>
      </c>
      <c r="B1322" s="308" t="s">
        <v>1099</v>
      </c>
      <c r="C1322" s="312">
        <v>0</v>
      </c>
      <c r="D1322" s="312">
        <v>0</v>
      </c>
      <c r="E1322" s="460">
        <f t="shared" si="89"/>
        <v>0</v>
      </c>
      <c r="F1322" s="461">
        <v>0</v>
      </c>
      <c r="G1322" s="460">
        <v>0</v>
      </c>
      <c r="H1322" s="460">
        <v>0</v>
      </c>
      <c r="I1322" s="313" t="str">
        <f t="shared" si="90"/>
        <v/>
      </c>
      <c r="J1322" s="280" t="str">
        <f t="shared" si="91"/>
        <v>否</v>
      </c>
      <c r="K1322" s="163" t="str">
        <f t="shared" si="92"/>
        <v>项</v>
      </c>
    </row>
    <row r="1323" ht="36" customHeight="1" spans="1:11">
      <c r="A1323" s="361">
        <v>2320399</v>
      </c>
      <c r="B1323" s="308" t="s">
        <v>1100</v>
      </c>
      <c r="C1323" s="312">
        <v>0</v>
      </c>
      <c r="D1323" s="312">
        <v>0</v>
      </c>
      <c r="E1323" s="460">
        <f t="shared" si="89"/>
        <v>0</v>
      </c>
      <c r="F1323" s="461">
        <v>0</v>
      </c>
      <c r="G1323" s="460">
        <v>0</v>
      </c>
      <c r="H1323" s="460">
        <v>0</v>
      </c>
      <c r="I1323" s="313" t="str">
        <f t="shared" si="90"/>
        <v/>
      </c>
      <c r="J1323" s="280" t="str">
        <f t="shared" si="91"/>
        <v>否</v>
      </c>
      <c r="K1323" s="163" t="str">
        <f t="shared" si="92"/>
        <v>项</v>
      </c>
    </row>
    <row r="1324" ht="36" customHeight="1" spans="1:11">
      <c r="A1324" s="303">
        <v>233</v>
      </c>
      <c r="B1324" s="455" t="s">
        <v>69</v>
      </c>
      <c r="C1324" s="458">
        <v>12</v>
      </c>
      <c r="D1324" s="458">
        <v>40</v>
      </c>
      <c r="E1324" s="456">
        <f t="shared" si="89"/>
        <v>40</v>
      </c>
      <c r="F1324" s="458"/>
      <c r="G1324" s="456"/>
      <c r="H1324" s="456">
        <v>0</v>
      </c>
      <c r="I1324" s="463">
        <f t="shared" si="90"/>
        <v>2.333</v>
      </c>
      <c r="J1324" s="280" t="str">
        <f t="shared" si="91"/>
        <v>是</v>
      </c>
      <c r="K1324" s="163" t="str">
        <f t="shared" si="92"/>
        <v>类</v>
      </c>
    </row>
    <row r="1325" ht="36" customHeight="1" spans="1:11">
      <c r="A1325" s="309">
        <v>23303</v>
      </c>
      <c r="B1325" s="308" t="s">
        <v>1101</v>
      </c>
      <c r="C1325" s="312">
        <v>12</v>
      </c>
      <c r="D1325" s="312">
        <v>40</v>
      </c>
      <c r="E1325" s="305">
        <f t="shared" si="89"/>
        <v>40</v>
      </c>
      <c r="F1325" s="312">
        <v>0</v>
      </c>
      <c r="G1325" s="305">
        <v>0</v>
      </c>
      <c r="H1325" s="305">
        <v>0</v>
      </c>
      <c r="I1325" s="313">
        <f t="shared" si="90"/>
        <v>2.333</v>
      </c>
      <c r="J1325" s="280" t="str">
        <f t="shared" si="91"/>
        <v>是</v>
      </c>
      <c r="K1325" s="163" t="str">
        <f t="shared" si="92"/>
        <v>款</v>
      </c>
    </row>
    <row r="1326" ht="36" customHeight="1" spans="1:11">
      <c r="A1326" s="303">
        <v>229</v>
      </c>
      <c r="B1326" s="455" t="s">
        <v>70</v>
      </c>
      <c r="C1326" s="458">
        <v>0</v>
      </c>
      <c r="D1326" s="458">
        <v>13229</v>
      </c>
      <c r="E1326" s="458">
        <f t="shared" si="89"/>
        <v>12879</v>
      </c>
      <c r="F1326" s="458"/>
      <c r="G1326" s="458">
        <f>SUM(G1327,G1328)</f>
        <v>0</v>
      </c>
      <c r="H1326" s="458">
        <v>350</v>
      </c>
      <c r="I1326" s="458">
        <f>SUM(I1327,I1328)</f>
        <v>0</v>
      </c>
      <c r="J1326" s="280" t="str">
        <f t="shared" si="91"/>
        <v>是</v>
      </c>
      <c r="K1326" s="163" t="str">
        <f t="shared" si="92"/>
        <v>类</v>
      </c>
    </row>
    <row r="1327" ht="36" customHeight="1" spans="1:11">
      <c r="A1327" s="309">
        <v>22902</v>
      </c>
      <c r="B1327" s="308" t="s">
        <v>1102</v>
      </c>
      <c r="C1327" s="312">
        <v>0</v>
      </c>
      <c r="D1327" s="312">
        <v>13226</v>
      </c>
      <c r="E1327" s="305">
        <f t="shared" si="89"/>
        <v>12876</v>
      </c>
      <c r="F1327" s="312">
        <v>0</v>
      </c>
      <c r="G1327" s="305">
        <v>0</v>
      </c>
      <c r="H1327" s="305">
        <v>350</v>
      </c>
      <c r="I1327" s="313" t="str">
        <f t="shared" ref="I1327:I1330" si="93">IF(C1327&gt;0,E1327/C1327-1,IF(C1327&lt;0,-(E1327/C1327-1),""))</f>
        <v/>
      </c>
      <c r="J1327" s="280" t="str">
        <f t="shared" si="91"/>
        <v>是</v>
      </c>
      <c r="K1327" s="163" t="str">
        <f t="shared" si="92"/>
        <v>款</v>
      </c>
    </row>
    <row r="1328" ht="36" customHeight="1" spans="1:11">
      <c r="A1328" s="309">
        <v>22999</v>
      </c>
      <c r="B1328" s="308" t="s">
        <v>947</v>
      </c>
      <c r="C1328" s="312">
        <v>0</v>
      </c>
      <c r="D1328" s="312">
        <v>3</v>
      </c>
      <c r="E1328" s="312">
        <f t="shared" si="89"/>
        <v>3</v>
      </c>
      <c r="F1328" s="312">
        <v>0</v>
      </c>
      <c r="G1328" s="305">
        <v>0</v>
      </c>
      <c r="H1328" s="305">
        <v>0</v>
      </c>
      <c r="I1328" s="313" t="str">
        <f t="shared" si="93"/>
        <v/>
      </c>
      <c r="J1328" s="280" t="str">
        <f t="shared" si="91"/>
        <v>是</v>
      </c>
      <c r="K1328" s="163" t="str">
        <f t="shared" si="92"/>
        <v>款</v>
      </c>
    </row>
    <row r="1329" ht="36" customHeight="1" spans="1:11">
      <c r="A1329" s="303"/>
      <c r="B1329" s="304"/>
      <c r="C1329" s="312">
        <v>0</v>
      </c>
      <c r="D1329" s="312"/>
      <c r="E1329" s="312"/>
      <c r="F1329" s="312"/>
      <c r="G1329" s="305" t="s">
        <v>42</v>
      </c>
      <c r="H1329" s="305"/>
      <c r="I1329" s="313" t="str">
        <f t="shared" si="93"/>
        <v/>
      </c>
      <c r="J1329" s="280" t="str">
        <f t="shared" si="91"/>
        <v>是</v>
      </c>
      <c r="K1329" s="163" t="str">
        <f t="shared" si="92"/>
        <v>项</v>
      </c>
    </row>
    <row r="1330" ht="36" customHeight="1" spans="1:11">
      <c r="A1330" s="483"/>
      <c r="B1330" s="484" t="s">
        <v>1103</v>
      </c>
      <c r="C1330" s="456">
        <f t="shared" ref="C1330:H1330" si="94">SUM(C1326,C1324,C1318,C1317,C1259,C1201,C1181,C1136,C1126,C1099,C1079,C1009,C945,C834,C811,C730,C657,C528,C471,C415,C363,C273,C252,C249,C4)</f>
        <v>172126</v>
      </c>
      <c r="D1330" s="456">
        <f t="shared" si="94"/>
        <v>197039</v>
      </c>
      <c r="E1330" s="456">
        <f t="shared" si="94"/>
        <v>182007</v>
      </c>
      <c r="F1330" s="456">
        <f t="shared" si="94"/>
        <v>3792</v>
      </c>
      <c r="G1330" s="456">
        <f t="shared" si="94"/>
        <v>45174</v>
      </c>
      <c r="H1330" s="456">
        <f t="shared" si="94"/>
        <v>15032</v>
      </c>
      <c r="I1330" s="464">
        <f t="shared" si="93"/>
        <v>0.057</v>
      </c>
      <c r="J1330" s="280" t="str">
        <f t="shared" si="91"/>
        <v>是</v>
      </c>
      <c r="K1330" s="163" t="str">
        <f t="shared" si="92"/>
        <v>项</v>
      </c>
    </row>
    <row r="1331" spans="3:7">
      <c r="C1331" s="485"/>
      <c r="D1331" s="485"/>
      <c r="E1331" s="485"/>
      <c r="F1331" s="485"/>
      <c r="G1331" s="485"/>
    </row>
    <row r="1332" spans="3:7">
      <c r="C1332" s="416"/>
      <c r="D1332" s="416"/>
      <c r="E1332" s="416"/>
      <c r="F1332" s="416"/>
      <c r="G1332" s="416"/>
    </row>
    <row r="1333" spans="3:7">
      <c r="C1333" s="485"/>
      <c r="D1333" s="485"/>
      <c r="E1333" s="485"/>
      <c r="F1333" s="485"/>
      <c r="G1333" s="485"/>
    </row>
    <row r="1334" spans="3:7">
      <c r="C1334" s="416"/>
      <c r="D1334" s="416"/>
      <c r="E1334" s="416"/>
      <c r="F1334" s="416"/>
      <c r="G1334" s="416"/>
    </row>
    <row r="1335" spans="3:7">
      <c r="C1335" s="485"/>
      <c r="D1335" s="485"/>
      <c r="E1335" s="485"/>
      <c r="F1335" s="485"/>
      <c r="G1335" s="485"/>
    </row>
    <row r="1336" spans="3:7">
      <c r="C1336" s="485"/>
      <c r="D1336" s="485"/>
      <c r="E1336" s="485"/>
      <c r="F1336" s="485"/>
      <c r="G1336" s="485"/>
    </row>
    <row r="1337" spans="3:7">
      <c r="C1337" s="416"/>
      <c r="D1337" s="416"/>
      <c r="E1337" s="416"/>
      <c r="F1337" s="416"/>
      <c r="G1337" s="416"/>
    </row>
    <row r="1338" spans="3:7">
      <c r="C1338" s="485"/>
      <c r="D1338" s="485"/>
      <c r="E1338" s="485"/>
      <c r="F1338" s="485"/>
      <c r="G1338" s="485"/>
    </row>
    <row r="1339" spans="3:7">
      <c r="C1339" s="485"/>
      <c r="D1339" s="485"/>
      <c r="E1339" s="485"/>
      <c r="F1339" s="485"/>
      <c r="G1339" s="485"/>
    </row>
    <row r="1340" spans="3:7">
      <c r="C1340" s="485"/>
      <c r="D1340" s="485"/>
      <c r="E1340" s="485"/>
      <c r="F1340" s="485"/>
      <c r="G1340" s="485"/>
    </row>
    <row r="1341" spans="3:7">
      <c r="C1341" s="485"/>
      <c r="D1341" s="485"/>
      <c r="E1341" s="485"/>
      <c r="F1341" s="485"/>
      <c r="G1341" s="485"/>
    </row>
    <row r="1342" spans="3:9">
      <c r="C1342" s="416"/>
      <c r="D1342" s="416"/>
      <c r="E1342" s="416"/>
      <c r="F1342" s="416"/>
      <c r="G1342" s="416"/>
      <c r="I1342" s="333" t="e">
        <f>IF(#REF!&lt;&gt;0,IF((#REF!/#REF!-1)&lt;-30%,"",IF((#REF!/#REF!-1)&gt;150%,"",#REF!/#REF!-1)),"")</f>
        <v>#REF!</v>
      </c>
    </row>
    <row r="1343" spans="3:7">
      <c r="C1343" s="485"/>
      <c r="D1343" s="485"/>
      <c r="E1343" s="485"/>
      <c r="F1343" s="485"/>
      <c r="G1343" s="485"/>
    </row>
  </sheetData>
  <autoFilter ref="A3:K1330">
    <extLst/>
  </autoFilter>
  <mergeCells count="1">
    <mergeCell ref="B1:I1"/>
  </mergeCells>
  <conditionalFormatting sqref="J4">
    <cfRule type="cellIs" dxfId="2" priority="1327" stopIfTrue="1" operator="lessThan">
      <formula>0</formula>
    </cfRule>
  </conditionalFormatting>
  <conditionalFormatting sqref="J5">
    <cfRule type="cellIs" dxfId="2" priority="1326" stopIfTrue="1" operator="lessThan">
      <formula>0</formula>
    </cfRule>
  </conditionalFormatting>
  <conditionalFormatting sqref="J6">
    <cfRule type="cellIs" dxfId="2" priority="1325" stopIfTrue="1" operator="lessThan">
      <formula>0</formula>
    </cfRule>
  </conditionalFormatting>
  <conditionalFormatting sqref="J7">
    <cfRule type="cellIs" dxfId="2" priority="1324" stopIfTrue="1" operator="lessThan">
      <formula>0</formula>
    </cfRule>
  </conditionalFormatting>
  <conditionalFormatting sqref="J8">
    <cfRule type="cellIs" dxfId="2" priority="1323" stopIfTrue="1" operator="lessThan">
      <formula>0</formula>
    </cfRule>
  </conditionalFormatting>
  <conditionalFormatting sqref="J9">
    <cfRule type="cellIs" dxfId="2" priority="1322" stopIfTrue="1" operator="lessThan">
      <formula>0</formula>
    </cfRule>
  </conditionalFormatting>
  <conditionalFormatting sqref="J10">
    <cfRule type="cellIs" dxfId="2" priority="1321" stopIfTrue="1" operator="lessThan">
      <formula>0</formula>
    </cfRule>
  </conditionalFormatting>
  <conditionalFormatting sqref="J11">
    <cfRule type="cellIs" dxfId="2" priority="1320" stopIfTrue="1" operator="lessThan">
      <formula>0</formula>
    </cfRule>
  </conditionalFormatting>
  <conditionalFormatting sqref="J12">
    <cfRule type="cellIs" dxfId="2" priority="1319" stopIfTrue="1" operator="lessThan">
      <formula>0</formula>
    </cfRule>
  </conditionalFormatting>
  <conditionalFormatting sqref="J13">
    <cfRule type="cellIs" dxfId="2" priority="1318" stopIfTrue="1" operator="lessThan">
      <formula>0</formula>
    </cfRule>
  </conditionalFormatting>
  <conditionalFormatting sqref="J14">
    <cfRule type="cellIs" dxfId="2" priority="1317" stopIfTrue="1" operator="lessThan">
      <formula>0</formula>
    </cfRule>
  </conditionalFormatting>
  <conditionalFormatting sqref="J15">
    <cfRule type="cellIs" dxfId="2" priority="1316" stopIfTrue="1" operator="lessThan">
      <formula>0</formula>
    </cfRule>
  </conditionalFormatting>
  <conditionalFormatting sqref="J16">
    <cfRule type="cellIs" dxfId="2" priority="1315" stopIfTrue="1" operator="lessThan">
      <formula>0</formula>
    </cfRule>
  </conditionalFormatting>
  <conditionalFormatting sqref="J17">
    <cfRule type="cellIs" dxfId="2" priority="1314" stopIfTrue="1" operator="lessThan">
      <formula>0</formula>
    </cfRule>
  </conditionalFormatting>
  <conditionalFormatting sqref="J18">
    <cfRule type="cellIs" dxfId="2" priority="1313" stopIfTrue="1" operator="lessThan">
      <formula>0</formula>
    </cfRule>
  </conditionalFormatting>
  <conditionalFormatting sqref="J19">
    <cfRule type="cellIs" dxfId="2" priority="1312" stopIfTrue="1" operator="lessThan">
      <formula>0</formula>
    </cfRule>
  </conditionalFormatting>
  <conditionalFormatting sqref="J20">
    <cfRule type="cellIs" dxfId="2" priority="1311" stopIfTrue="1" operator="lessThan">
      <formula>0</formula>
    </cfRule>
  </conditionalFormatting>
  <conditionalFormatting sqref="J21">
    <cfRule type="cellIs" dxfId="2" priority="1310" stopIfTrue="1" operator="lessThan">
      <formula>0</formula>
    </cfRule>
  </conditionalFormatting>
  <conditionalFormatting sqref="J22">
    <cfRule type="cellIs" dxfId="2" priority="1309" stopIfTrue="1" operator="lessThan">
      <formula>0</formula>
    </cfRule>
  </conditionalFormatting>
  <conditionalFormatting sqref="J23">
    <cfRule type="cellIs" dxfId="2" priority="1308" stopIfTrue="1" operator="lessThan">
      <formula>0</formula>
    </cfRule>
  </conditionalFormatting>
  <conditionalFormatting sqref="J24">
    <cfRule type="cellIs" dxfId="2" priority="1307" stopIfTrue="1" operator="lessThan">
      <formula>0</formula>
    </cfRule>
  </conditionalFormatting>
  <conditionalFormatting sqref="J25">
    <cfRule type="cellIs" dxfId="2" priority="1306" stopIfTrue="1" operator="lessThan">
      <formula>0</formula>
    </cfRule>
  </conditionalFormatting>
  <conditionalFormatting sqref="J26">
    <cfRule type="cellIs" dxfId="2" priority="1305" stopIfTrue="1" operator="lessThan">
      <formula>0</formula>
    </cfRule>
  </conditionalFormatting>
  <conditionalFormatting sqref="J27">
    <cfRule type="cellIs" dxfId="2" priority="1304" stopIfTrue="1" operator="lessThan">
      <formula>0</formula>
    </cfRule>
  </conditionalFormatting>
  <conditionalFormatting sqref="J28">
    <cfRule type="cellIs" dxfId="2" priority="1303" stopIfTrue="1" operator="lessThan">
      <formula>0</formula>
    </cfRule>
  </conditionalFormatting>
  <conditionalFormatting sqref="J29">
    <cfRule type="cellIs" dxfId="2" priority="1302" stopIfTrue="1" operator="lessThan">
      <formula>0</formula>
    </cfRule>
  </conditionalFormatting>
  <conditionalFormatting sqref="J30">
    <cfRule type="cellIs" dxfId="2" priority="1301" stopIfTrue="1" operator="lessThan">
      <formula>0</formula>
    </cfRule>
  </conditionalFormatting>
  <conditionalFormatting sqref="J31">
    <cfRule type="cellIs" dxfId="2" priority="1300" stopIfTrue="1" operator="lessThan">
      <formula>0</formula>
    </cfRule>
  </conditionalFormatting>
  <conditionalFormatting sqref="J32">
    <cfRule type="cellIs" dxfId="2" priority="1299" stopIfTrue="1" operator="lessThan">
      <formula>0</formula>
    </cfRule>
  </conditionalFormatting>
  <conditionalFormatting sqref="J33">
    <cfRule type="cellIs" dxfId="2" priority="1298" stopIfTrue="1" operator="lessThan">
      <formula>0</formula>
    </cfRule>
  </conditionalFormatting>
  <conditionalFormatting sqref="J34">
    <cfRule type="cellIs" dxfId="2" priority="1297" stopIfTrue="1" operator="lessThan">
      <formula>0</formula>
    </cfRule>
  </conditionalFormatting>
  <conditionalFormatting sqref="J35">
    <cfRule type="cellIs" dxfId="2" priority="1296" stopIfTrue="1" operator="lessThan">
      <formula>0</formula>
    </cfRule>
  </conditionalFormatting>
  <conditionalFormatting sqref="J36">
    <cfRule type="cellIs" dxfId="2" priority="1295" stopIfTrue="1" operator="lessThan">
      <formula>0</formula>
    </cfRule>
  </conditionalFormatting>
  <conditionalFormatting sqref="J37">
    <cfRule type="cellIs" dxfId="2" priority="1294" stopIfTrue="1" operator="lessThan">
      <formula>0</formula>
    </cfRule>
  </conditionalFormatting>
  <conditionalFormatting sqref="J38">
    <cfRule type="cellIs" dxfId="2" priority="1293" stopIfTrue="1" operator="lessThan">
      <formula>0</formula>
    </cfRule>
  </conditionalFormatting>
  <conditionalFormatting sqref="J39">
    <cfRule type="cellIs" dxfId="2" priority="1292" stopIfTrue="1" operator="lessThan">
      <formula>0</formula>
    </cfRule>
  </conditionalFormatting>
  <conditionalFormatting sqref="J40">
    <cfRule type="cellIs" dxfId="2" priority="1291" stopIfTrue="1" operator="lessThan">
      <formula>0</formula>
    </cfRule>
  </conditionalFormatting>
  <conditionalFormatting sqref="J41">
    <cfRule type="cellIs" dxfId="2" priority="1290" stopIfTrue="1" operator="lessThan">
      <formula>0</formula>
    </cfRule>
  </conditionalFormatting>
  <conditionalFormatting sqref="J42">
    <cfRule type="cellIs" dxfId="2" priority="1289" stopIfTrue="1" operator="lessThan">
      <formula>0</formula>
    </cfRule>
  </conditionalFormatting>
  <conditionalFormatting sqref="J43">
    <cfRule type="cellIs" dxfId="2" priority="1288" stopIfTrue="1" operator="lessThan">
      <formula>0</formula>
    </cfRule>
  </conditionalFormatting>
  <conditionalFormatting sqref="J44">
    <cfRule type="cellIs" dxfId="2" priority="1287" stopIfTrue="1" operator="lessThan">
      <formula>0</formula>
    </cfRule>
  </conditionalFormatting>
  <conditionalFormatting sqref="J45">
    <cfRule type="cellIs" dxfId="2" priority="1286" stopIfTrue="1" operator="lessThan">
      <formula>0</formula>
    </cfRule>
  </conditionalFormatting>
  <conditionalFormatting sqref="J46">
    <cfRule type="cellIs" dxfId="2" priority="1285" stopIfTrue="1" operator="lessThan">
      <formula>0</formula>
    </cfRule>
  </conditionalFormatting>
  <conditionalFormatting sqref="J47">
    <cfRule type="cellIs" dxfId="2" priority="1284" stopIfTrue="1" operator="lessThan">
      <formula>0</formula>
    </cfRule>
  </conditionalFormatting>
  <conditionalFormatting sqref="J48">
    <cfRule type="cellIs" dxfId="2" priority="1283" stopIfTrue="1" operator="lessThan">
      <formula>0</formula>
    </cfRule>
  </conditionalFormatting>
  <conditionalFormatting sqref="J49">
    <cfRule type="cellIs" dxfId="2" priority="1282" stopIfTrue="1" operator="lessThan">
      <formula>0</formula>
    </cfRule>
  </conditionalFormatting>
  <conditionalFormatting sqref="J50">
    <cfRule type="cellIs" dxfId="2" priority="1281" stopIfTrue="1" operator="lessThan">
      <formula>0</formula>
    </cfRule>
  </conditionalFormatting>
  <conditionalFormatting sqref="J51">
    <cfRule type="cellIs" dxfId="2" priority="1280" stopIfTrue="1" operator="lessThan">
      <formula>0</formula>
    </cfRule>
  </conditionalFormatting>
  <conditionalFormatting sqref="J52">
    <cfRule type="cellIs" dxfId="2" priority="1279" stopIfTrue="1" operator="lessThan">
      <formula>0</formula>
    </cfRule>
  </conditionalFormatting>
  <conditionalFormatting sqref="J53">
    <cfRule type="cellIs" dxfId="2" priority="1278" stopIfTrue="1" operator="lessThan">
      <formula>0</formula>
    </cfRule>
  </conditionalFormatting>
  <conditionalFormatting sqref="J54">
    <cfRule type="cellIs" dxfId="2" priority="1277" stopIfTrue="1" operator="lessThan">
      <formula>0</formula>
    </cfRule>
  </conditionalFormatting>
  <conditionalFormatting sqref="J55">
    <cfRule type="cellIs" dxfId="2" priority="1276" stopIfTrue="1" operator="lessThan">
      <formula>0</formula>
    </cfRule>
  </conditionalFormatting>
  <conditionalFormatting sqref="J56">
    <cfRule type="cellIs" dxfId="2" priority="1275" stopIfTrue="1" operator="lessThan">
      <formula>0</formula>
    </cfRule>
  </conditionalFormatting>
  <conditionalFormatting sqref="J57">
    <cfRule type="cellIs" dxfId="2" priority="1274" stopIfTrue="1" operator="lessThan">
      <formula>0</formula>
    </cfRule>
  </conditionalFormatting>
  <conditionalFormatting sqref="J58">
    <cfRule type="cellIs" dxfId="2" priority="1273" stopIfTrue="1" operator="lessThan">
      <formula>0</formula>
    </cfRule>
  </conditionalFormatting>
  <conditionalFormatting sqref="J59">
    <cfRule type="cellIs" dxfId="2" priority="1272" stopIfTrue="1" operator="lessThan">
      <formula>0</formula>
    </cfRule>
  </conditionalFormatting>
  <conditionalFormatting sqref="J60">
    <cfRule type="cellIs" dxfId="2" priority="1271" stopIfTrue="1" operator="lessThan">
      <formula>0</formula>
    </cfRule>
  </conditionalFormatting>
  <conditionalFormatting sqref="J61">
    <cfRule type="cellIs" dxfId="2" priority="1270" stopIfTrue="1" operator="lessThan">
      <formula>0</formula>
    </cfRule>
  </conditionalFormatting>
  <conditionalFormatting sqref="J62">
    <cfRule type="cellIs" dxfId="2" priority="1269" stopIfTrue="1" operator="lessThan">
      <formula>0</formula>
    </cfRule>
  </conditionalFormatting>
  <conditionalFormatting sqref="J63">
    <cfRule type="cellIs" dxfId="2" priority="1268" stopIfTrue="1" operator="lessThan">
      <formula>0</formula>
    </cfRule>
  </conditionalFormatting>
  <conditionalFormatting sqref="J64">
    <cfRule type="cellIs" dxfId="2" priority="1267" stopIfTrue="1" operator="lessThan">
      <formula>0</formula>
    </cfRule>
  </conditionalFormatting>
  <conditionalFormatting sqref="J65">
    <cfRule type="cellIs" dxfId="2" priority="1266" stopIfTrue="1" operator="lessThan">
      <formula>0</formula>
    </cfRule>
  </conditionalFormatting>
  <conditionalFormatting sqref="J66">
    <cfRule type="cellIs" dxfId="2" priority="1265" stopIfTrue="1" operator="lessThan">
      <formula>0</formula>
    </cfRule>
  </conditionalFormatting>
  <conditionalFormatting sqref="J67">
    <cfRule type="cellIs" dxfId="2" priority="1264" stopIfTrue="1" operator="lessThan">
      <formula>0</formula>
    </cfRule>
  </conditionalFormatting>
  <conditionalFormatting sqref="J68">
    <cfRule type="cellIs" dxfId="2" priority="1263" stopIfTrue="1" operator="lessThan">
      <formula>0</formula>
    </cfRule>
  </conditionalFormatting>
  <conditionalFormatting sqref="J69">
    <cfRule type="cellIs" dxfId="2" priority="1262" stopIfTrue="1" operator="lessThan">
      <formula>0</formula>
    </cfRule>
  </conditionalFormatting>
  <conditionalFormatting sqref="J70">
    <cfRule type="cellIs" dxfId="2" priority="1261" stopIfTrue="1" operator="lessThan">
      <formula>0</formula>
    </cfRule>
  </conditionalFormatting>
  <conditionalFormatting sqref="J71">
    <cfRule type="cellIs" dxfId="2" priority="1260" stopIfTrue="1" operator="lessThan">
      <formula>0</formula>
    </cfRule>
  </conditionalFormatting>
  <conditionalFormatting sqref="J72">
    <cfRule type="cellIs" dxfId="2" priority="1259" stopIfTrue="1" operator="lessThan">
      <formula>0</formula>
    </cfRule>
  </conditionalFormatting>
  <conditionalFormatting sqref="J73">
    <cfRule type="cellIs" dxfId="2" priority="1258" stopIfTrue="1" operator="lessThan">
      <formula>0</formula>
    </cfRule>
  </conditionalFormatting>
  <conditionalFormatting sqref="J74">
    <cfRule type="cellIs" dxfId="2" priority="1257" stopIfTrue="1" operator="lessThan">
      <formula>0</formula>
    </cfRule>
  </conditionalFormatting>
  <conditionalFormatting sqref="J75">
    <cfRule type="cellIs" dxfId="2" priority="1256" stopIfTrue="1" operator="lessThan">
      <formula>0</formula>
    </cfRule>
  </conditionalFormatting>
  <conditionalFormatting sqref="J76">
    <cfRule type="cellIs" dxfId="2" priority="1255" stopIfTrue="1" operator="lessThan">
      <formula>0</formula>
    </cfRule>
  </conditionalFormatting>
  <conditionalFormatting sqref="J77">
    <cfRule type="cellIs" dxfId="2" priority="1254" stopIfTrue="1" operator="lessThan">
      <formula>0</formula>
    </cfRule>
  </conditionalFormatting>
  <conditionalFormatting sqref="J78">
    <cfRule type="cellIs" dxfId="2" priority="1253" stopIfTrue="1" operator="lessThan">
      <formula>0</formula>
    </cfRule>
  </conditionalFormatting>
  <conditionalFormatting sqref="J79">
    <cfRule type="cellIs" dxfId="2" priority="1252" stopIfTrue="1" operator="lessThan">
      <formula>0</formula>
    </cfRule>
  </conditionalFormatting>
  <conditionalFormatting sqref="J80">
    <cfRule type="cellIs" dxfId="2" priority="1251" stopIfTrue="1" operator="lessThan">
      <formula>0</formula>
    </cfRule>
  </conditionalFormatting>
  <conditionalFormatting sqref="J81">
    <cfRule type="cellIs" dxfId="2" priority="1250" stopIfTrue="1" operator="lessThan">
      <formula>0</formula>
    </cfRule>
  </conditionalFormatting>
  <conditionalFormatting sqref="J82">
    <cfRule type="cellIs" dxfId="2" priority="1249" stopIfTrue="1" operator="lessThan">
      <formula>0</formula>
    </cfRule>
  </conditionalFormatting>
  <conditionalFormatting sqref="J83">
    <cfRule type="cellIs" dxfId="2" priority="1248" stopIfTrue="1" operator="lessThan">
      <formula>0</formula>
    </cfRule>
  </conditionalFormatting>
  <conditionalFormatting sqref="J84">
    <cfRule type="cellIs" dxfId="2" priority="1247" stopIfTrue="1" operator="lessThan">
      <formula>0</formula>
    </cfRule>
  </conditionalFormatting>
  <conditionalFormatting sqref="J85">
    <cfRule type="cellIs" dxfId="2" priority="1246" stopIfTrue="1" operator="lessThan">
      <formula>0</formula>
    </cfRule>
  </conditionalFormatting>
  <conditionalFormatting sqref="J86">
    <cfRule type="cellIs" dxfId="2" priority="1245" stopIfTrue="1" operator="lessThan">
      <formula>0</formula>
    </cfRule>
  </conditionalFormatting>
  <conditionalFormatting sqref="J87">
    <cfRule type="cellIs" dxfId="2" priority="1244" stopIfTrue="1" operator="lessThan">
      <formula>0</formula>
    </cfRule>
  </conditionalFormatting>
  <conditionalFormatting sqref="J88">
    <cfRule type="cellIs" dxfId="2" priority="1243" stopIfTrue="1" operator="lessThan">
      <formula>0</formula>
    </cfRule>
  </conditionalFormatting>
  <conditionalFormatting sqref="J89">
    <cfRule type="cellIs" dxfId="2" priority="1242" stopIfTrue="1" operator="lessThan">
      <formula>0</formula>
    </cfRule>
  </conditionalFormatting>
  <conditionalFormatting sqref="J90">
    <cfRule type="cellIs" dxfId="2" priority="1241" stopIfTrue="1" operator="lessThan">
      <formula>0</formula>
    </cfRule>
  </conditionalFormatting>
  <conditionalFormatting sqref="J91">
    <cfRule type="cellIs" dxfId="2" priority="1240" stopIfTrue="1" operator="lessThan">
      <formula>0</formula>
    </cfRule>
  </conditionalFormatting>
  <conditionalFormatting sqref="J92">
    <cfRule type="cellIs" dxfId="2" priority="1239" stopIfTrue="1" operator="lessThan">
      <formula>0</formula>
    </cfRule>
  </conditionalFormatting>
  <conditionalFormatting sqref="J93">
    <cfRule type="cellIs" dxfId="2" priority="1238" stopIfTrue="1" operator="lessThan">
      <formula>0</formula>
    </cfRule>
  </conditionalFormatting>
  <conditionalFormatting sqref="J94">
    <cfRule type="cellIs" dxfId="2" priority="1237" stopIfTrue="1" operator="lessThan">
      <formula>0</formula>
    </cfRule>
  </conditionalFormatting>
  <conditionalFormatting sqref="J95">
    <cfRule type="cellIs" dxfId="2" priority="1236" stopIfTrue="1" operator="lessThan">
      <formula>0</formula>
    </cfRule>
  </conditionalFormatting>
  <conditionalFormatting sqref="J96">
    <cfRule type="cellIs" dxfId="2" priority="1235" stopIfTrue="1" operator="lessThan">
      <formula>0</formula>
    </cfRule>
  </conditionalFormatting>
  <conditionalFormatting sqref="J97">
    <cfRule type="cellIs" dxfId="2" priority="1234" stopIfTrue="1" operator="lessThan">
      <formula>0</formula>
    </cfRule>
  </conditionalFormatting>
  <conditionalFormatting sqref="J98">
    <cfRule type="cellIs" dxfId="2" priority="1233" stopIfTrue="1" operator="lessThan">
      <formula>0</formula>
    </cfRule>
  </conditionalFormatting>
  <conditionalFormatting sqref="J99">
    <cfRule type="cellIs" dxfId="2" priority="1232" stopIfTrue="1" operator="lessThan">
      <formula>0</formula>
    </cfRule>
  </conditionalFormatting>
  <conditionalFormatting sqref="J100">
    <cfRule type="cellIs" dxfId="2" priority="1231" stopIfTrue="1" operator="lessThan">
      <formula>0</formula>
    </cfRule>
  </conditionalFormatting>
  <conditionalFormatting sqref="J101">
    <cfRule type="cellIs" dxfId="2" priority="1230" stopIfTrue="1" operator="lessThan">
      <formula>0</formula>
    </cfRule>
  </conditionalFormatting>
  <conditionalFormatting sqref="J102">
    <cfRule type="cellIs" dxfId="2" priority="1229" stopIfTrue="1" operator="lessThan">
      <formula>0</formula>
    </cfRule>
  </conditionalFormatting>
  <conditionalFormatting sqref="J103">
    <cfRule type="cellIs" dxfId="2" priority="1228" stopIfTrue="1" operator="lessThan">
      <formula>0</formula>
    </cfRule>
  </conditionalFormatting>
  <conditionalFormatting sqref="J104">
    <cfRule type="cellIs" dxfId="2" priority="1227" stopIfTrue="1" operator="lessThan">
      <formula>0</formula>
    </cfRule>
  </conditionalFormatting>
  <conditionalFormatting sqref="J105">
    <cfRule type="cellIs" dxfId="2" priority="1226" stopIfTrue="1" operator="lessThan">
      <formula>0</formula>
    </cfRule>
  </conditionalFormatting>
  <conditionalFormatting sqref="J106">
    <cfRule type="cellIs" dxfId="2" priority="1225" stopIfTrue="1" operator="lessThan">
      <formula>0</formula>
    </cfRule>
  </conditionalFormatting>
  <conditionalFormatting sqref="J107">
    <cfRule type="cellIs" dxfId="2" priority="1224" stopIfTrue="1" operator="lessThan">
      <formula>0</formula>
    </cfRule>
  </conditionalFormatting>
  <conditionalFormatting sqref="J108">
    <cfRule type="cellIs" dxfId="2" priority="1223" stopIfTrue="1" operator="lessThan">
      <formula>0</formula>
    </cfRule>
  </conditionalFormatting>
  <conditionalFormatting sqref="J109">
    <cfRule type="cellIs" dxfId="2" priority="1222" stopIfTrue="1" operator="lessThan">
      <formula>0</formula>
    </cfRule>
  </conditionalFormatting>
  <conditionalFormatting sqref="J110">
    <cfRule type="cellIs" dxfId="2" priority="1221" stopIfTrue="1" operator="lessThan">
      <formula>0</formula>
    </cfRule>
  </conditionalFormatting>
  <conditionalFormatting sqref="J111">
    <cfRule type="cellIs" dxfId="2" priority="1220" stopIfTrue="1" operator="lessThan">
      <formula>0</formula>
    </cfRule>
  </conditionalFormatting>
  <conditionalFormatting sqref="J112">
    <cfRule type="cellIs" dxfId="2" priority="1219" stopIfTrue="1" operator="lessThan">
      <formula>0</formula>
    </cfRule>
  </conditionalFormatting>
  <conditionalFormatting sqref="J113">
    <cfRule type="cellIs" dxfId="2" priority="1218" stopIfTrue="1" operator="lessThan">
      <formula>0</formula>
    </cfRule>
  </conditionalFormatting>
  <conditionalFormatting sqref="J114">
    <cfRule type="cellIs" dxfId="2" priority="1217" stopIfTrue="1" operator="lessThan">
      <formula>0</formula>
    </cfRule>
  </conditionalFormatting>
  <conditionalFormatting sqref="J115">
    <cfRule type="cellIs" dxfId="2" priority="1216" stopIfTrue="1" operator="lessThan">
      <formula>0</formula>
    </cfRule>
  </conditionalFormatting>
  <conditionalFormatting sqref="J116">
    <cfRule type="cellIs" dxfId="2" priority="1215" stopIfTrue="1" operator="lessThan">
      <formula>0</formula>
    </cfRule>
  </conditionalFormatting>
  <conditionalFormatting sqref="J117">
    <cfRule type="cellIs" dxfId="2" priority="1214" stopIfTrue="1" operator="lessThan">
      <formula>0</formula>
    </cfRule>
  </conditionalFormatting>
  <conditionalFormatting sqref="J118">
    <cfRule type="cellIs" dxfId="2" priority="1213" stopIfTrue="1" operator="lessThan">
      <formula>0</formula>
    </cfRule>
  </conditionalFormatting>
  <conditionalFormatting sqref="J119">
    <cfRule type="cellIs" dxfId="2" priority="1212" stopIfTrue="1" operator="lessThan">
      <formula>0</formula>
    </cfRule>
  </conditionalFormatting>
  <conditionalFormatting sqref="J120">
    <cfRule type="cellIs" dxfId="2" priority="1211" stopIfTrue="1" operator="lessThan">
      <formula>0</formula>
    </cfRule>
  </conditionalFormatting>
  <conditionalFormatting sqref="J121">
    <cfRule type="cellIs" dxfId="2" priority="1210" stopIfTrue="1" operator="lessThan">
      <formula>0</formula>
    </cfRule>
  </conditionalFormatting>
  <conditionalFormatting sqref="J122">
    <cfRule type="cellIs" dxfId="2" priority="1209" stopIfTrue="1" operator="lessThan">
      <formula>0</formula>
    </cfRule>
  </conditionalFormatting>
  <conditionalFormatting sqref="J123">
    <cfRule type="cellIs" dxfId="2" priority="1208" stopIfTrue="1" operator="lessThan">
      <formula>0</formula>
    </cfRule>
  </conditionalFormatting>
  <conditionalFormatting sqref="J124">
    <cfRule type="cellIs" dxfId="2" priority="1207" stopIfTrue="1" operator="lessThan">
      <formula>0</formula>
    </cfRule>
  </conditionalFormatting>
  <conditionalFormatting sqref="J125">
    <cfRule type="cellIs" dxfId="2" priority="1206" stopIfTrue="1" operator="lessThan">
      <formula>0</formula>
    </cfRule>
  </conditionalFormatting>
  <conditionalFormatting sqref="J126">
    <cfRule type="cellIs" dxfId="2" priority="1205" stopIfTrue="1" operator="lessThan">
      <formula>0</formula>
    </cfRule>
  </conditionalFormatting>
  <conditionalFormatting sqref="J127">
    <cfRule type="cellIs" dxfId="2" priority="1204" stopIfTrue="1" operator="lessThan">
      <formula>0</formula>
    </cfRule>
  </conditionalFormatting>
  <conditionalFormatting sqref="J128">
    <cfRule type="cellIs" dxfId="2" priority="1203" stopIfTrue="1" operator="lessThan">
      <formula>0</formula>
    </cfRule>
  </conditionalFormatting>
  <conditionalFormatting sqref="J129">
    <cfRule type="cellIs" dxfId="2" priority="1202" stopIfTrue="1" operator="lessThan">
      <formula>0</formula>
    </cfRule>
  </conditionalFormatting>
  <conditionalFormatting sqref="J130">
    <cfRule type="cellIs" dxfId="2" priority="1201" stopIfTrue="1" operator="lessThan">
      <formula>0</formula>
    </cfRule>
  </conditionalFormatting>
  <conditionalFormatting sqref="J131">
    <cfRule type="cellIs" dxfId="2" priority="1200" stopIfTrue="1" operator="lessThan">
      <formula>0</formula>
    </cfRule>
  </conditionalFormatting>
  <conditionalFormatting sqref="J132">
    <cfRule type="cellIs" dxfId="2" priority="1199" stopIfTrue="1" operator="lessThan">
      <formula>0</formula>
    </cfRule>
  </conditionalFormatting>
  <conditionalFormatting sqref="J133">
    <cfRule type="cellIs" dxfId="2" priority="1198" stopIfTrue="1" operator="lessThan">
      <formula>0</formula>
    </cfRule>
  </conditionalFormatting>
  <conditionalFormatting sqref="J134">
    <cfRule type="cellIs" dxfId="2" priority="1197" stopIfTrue="1" operator="lessThan">
      <formula>0</formula>
    </cfRule>
  </conditionalFormatting>
  <conditionalFormatting sqref="J135">
    <cfRule type="cellIs" dxfId="2" priority="1196" stopIfTrue="1" operator="lessThan">
      <formula>0</formula>
    </cfRule>
  </conditionalFormatting>
  <conditionalFormatting sqref="J136">
    <cfRule type="cellIs" dxfId="2" priority="1195" stopIfTrue="1" operator="lessThan">
      <formula>0</formula>
    </cfRule>
  </conditionalFormatting>
  <conditionalFormatting sqref="J137">
    <cfRule type="cellIs" dxfId="2" priority="1194" stopIfTrue="1" operator="lessThan">
      <formula>0</formula>
    </cfRule>
  </conditionalFormatting>
  <conditionalFormatting sqref="J138">
    <cfRule type="cellIs" dxfId="2" priority="1193" stopIfTrue="1" operator="lessThan">
      <formula>0</formula>
    </cfRule>
  </conditionalFormatting>
  <conditionalFormatting sqref="J139">
    <cfRule type="cellIs" dxfId="2" priority="1192" stopIfTrue="1" operator="lessThan">
      <formula>0</formula>
    </cfRule>
  </conditionalFormatting>
  <conditionalFormatting sqref="J140">
    <cfRule type="cellIs" dxfId="2" priority="1191" stopIfTrue="1" operator="lessThan">
      <formula>0</formula>
    </cfRule>
  </conditionalFormatting>
  <conditionalFormatting sqref="J141">
    <cfRule type="cellIs" dxfId="2" priority="1190" stopIfTrue="1" operator="lessThan">
      <formula>0</formula>
    </cfRule>
  </conditionalFormatting>
  <conditionalFormatting sqref="J142">
    <cfRule type="cellIs" dxfId="2" priority="1189" stopIfTrue="1" operator="lessThan">
      <formula>0</formula>
    </cfRule>
  </conditionalFormatting>
  <conditionalFormatting sqref="J143">
    <cfRule type="cellIs" dxfId="2" priority="1188" stopIfTrue="1" operator="lessThan">
      <formula>0</formula>
    </cfRule>
  </conditionalFormatting>
  <conditionalFormatting sqref="J144">
    <cfRule type="cellIs" dxfId="2" priority="1187" stopIfTrue="1" operator="lessThan">
      <formula>0</formula>
    </cfRule>
  </conditionalFormatting>
  <conditionalFormatting sqref="J145">
    <cfRule type="cellIs" dxfId="2" priority="1186" stopIfTrue="1" operator="lessThan">
      <formula>0</formula>
    </cfRule>
  </conditionalFormatting>
  <conditionalFormatting sqref="J146">
    <cfRule type="cellIs" dxfId="2" priority="1185" stopIfTrue="1" operator="lessThan">
      <formula>0</formula>
    </cfRule>
  </conditionalFormatting>
  <conditionalFormatting sqref="J147">
    <cfRule type="cellIs" dxfId="2" priority="1184" stopIfTrue="1" operator="lessThan">
      <formula>0</formula>
    </cfRule>
  </conditionalFormatting>
  <conditionalFormatting sqref="J148">
    <cfRule type="cellIs" dxfId="2" priority="1183" stopIfTrue="1" operator="lessThan">
      <formula>0</formula>
    </cfRule>
  </conditionalFormatting>
  <conditionalFormatting sqref="J149">
    <cfRule type="cellIs" dxfId="2" priority="1182" stopIfTrue="1" operator="lessThan">
      <formula>0</formula>
    </cfRule>
  </conditionalFormatting>
  <conditionalFormatting sqref="J150">
    <cfRule type="cellIs" dxfId="2" priority="1181" stopIfTrue="1" operator="lessThan">
      <formula>0</formula>
    </cfRule>
  </conditionalFormatting>
  <conditionalFormatting sqref="J151">
    <cfRule type="cellIs" dxfId="2" priority="1180" stopIfTrue="1" operator="lessThan">
      <formula>0</formula>
    </cfRule>
  </conditionalFormatting>
  <conditionalFormatting sqref="J152">
    <cfRule type="cellIs" dxfId="2" priority="1179" stopIfTrue="1" operator="lessThan">
      <formula>0</formula>
    </cfRule>
  </conditionalFormatting>
  <conditionalFormatting sqref="J153">
    <cfRule type="cellIs" dxfId="2" priority="1178" stopIfTrue="1" operator="lessThan">
      <formula>0</formula>
    </cfRule>
  </conditionalFormatting>
  <conditionalFormatting sqref="J154">
    <cfRule type="cellIs" dxfId="2" priority="1177" stopIfTrue="1" operator="lessThan">
      <formula>0</formula>
    </cfRule>
  </conditionalFormatting>
  <conditionalFormatting sqref="J155">
    <cfRule type="cellIs" dxfId="2" priority="1176" stopIfTrue="1" operator="lessThan">
      <formula>0</formula>
    </cfRule>
  </conditionalFormatting>
  <conditionalFormatting sqref="J156">
    <cfRule type="cellIs" dxfId="2" priority="1175" stopIfTrue="1" operator="lessThan">
      <formula>0</formula>
    </cfRule>
  </conditionalFormatting>
  <conditionalFormatting sqref="J157">
    <cfRule type="cellIs" dxfId="2" priority="1174" stopIfTrue="1" operator="lessThan">
      <formula>0</formula>
    </cfRule>
  </conditionalFormatting>
  <conditionalFormatting sqref="J158">
    <cfRule type="cellIs" dxfId="2" priority="1173" stopIfTrue="1" operator="lessThan">
      <formula>0</formula>
    </cfRule>
  </conditionalFormatting>
  <conditionalFormatting sqref="J159">
    <cfRule type="cellIs" dxfId="2" priority="1172" stopIfTrue="1" operator="lessThan">
      <formula>0</formula>
    </cfRule>
  </conditionalFormatting>
  <conditionalFormatting sqref="J160">
    <cfRule type="cellIs" dxfId="2" priority="1171" stopIfTrue="1" operator="lessThan">
      <formula>0</formula>
    </cfRule>
  </conditionalFormatting>
  <conditionalFormatting sqref="J161">
    <cfRule type="cellIs" dxfId="2" priority="1170" stopIfTrue="1" operator="lessThan">
      <formula>0</formula>
    </cfRule>
  </conditionalFormatting>
  <conditionalFormatting sqref="J162">
    <cfRule type="cellIs" dxfId="2" priority="1169" stopIfTrue="1" operator="lessThan">
      <formula>0</formula>
    </cfRule>
  </conditionalFormatting>
  <conditionalFormatting sqref="J163">
    <cfRule type="cellIs" dxfId="2" priority="1168" stopIfTrue="1" operator="lessThan">
      <formula>0</formula>
    </cfRule>
  </conditionalFormatting>
  <conditionalFormatting sqref="J164">
    <cfRule type="cellIs" dxfId="2" priority="1167" stopIfTrue="1" operator="lessThan">
      <formula>0</formula>
    </cfRule>
  </conditionalFormatting>
  <conditionalFormatting sqref="J165">
    <cfRule type="cellIs" dxfId="2" priority="1166" stopIfTrue="1" operator="lessThan">
      <formula>0</formula>
    </cfRule>
  </conditionalFormatting>
  <conditionalFormatting sqref="J166">
    <cfRule type="cellIs" dxfId="2" priority="1165" stopIfTrue="1" operator="lessThan">
      <formula>0</formula>
    </cfRule>
  </conditionalFormatting>
  <conditionalFormatting sqref="J167">
    <cfRule type="cellIs" dxfId="2" priority="1164" stopIfTrue="1" operator="lessThan">
      <formula>0</formula>
    </cfRule>
  </conditionalFormatting>
  <conditionalFormatting sqref="J168">
    <cfRule type="cellIs" dxfId="2" priority="1163" stopIfTrue="1" operator="lessThan">
      <formula>0</formula>
    </cfRule>
  </conditionalFormatting>
  <conditionalFormatting sqref="J169">
    <cfRule type="cellIs" dxfId="2" priority="1162" stopIfTrue="1" operator="lessThan">
      <formula>0</formula>
    </cfRule>
  </conditionalFormatting>
  <conditionalFormatting sqref="J170">
    <cfRule type="cellIs" dxfId="2" priority="1161" stopIfTrue="1" operator="lessThan">
      <formula>0</formula>
    </cfRule>
  </conditionalFormatting>
  <conditionalFormatting sqref="J171">
    <cfRule type="cellIs" dxfId="2" priority="1160" stopIfTrue="1" operator="lessThan">
      <formula>0</formula>
    </cfRule>
  </conditionalFormatting>
  <conditionalFormatting sqref="J172">
    <cfRule type="cellIs" dxfId="2" priority="1159" stopIfTrue="1" operator="lessThan">
      <formula>0</formula>
    </cfRule>
  </conditionalFormatting>
  <conditionalFormatting sqref="J173">
    <cfRule type="cellIs" dxfId="2" priority="1158" stopIfTrue="1" operator="lessThan">
      <formula>0</formula>
    </cfRule>
  </conditionalFormatting>
  <conditionalFormatting sqref="J174">
    <cfRule type="cellIs" dxfId="2" priority="1157" stopIfTrue="1" operator="lessThan">
      <formula>0</formula>
    </cfRule>
  </conditionalFormatting>
  <conditionalFormatting sqref="J175">
    <cfRule type="cellIs" dxfId="2" priority="1156" stopIfTrue="1" operator="lessThan">
      <formula>0</formula>
    </cfRule>
  </conditionalFormatting>
  <conditionalFormatting sqref="J176">
    <cfRule type="cellIs" dxfId="2" priority="1155" stopIfTrue="1" operator="lessThan">
      <formula>0</formula>
    </cfRule>
  </conditionalFormatting>
  <conditionalFormatting sqref="J177">
    <cfRule type="cellIs" dxfId="2" priority="1154" stopIfTrue="1" operator="lessThan">
      <formula>0</formula>
    </cfRule>
  </conditionalFormatting>
  <conditionalFormatting sqref="J178">
    <cfRule type="cellIs" dxfId="2" priority="1153" stopIfTrue="1" operator="lessThan">
      <formula>0</formula>
    </cfRule>
  </conditionalFormatting>
  <conditionalFormatting sqref="J179">
    <cfRule type="cellIs" dxfId="2" priority="1152" stopIfTrue="1" operator="lessThan">
      <formula>0</formula>
    </cfRule>
  </conditionalFormatting>
  <conditionalFormatting sqref="J180">
    <cfRule type="cellIs" dxfId="2" priority="1151" stopIfTrue="1" operator="lessThan">
      <formula>0</formula>
    </cfRule>
  </conditionalFormatting>
  <conditionalFormatting sqref="J181">
    <cfRule type="cellIs" dxfId="2" priority="1150" stopIfTrue="1" operator="lessThan">
      <formula>0</formula>
    </cfRule>
  </conditionalFormatting>
  <conditionalFormatting sqref="J182">
    <cfRule type="cellIs" dxfId="2" priority="1149" stopIfTrue="1" operator="lessThan">
      <formula>0</formula>
    </cfRule>
  </conditionalFormatting>
  <conditionalFormatting sqref="J183">
    <cfRule type="cellIs" dxfId="2" priority="1148" stopIfTrue="1" operator="lessThan">
      <formula>0</formula>
    </cfRule>
  </conditionalFormatting>
  <conditionalFormatting sqref="J184">
    <cfRule type="cellIs" dxfId="2" priority="1147" stopIfTrue="1" operator="lessThan">
      <formula>0</formula>
    </cfRule>
  </conditionalFormatting>
  <conditionalFormatting sqref="J185">
    <cfRule type="cellIs" dxfId="2" priority="1146" stopIfTrue="1" operator="lessThan">
      <formula>0</formula>
    </cfRule>
  </conditionalFormatting>
  <conditionalFormatting sqref="J186">
    <cfRule type="cellIs" dxfId="2" priority="1145" stopIfTrue="1" operator="lessThan">
      <formula>0</formula>
    </cfRule>
  </conditionalFormatting>
  <conditionalFormatting sqref="J187">
    <cfRule type="cellIs" dxfId="2" priority="1144" stopIfTrue="1" operator="lessThan">
      <formula>0</formula>
    </cfRule>
  </conditionalFormatting>
  <conditionalFormatting sqref="J188">
    <cfRule type="cellIs" dxfId="2" priority="1143" stopIfTrue="1" operator="lessThan">
      <formula>0</formula>
    </cfRule>
  </conditionalFormatting>
  <conditionalFormatting sqref="J189">
    <cfRule type="cellIs" dxfId="2" priority="1142" stopIfTrue="1" operator="lessThan">
      <formula>0</formula>
    </cfRule>
  </conditionalFormatting>
  <conditionalFormatting sqref="J190">
    <cfRule type="cellIs" dxfId="2" priority="1141" stopIfTrue="1" operator="lessThan">
      <formula>0</formula>
    </cfRule>
  </conditionalFormatting>
  <conditionalFormatting sqref="J191">
    <cfRule type="cellIs" dxfId="2" priority="1140" stopIfTrue="1" operator="lessThan">
      <formula>0</formula>
    </cfRule>
  </conditionalFormatting>
  <conditionalFormatting sqref="J192">
    <cfRule type="cellIs" dxfId="2" priority="1139" stopIfTrue="1" operator="lessThan">
      <formula>0</formula>
    </cfRule>
  </conditionalFormatting>
  <conditionalFormatting sqref="J193">
    <cfRule type="cellIs" dxfId="2" priority="1138" stopIfTrue="1" operator="lessThan">
      <formula>0</formula>
    </cfRule>
  </conditionalFormatting>
  <conditionalFormatting sqref="J194">
    <cfRule type="cellIs" dxfId="2" priority="1137" stopIfTrue="1" operator="lessThan">
      <formula>0</formula>
    </cfRule>
  </conditionalFormatting>
  <conditionalFormatting sqref="J195">
    <cfRule type="cellIs" dxfId="2" priority="1136" stopIfTrue="1" operator="lessThan">
      <formula>0</formula>
    </cfRule>
  </conditionalFormatting>
  <conditionalFormatting sqref="J196">
    <cfRule type="cellIs" dxfId="2" priority="1135" stopIfTrue="1" operator="lessThan">
      <formula>0</formula>
    </cfRule>
  </conditionalFormatting>
  <conditionalFormatting sqref="J197">
    <cfRule type="cellIs" dxfId="2" priority="1134" stopIfTrue="1" operator="lessThan">
      <formula>0</formula>
    </cfRule>
  </conditionalFormatting>
  <conditionalFormatting sqref="J198">
    <cfRule type="cellIs" dxfId="2" priority="1133" stopIfTrue="1" operator="lessThan">
      <formula>0</formula>
    </cfRule>
  </conditionalFormatting>
  <conditionalFormatting sqref="J199">
    <cfRule type="cellIs" dxfId="2" priority="1132" stopIfTrue="1" operator="lessThan">
      <formula>0</formula>
    </cfRule>
  </conditionalFormatting>
  <conditionalFormatting sqref="J200">
    <cfRule type="cellIs" dxfId="2" priority="1131" stopIfTrue="1" operator="lessThan">
      <formula>0</formula>
    </cfRule>
  </conditionalFormatting>
  <conditionalFormatting sqref="J201">
    <cfRule type="cellIs" dxfId="2" priority="1130" stopIfTrue="1" operator="lessThan">
      <formula>0</formula>
    </cfRule>
  </conditionalFormatting>
  <conditionalFormatting sqref="J202">
    <cfRule type="cellIs" dxfId="2" priority="1129" stopIfTrue="1" operator="lessThan">
      <formula>0</formula>
    </cfRule>
  </conditionalFormatting>
  <conditionalFormatting sqref="J203">
    <cfRule type="cellIs" dxfId="2" priority="1128" stopIfTrue="1" operator="lessThan">
      <formula>0</formula>
    </cfRule>
  </conditionalFormatting>
  <conditionalFormatting sqref="J204">
    <cfRule type="cellIs" dxfId="2" priority="1127" stopIfTrue="1" operator="lessThan">
      <formula>0</formula>
    </cfRule>
  </conditionalFormatting>
  <conditionalFormatting sqref="J205">
    <cfRule type="cellIs" dxfId="2" priority="1126" stopIfTrue="1" operator="lessThan">
      <formula>0</formula>
    </cfRule>
  </conditionalFormatting>
  <conditionalFormatting sqref="J206">
    <cfRule type="cellIs" dxfId="2" priority="1125" stopIfTrue="1" operator="lessThan">
      <formula>0</formula>
    </cfRule>
  </conditionalFormatting>
  <conditionalFormatting sqref="J207">
    <cfRule type="cellIs" dxfId="2" priority="1124" stopIfTrue="1" operator="lessThan">
      <formula>0</formula>
    </cfRule>
  </conditionalFormatting>
  <conditionalFormatting sqref="J208">
    <cfRule type="cellIs" dxfId="2" priority="1123" stopIfTrue="1" operator="lessThan">
      <formula>0</formula>
    </cfRule>
  </conditionalFormatting>
  <conditionalFormatting sqref="J209">
    <cfRule type="cellIs" dxfId="2" priority="1122" stopIfTrue="1" operator="lessThan">
      <formula>0</formula>
    </cfRule>
  </conditionalFormatting>
  <conditionalFormatting sqref="J210">
    <cfRule type="cellIs" dxfId="2" priority="1121" stopIfTrue="1" operator="lessThan">
      <formula>0</formula>
    </cfRule>
  </conditionalFormatting>
  <conditionalFormatting sqref="J211">
    <cfRule type="cellIs" dxfId="2" priority="1120" stopIfTrue="1" operator="lessThan">
      <formula>0</formula>
    </cfRule>
  </conditionalFormatting>
  <conditionalFormatting sqref="J212">
    <cfRule type="cellIs" dxfId="2" priority="1119" stopIfTrue="1" operator="lessThan">
      <formula>0</formula>
    </cfRule>
  </conditionalFormatting>
  <conditionalFormatting sqref="J213">
    <cfRule type="cellIs" dxfId="2" priority="1118" stopIfTrue="1" operator="lessThan">
      <formula>0</formula>
    </cfRule>
  </conditionalFormatting>
  <conditionalFormatting sqref="J214">
    <cfRule type="cellIs" dxfId="2" priority="1117" stopIfTrue="1" operator="lessThan">
      <formula>0</formula>
    </cfRule>
  </conditionalFormatting>
  <conditionalFormatting sqref="J215">
    <cfRule type="cellIs" dxfId="2" priority="1116" stopIfTrue="1" operator="lessThan">
      <formula>0</formula>
    </cfRule>
  </conditionalFormatting>
  <conditionalFormatting sqref="J216">
    <cfRule type="cellIs" dxfId="2" priority="1115" stopIfTrue="1" operator="lessThan">
      <formula>0</formula>
    </cfRule>
  </conditionalFormatting>
  <conditionalFormatting sqref="J217">
    <cfRule type="cellIs" dxfId="2" priority="1114" stopIfTrue="1" operator="lessThan">
      <formula>0</formula>
    </cfRule>
  </conditionalFormatting>
  <conditionalFormatting sqref="J218">
    <cfRule type="cellIs" dxfId="2" priority="1113" stopIfTrue="1" operator="lessThan">
      <formula>0</formula>
    </cfRule>
  </conditionalFormatting>
  <conditionalFormatting sqref="J219">
    <cfRule type="cellIs" dxfId="2" priority="1112" stopIfTrue="1" operator="lessThan">
      <formula>0</formula>
    </cfRule>
  </conditionalFormatting>
  <conditionalFormatting sqref="J220">
    <cfRule type="cellIs" dxfId="2" priority="1111" stopIfTrue="1" operator="lessThan">
      <formula>0</formula>
    </cfRule>
  </conditionalFormatting>
  <conditionalFormatting sqref="J221">
    <cfRule type="cellIs" dxfId="2" priority="1110" stopIfTrue="1" operator="lessThan">
      <formula>0</formula>
    </cfRule>
  </conditionalFormatting>
  <conditionalFormatting sqref="J222">
    <cfRule type="cellIs" dxfId="2" priority="1109" stopIfTrue="1" operator="lessThan">
      <formula>0</formula>
    </cfRule>
  </conditionalFormatting>
  <conditionalFormatting sqref="J223">
    <cfRule type="cellIs" dxfId="2" priority="1108" stopIfTrue="1" operator="lessThan">
      <formula>0</formula>
    </cfRule>
  </conditionalFormatting>
  <conditionalFormatting sqref="J224">
    <cfRule type="cellIs" dxfId="2" priority="1107" stopIfTrue="1" operator="lessThan">
      <formula>0</formula>
    </cfRule>
  </conditionalFormatting>
  <conditionalFormatting sqref="J225">
    <cfRule type="cellIs" dxfId="2" priority="1106" stopIfTrue="1" operator="lessThan">
      <formula>0</formula>
    </cfRule>
  </conditionalFormatting>
  <conditionalFormatting sqref="J226">
    <cfRule type="cellIs" dxfId="2" priority="1105" stopIfTrue="1" operator="lessThan">
      <formula>0</formula>
    </cfRule>
  </conditionalFormatting>
  <conditionalFormatting sqref="J227">
    <cfRule type="cellIs" dxfId="2" priority="1104" stopIfTrue="1" operator="lessThan">
      <formula>0</formula>
    </cfRule>
  </conditionalFormatting>
  <conditionalFormatting sqref="J228">
    <cfRule type="cellIs" dxfId="2" priority="1103" stopIfTrue="1" operator="lessThan">
      <formula>0</formula>
    </cfRule>
  </conditionalFormatting>
  <conditionalFormatting sqref="J229">
    <cfRule type="cellIs" dxfId="2" priority="1102" stopIfTrue="1" operator="lessThan">
      <formula>0</formula>
    </cfRule>
  </conditionalFormatting>
  <conditionalFormatting sqref="J230">
    <cfRule type="cellIs" dxfId="2" priority="1101" stopIfTrue="1" operator="lessThan">
      <formula>0</formula>
    </cfRule>
  </conditionalFormatting>
  <conditionalFormatting sqref="J231">
    <cfRule type="cellIs" dxfId="2" priority="1100" stopIfTrue="1" operator="lessThan">
      <formula>0</formula>
    </cfRule>
  </conditionalFormatting>
  <conditionalFormatting sqref="J232">
    <cfRule type="cellIs" dxfId="2" priority="1099" stopIfTrue="1" operator="lessThan">
      <formula>0</formula>
    </cfRule>
  </conditionalFormatting>
  <conditionalFormatting sqref="J233">
    <cfRule type="cellIs" dxfId="2" priority="1098" stopIfTrue="1" operator="lessThan">
      <formula>0</formula>
    </cfRule>
  </conditionalFormatting>
  <conditionalFormatting sqref="J234">
    <cfRule type="cellIs" dxfId="2" priority="1097" stopIfTrue="1" operator="lessThan">
      <formula>0</formula>
    </cfRule>
  </conditionalFormatting>
  <conditionalFormatting sqref="J235">
    <cfRule type="cellIs" dxfId="2" priority="1096" stopIfTrue="1" operator="lessThan">
      <formula>0</formula>
    </cfRule>
  </conditionalFormatting>
  <conditionalFormatting sqref="J236">
    <cfRule type="cellIs" dxfId="2" priority="1095" stopIfTrue="1" operator="lessThan">
      <formula>0</formula>
    </cfRule>
  </conditionalFormatting>
  <conditionalFormatting sqref="J237">
    <cfRule type="cellIs" dxfId="2" priority="1094" stopIfTrue="1" operator="lessThan">
      <formula>0</formula>
    </cfRule>
  </conditionalFormatting>
  <conditionalFormatting sqref="J238">
    <cfRule type="cellIs" dxfId="2" priority="1093" stopIfTrue="1" operator="lessThan">
      <formula>0</formula>
    </cfRule>
  </conditionalFormatting>
  <conditionalFormatting sqref="J239">
    <cfRule type="cellIs" dxfId="2" priority="1092" stopIfTrue="1" operator="lessThan">
      <formula>0</formula>
    </cfRule>
  </conditionalFormatting>
  <conditionalFormatting sqref="J240">
    <cfRule type="cellIs" dxfId="2" priority="1091" stopIfTrue="1" operator="lessThan">
      <formula>0</formula>
    </cfRule>
  </conditionalFormatting>
  <conditionalFormatting sqref="J241">
    <cfRule type="cellIs" dxfId="2" priority="1090" stopIfTrue="1" operator="lessThan">
      <formula>0</formula>
    </cfRule>
  </conditionalFormatting>
  <conditionalFormatting sqref="J242">
    <cfRule type="cellIs" dxfId="2" priority="1089" stopIfTrue="1" operator="lessThan">
      <formula>0</formula>
    </cfRule>
  </conditionalFormatting>
  <conditionalFormatting sqref="J243">
    <cfRule type="cellIs" dxfId="2" priority="1088" stopIfTrue="1" operator="lessThan">
      <formula>0</formula>
    </cfRule>
  </conditionalFormatting>
  <conditionalFormatting sqref="J244">
    <cfRule type="cellIs" dxfId="2" priority="1087" stopIfTrue="1" operator="lessThan">
      <formula>0</formula>
    </cfRule>
  </conditionalFormatting>
  <conditionalFormatting sqref="J245">
    <cfRule type="cellIs" dxfId="2" priority="1086" stopIfTrue="1" operator="lessThan">
      <formula>0</formula>
    </cfRule>
  </conditionalFormatting>
  <conditionalFormatting sqref="J246">
    <cfRule type="cellIs" dxfId="2" priority="1085" stopIfTrue="1" operator="lessThan">
      <formula>0</formula>
    </cfRule>
  </conditionalFormatting>
  <conditionalFormatting sqref="J247">
    <cfRule type="cellIs" dxfId="2" priority="1084" stopIfTrue="1" operator="lessThan">
      <formula>0</formula>
    </cfRule>
  </conditionalFormatting>
  <conditionalFormatting sqref="J248">
    <cfRule type="cellIs" dxfId="2" priority="1083" stopIfTrue="1" operator="lessThan">
      <formula>0</formula>
    </cfRule>
  </conditionalFormatting>
  <conditionalFormatting sqref="J249">
    <cfRule type="cellIs" dxfId="2" priority="1082" stopIfTrue="1" operator="lessThan">
      <formula>0</formula>
    </cfRule>
  </conditionalFormatting>
  <conditionalFormatting sqref="J250">
    <cfRule type="cellIs" dxfId="2" priority="1081" stopIfTrue="1" operator="lessThan">
      <formula>0</formula>
    </cfRule>
  </conditionalFormatting>
  <conditionalFormatting sqref="J251">
    <cfRule type="cellIs" dxfId="2" priority="1080" stopIfTrue="1" operator="lessThan">
      <formula>0</formula>
    </cfRule>
  </conditionalFormatting>
  <conditionalFormatting sqref="J252">
    <cfRule type="cellIs" dxfId="2" priority="1079" stopIfTrue="1" operator="lessThan">
      <formula>0</formula>
    </cfRule>
  </conditionalFormatting>
  <conditionalFormatting sqref="J253">
    <cfRule type="cellIs" dxfId="2" priority="1078" stopIfTrue="1" operator="lessThan">
      <formula>0</formula>
    </cfRule>
  </conditionalFormatting>
  <conditionalFormatting sqref="J254">
    <cfRule type="cellIs" dxfId="2" priority="1077" stopIfTrue="1" operator="lessThan">
      <formula>0</formula>
    </cfRule>
  </conditionalFormatting>
  <conditionalFormatting sqref="J255">
    <cfRule type="cellIs" dxfId="2" priority="1076" stopIfTrue="1" operator="lessThan">
      <formula>0</formula>
    </cfRule>
  </conditionalFormatting>
  <conditionalFormatting sqref="J256">
    <cfRule type="cellIs" dxfId="2" priority="1075" stopIfTrue="1" operator="lessThan">
      <formula>0</formula>
    </cfRule>
  </conditionalFormatting>
  <conditionalFormatting sqref="J257">
    <cfRule type="cellIs" dxfId="2" priority="1074" stopIfTrue="1" operator="lessThan">
      <formula>0</formula>
    </cfRule>
  </conditionalFormatting>
  <conditionalFormatting sqref="J258">
    <cfRule type="cellIs" dxfId="2" priority="1073" stopIfTrue="1" operator="lessThan">
      <formula>0</formula>
    </cfRule>
  </conditionalFormatting>
  <conditionalFormatting sqref="J259">
    <cfRule type="cellIs" dxfId="2" priority="1072" stopIfTrue="1" operator="lessThan">
      <formula>0</formula>
    </cfRule>
  </conditionalFormatting>
  <conditionalFormatting sqref="J260">
    <cfRule type="cellIs" dxfId="2" priority="1071" stopIfTrue="1" operator="lessThan">
      <formula>0</formula>
    </cfRule>
  </conditionalFormatting>
  <conditionalFormatting sqref="J261">
    <cfRule type="cellIs" dxfId="2" priority="1070" stopIfTrue="1" operator="lessThan">
      <formula>0</formula>
    </cfRule>
  </conditionalFormatting>
  <conditionalFormatting sqref="J262">
    <cfRule type="cellIs" dxfId="2" priority="1069" stopIfTrue="1" operator="lessThan">
      <formula>0</formula>
    </cfRule>
  </conditionalFormatting>
  <conditionalFormatting sqref="J263">
    <cfRule type="cellIs" dxfId="2" priority="1068" stopIfTrue="1" operator="lessThan">
      <formula>0</formula>
    </cfRule>
  </conditionalFormatting>
  <conditionalFormatting sqref="J264">
    <cfRule type="cellIs" dxfId="2" priority="1067" stopIfTrue="1" operator="lessThan">
      <formula>0</formula>
    </cfRule>
  </conditionalFormatting>
  <conditionalFormatting sqref="J265">
    <cfRule type="cellIs" dxfId="2" priority="1066" stopIfTrue="1" operator="lessThan">
      <formula>0</formula>
    </cfRule>
  </conditionalFormatting>
  <conditionalFormatting sqref="J266">
    <cfRule type="cellIs" dxfId="2" priority="1065" stopIfTrue="1" operator="lessThan">
      <formula>0</formula>
    </cfRule>
  </conditionalFormatting>
  <conditionalFormatting sqref="J267">
    <cfRule type="cellIs" dxfId="2" priority="1064" stopIfTrue="1" operator="lessThan">
      <formula>0</formula>
    </cfRule>
  </conditionalFormatting>
  <conditionalFormatting sqref="J268">
    <cfRule type="cellIs" dxfId="2" priority="1063" stopIfTrue="1" operator="lessThan">
      <formula>0</formula>
    </cfRule>
  </conditionalFormatting>
  <conditionalFormatting sqref="J269">
    <cfRule type="cellIs" dxfId="2" priority="1062" stopIfTrue="1" operator="lessThan">
      <formula>0</formula>
    </cfRule>
  </conditionalFormatting>
  <conditionalFormatting sqref="J270">
    <cfRule type="cellIs" dxfId="2" priority="1061" stopIfTrue="1" operator="lessThan">
      <formula>0</formula>
    </cfRule>
  </conditionalFormatting>
  <conditionalFormatting sqref="J271">
    <cfRule type="cellIs" dxfId="2" priority="1060" stopIfTrue="1" operator="lessThan">
      <formula>0</formula>
    </cfRule>
  </conditionalFormatting>
  <conditionalFormatting sqref="J272">
    <cfRule type="cellIs" dxfId="2" priority="1059" stopIfTrue="1" operator="lessThan">
      <formula>0</formula>
    </cfRule>
  </conditionalFormatting>
  <conditionalFormatting sqref="J273">
    <cfRule type="cellIs" dxfId="2" priority="1058" stopIfTrue="1" operator="lessThan">
      <formula>0</formula>
    </cfRule>
  </conditionalFormatting>
  <conditionalFormatting sqref="J274">
    <cfRule type="cellIs" dxfId="2" priority="1057" stopIfTrue="1" operator="lessThan">
      <formula>0</formula>
    </cfRule>
  </conditionalFormatting>
  <conditionalFormatting sqref="J275">
    <cfRule type="cellIs" dxfId="2" priority="1056" stopIfTrue="1" operator="lessThan">
      <formula>0</formula>
    </cfRule>
  </conditionalFormatting>
  <conditionalFormatting sqref="J276">
    <cfRule type="cellIs" dxfId="2" priority="1055" stopIfTrue="1" operator="lessThan">
      <formula>0</formula>
    </cfRule>
  </conditionalFormatting>
  <conditionalFormatting sqref="J277">
    <cfRule type="cellIs" dxfId="2" priority="1054" stopIfTrue="1" operator="lessThan">
      <formula>0</formula>
    </cfRule>
  </conditionalFormatting>
  <conditionalFormatting sqref="J278">
    <cfRule type="cellIs" dxfId="2" priority="1053" stopIfTrue="1" operator="lessThan">
      <formula>0</formula>
    </cfRule>
  </conditionalFormatting>
  <conditionalFormatting sqref="J279">
    <cfRule type="cellIs" dxfId="2" priority="1052" stopIfTrue="1" operator="lessThan">
      <formula>0</formula>
    </cfRule>
  </conditionalFormatting>
  <conditionalFormatting sqref="J280">
    <cfRule type="cellIs" dxfId="2" priority="1051" stopIfTrue="1" operator="lessThan">
      <formula>0</formula>
    </cfRule>
  </conditionalFormatting>
  <conditionalFormatting sqref="J281">
    <cfRule type="cellIs" dxfId="2" priority="1050" stopIfTrue="1" operator="lessThan">
      <formula>0</formula>
    </cfRule>
  </conditionalFormatting>
  <conditionalFormatting sqref="J282">
    <cfRule type="cellIs" dxfId="2" priority="1049" stopIfTrue="1" operator="lessThan">
      <formula>0</formula>
    </cfRule>
  </conditionalFormatting>
  <conditionalFormatting sqref="J283">
    <cfRule type="cellIs" dxfId="2" priority="1048" stopIfTrue="1" operator="lessThan">
      <formula>0</formula>
    </cfRule>
  </conditionalFormatting>
  <conditionalFormatting sqref="J284">
    <cfRule type="cellIs" dxfId="2" priority="1047" stopIfTrue="1" operator="lessThan">
      <formula>0</formula>
    </cfRule>
  </conditionalFormatting>
  <conditionalFormatting sqref="J285">
    <cfRule type="cellIs" dxfId="2" priority="1046" stopIfTrue="1" operator="lessThan">
      <formula>0</formula>
    </cfRule>
  </conditionalFormatting>
  <conditionalFormatting sqref="J286">
    <cfRule type="cellIs" dxfId="2" priority="1045" stopIfTrue="1" operator="lessThan">
      <formula>0</formula>
    </cfRule>
  </conditionalFormatting>
  <conditionalFormatting sqref="J287">
    <cfRule type="cellIs" dxfId="2" priority="1044" stopIfTrue="1" operator="lessThan">
      <formula>0</formula>
    </cfRule>
  </conditionalFormatting>
  <conditionalFormatting sqref="J288">
    <cfRule type="cellIs" dxfId="2" priority="1043" stopIfTrue="1" operator="lessThan">
      <formula>0</formula>
    </cfRule>
  </conditionalFormatting>
  <conditionalFormatting sqref="J289">
    <cfRule type="cellIs" dxfId="2" priority="1042" stopIfTrue="1" operator="lessThan">
      <formula>0</formula>
    </cfRule>
  </conditionalFormatting>
  <conditionalFormatting sqref="J290">
    <cfRule type="cellIs" dxfId="2" priority="1041" stopIfTrue="1" operator="lessThan">
      <formula>0</formula>
    </cfRule>
  </conditionalFormatting>
  <conditionalFormatting sqref="J291">
    <cfRule type="cellIs" dxfId="2" priority="1040" stopIfTrue="1" operator="lessThan">
      <formula>0</formula>
    </cfRule>
  </conditionalFormatting>
  <conditionalFormatting sqref="J292">
    <cfRule type="cellIs" dxfId="2" priority="1039" stopIfTrue="1" operator="lessThan">
      <formula>0</formula>
    </cfRule>
  </conditionalFormatting>
  <conditionalFormatting sqref="J293">
    <cfRule type="cellIs" dxfId="2" priority="1038" stopIfTrue="1" operator="lessThan">
      <formula>0</formula>
    </cfRule>
  </conditionalFormatting>
  <conditionalFormatting sqref="J294">
    <cfRule type="cellIs" dxfId="2" priority="1037" stopIfTrue="1" operator="lessThan">
      <formula>0</formula>
    </cfRule>
  </conditionalFormatting>
  <conditionalFormatting sqref="J295">
    <cfRule type="cellIs" dxfId="2" priority="1036" stopIfTrue="1" operator="lessThan">
      <formula>0</formula>
    </cfRule>
  </conditionalFormatting>
  <conditionalFormatting sqref="J296">
    <cfRule type="cellIs" dxfId="2" priority="1035" stopIfTrue="1" operator="lessThan">
      <formula>0</formula>
    </cfRule>
  </conditionalFormatting>
  <conditionalFormatting sqref="J297">
    <cfRule type="cellIs" dxfId="2" priority="1034" stopIfTrue="1" operator="lessThan">
      <formula>0</formula>
    </cfRule>
  </conditionalFormatting>
  <conditionalFormatting sqref="J298">
    <cfRule type="cellIs" dxfId="2" priority="1033" stopIfTrue="1" operator="lessThan">
      <formula>0</formula>
    </cfRule>
  </conditionalFormatting>
  <conditionalFormatting sqref="J299">
    <cfRule type="cellIs" dxfId="2" priority="1032" stopIfTrue="1" operator="lessThan">
      <formula>0</formula>
    </cfRule>
  </conditionalFormatting>
  <conditionalFormatting sqref="J300">
    <cfRule type="cellIs" dxfId="2" priority="1031" stopIfTrue="1" operator="lessThan">
      <formula>0</formula>
    </cfRule>
  </conditionalFormatting>
  <conditionalFormatting sqref="J301">
    <cfRule type="cellIs" dxfId="2" priority="1030" stopIfTrue="1" operator="lessThan">
      <formula>0</formula>
    </cfRule>
  </conditionalFormatting>
  <conditionalFormatting sqref="J302">
    <cfRule type="cellIs" dxfId="2" priority="1029" stopIfTrue="1" operator="lessThan">
      <formula>0</formula>
    </cfRule>
  </conditionalFormatting>
  <conditionalFormatting sqref="J303">
    <cfRule type="cellIs" dxfId="2" priority="1028" stopIfTrue="1" operator="lessThan">
      <formula>0</formula>
    </cfRule>
  </conditionalFormatting>
  <conditionalFormatting sqref="J304">
    <cfRule type="cellIs" dxfId="2" priority="1027" stopIfTrue="1" operator="lessThan">
      <formula>0</formula>
    </cfRule>
  </conditionalFormatting>
  <conditionalFormatting sqref="J305">
    <cfRule type="cellIs" dxfId="2" priority="1026" stopIfTrue="1" operator="lessThan">
      <formula>0</formula>
    </cfRule>
  </conditionalFormatting>
  <conditionalFormatting sqref="J306">
    <cfRule type="cellIs" dxfId="2" priority="1025" stopIfTrue="1" operator="lessThan">
      <formula>0</formula>
    </cfRule>
  </conditionalFormatting>
  <conditionalFormatting sqref="J307">
    <cfRule type="cellIs" dxfId="2" priority="1024" stopIfTrue="1" operator="lessThan">
      <formula>0</formula>
    </cfRule>
  </conditionalFormatting>
  <conditionalFormatting sqref="J308">
    <cfRule type="cellIs" dxfId="2" priority="1023" stopIfTrue="1" operator="lessThan">
      <formula>0</formula>
    </cfRule>
  </conditionalFormatting>
  <conditionalFormatting sqref="J309">
    <cfRule type="cellIs" dxfId="2" priority="1022" stopIfTrue="1" operator="lessThan">
      <formula>0</formula>
    </cfRule>
  </conditionalFormatting>
  <conditionalFormatting sqref="J310">
    <cfRule type="cellIs" dxfId="2" priority="1021" stopIfTrue="1" operator="lessThan">
      <formula>0</formula>
    </cfRule>
  </conditionalFormatting>
  <conditionalFormatting sqref="J311">
    <cfRule type="cellIs" dxfId="2" priority="1020" stopIfTrue="1" operator="lessThan">
      <formula>0</formula>
    </cfRule>
  </conditionalFormatting>
  <conditionalFormatting sqref="J312">
    <cfRule type="cellIs" dxfId="2" priority="1019" stopIfTrue="1" operator="lessThan">
      <formula>0</formula>
    </cfRule>
  </conditionalFormatting>
  <conditionalFormatting sqref="J313">
    <cfRule type="cellIs" dxfId="2" priority="1018" stopIfTrue="1" operator="lessThan">
      <formula>0</formula>
    </cfRule>
  </conditionalFormatting>
  <conditionalFormatting sqref="J314">
    <cfRule type="cellIs" dxfId="2" priority="1017" stopIfTrue="1" operator="lessThan">
      <formula>0</formula>
    </cfRule>
  </conditionalFormatting>
  <conditionalFormatting sqref="J315">
    <cfRule type="cellIs" dxfId="2" priority="1016" stopIfTrue="1" operator="lessThan">
      <formula>0</formula>
    </cfRule>
  </conditionalFormatting>
  <conditionalFormatting sqref="J316">
    <cfRule type="cellIs" dxfId="2" priority="1015" stopIfTrue="1" operator="lessThan">
      <formula>0</formula>
    </cfRule>
  </conditionalFormatting>
  <conditionalFormatting sqref="J317">
    <cfRule type="cellIs" dxfId="2" priority="1014" stopIfTrue="1" operator="lessThan">
      <formula>0</formula>
    </cfRule>
  </conditionalFormatting>
  <conditionalFormatting sqref="J318">
    <cfRule type="cellIs" dxfId="2" priority="1013" stopIfTrue="1" operator="lessThan">
      <formula>0</formula>
    </cfRule>
  </conditionalFormatting>
  <conditionalFormatting sqref="J319">
    <cfRule type="cellIs" dxfId="2" priority="1012" stopIfTrue="1" operator="lessThan">
      <formula>0</formula>
    </cfRule>
  </conditionalFormatting>
  <conditionalFormatting sqref="J320">
    <cfRule type="cellIs" dxfId="2" priority="1011" stopIfTrue="1" operator="lessThan">
      <formula>0</formula>
    </cfRule>
  </conditionalFormatting>
  <conditionalFormatting sqref="J321">
    <cfRule type="cellIs" dxfId="2" priority="1010" stopIfTrue="1" operator="lessThan">
      <formula>0</formula>
    </cfRule>
  </conditionalFormatting>
  <conditionalFormatting sqref="J322">
    <cfRule type="cellIs" dxfId="2" priority="1009" stopIfTrue="1" operator="lessThan">
      <formula>0</formula>
    </cfRule>
  </conditionalFormatting>
  <conditionalFormatting sqref="J323">
    <cfRule type="cellIs" dxfId="2" priority="1008" stopIfTrue="1" operator="lessThan">
      <formula>0</formula>
    </cfRule>
  </conditionalFormatting>
  <conditionalFormatting sqref="J324">
    <cfRule type="cellIs" dxfId="2" priority="1007" stopIfTrue="1" operator="lessThan">
      <formula>0</formula>
    </cfRule>
  </conditionalFormatting>
  <conditionalFormatting sqref="J325">
    <cfRule type="cellIs" dxfId="2" priority="1006" stopIfTrue="1" operator="lessThan">
      <formula>0</formula>
    </cfRule>
  </conditionalFormatting>
  <conditionalFormatting sqref="J326">
    <cfRule type="cellIs" dxfId="2" priority="1005" stopIfTrue="1" operator="lessThan">
      <formula>0</formula>
    </cfRule>
  </conditionalFormatting>
  <conditionalFormatting sqref="J327">
    <cfRule type="cellIs" dxfId="2" priority="1004" stopIfTrue="1" operator="lessThan">
      <formula>0</formula>
    </cfRule>
  </conditionalFormatting>
  <conditionalFormatting sqref="J328">
    <cfRule type="cellIs" dxfId="2" priority="1003" stopIfTrue="1" operator="lessThan">
      <formula>0</formula>
    </cfRule>
  </conditionalFormatting>
  <conditionalFormatting sqref="J329">
    <cfRule type="cellIs" dxfId="2" priority="1002" stopIfTrue="1" operator="lessThan">
      <formula>0</formula>
    </cfRule>
  </conditionalFormatting>
  <conditionalFormatting sqref="J330">
    <cfRule type="cellIs" dxfId="2" priority="1001" stopIfTrue="1" operator="lessThan">
      <formula>0</formula>
    </cfRule>
  </conditionalFormatting>
  <conditionalFormatting sqref="J331">
    <cfRule type="cellIs" dxfId="2" priority="1000" stopIfTrue="1" operator="lessThan">
      <formula>0</formula>
    </cfRule>
  </conditionalFormatting>
  <conditionalFormatting sqref="J332">
    <cfRule type="cellIs" dxfId="2" priority="999" stopIfTrue="1" operator="lessThan">
      <formula>0</formula>
    </cfRule>
  </conditionalFormatting>
  <conditionalFormatting sqref="J333">
    <cfRule type="cellIs" dxfId="2" priority="998" stopIfTrue="1" operator="lessThan">
      <formula>0</formula>
    </cfRule>
  </conditionalFormatting>
  <conditionalFormatting sqref="J334">
    <cfRule type="cellIs" dxfId="2" priority="997" stopIfTrue="1" operator="lessThan">
      <formula>0</formula>
    </cfRule>
  </conditionalFormatting>
  <conditionalFormatting sqref="J335">
    <cfRule type="cellIs" dxfId="2" priority="996" stopIfTrue="1" operator="lessThan">
      <formula>0</formula>
    </cfRule>
  </conditionalFormatting>
  <conditionalFormatting sqref="J336">
    <cfRule type="cellIs" dxfId="2" priority="995" stopIfTrue="1" operator="lessThan">
      <formula>0</formula>
    </cfRule>
  </conditionalFormatting>
  <conditionalFormatting sqref="J337">
    <cfRule type="cellIs" dxfId="2" priority="994" stopIfTrue="1" operator="lessThan">
      <formula>0</formula>
    </cfRule>
  </conditionalFormatting>
  <conditionalFormatting sqref="J338">
    <cfRule type="cellIs" dxfId="2" priority="993" stopIfTrue="1" operator="lessThan">
      <formula>0</formula>
    </cfRule>
  </conditionalFormatting>
  <conditionalFormatting sqref="J339">
    <cfRule type="cellIs" dxfId="2" priority="992" stopIfTrue="1" operator="lessThan">
      <formula>0</formula>
    </cfRule>
  </conditionalFormatting>
  <conditionalFormatting sqref="J340">
    <cfRule type="cellIs" dxfId="2" priority="991" stopIfTrue="1" operator="lessThan">
      <formula>0</formula>
    </cfRule>
  </conditionalFormatting>
  <conditionalFormatting sqref="J341">
    <cfRule type="cellIs" dxfId="2" priority="990" stopIfTrue="1" operator="lessThan">
      <formula>0</formula>
    </cfRule>
  </conditionalFormatting>
  <conditionalFormatting sqref="J342">
    <cfRule type="cellIs" dxfId="2" priority="989" stopIfTrue="1" operator="lessThan">
      <formula>0</formula>
    </cfRule>
  </conditionalFormatting>
  <conditionalFormatting sqref="J343">
    <cfRule type="cellIs" dxfId="2" priority="988" stopIfTrue="1" operator="lessThan">
      <formula>0</formula>
    </cfRule>
  </conditionalFormatting>
  <conditionalFormatting sqref="J344">
    <cfRule type="cellIs" dxfId="2" priority="987" stopIfTrue="1" operator="lessThan">
      <formula>0</formula>
    </cfRule>
  </conditionalFormatting>
  <conditionalFormatting sqref="J345">
    <cfRule type="cellIs" dxfId="2" priority="986" stopIfTrue="1" operator="lessThan">
      <formula>0</formula>
    </cfRule>
  </conditionalFormatting>
  <conditionalFormatting sqref="J346">
    <cfRule type="cellIs" dxfId="2" priority="985" stopIfTrue="1" operator="lessThan">
      <formula>0</formula>
    </cfRule>
  </conditionalFormatting>
  <conditionalFormatting sqref="J347">
    <cfRule type="cellIs" dxfId="2" priority="984" stopIfTrue="1" operator="lessThan">
      <formula>0</formula>
    </cfRule>
  </conditionalFormatting>
  <conditionalFormatting sqref="J348">
    <cfRule type="cellIs" dxfId="2" priority="983" stopIfTrue="1" operator="lessThan">
      <formula>0</formula>
    </cfRule>
  </conditionalFormatting>
  <conditionalFormatting sqref="J349">
    <cfRule type="cellIs" dxfId="2" priority="982" stopIfTrue="1" operator="lessThan">
      <formula>0</formula>
    </cfRule>
  </conditionalFormatting>
  <conditionalFormatting sqref="J350">
    <cfRule type="cellIs" dxfId="2" priority="981" stopIfTrue="1" operator="lessThan">
      <formula>0</formula>
    </cfRule>
  </conditionalFormatting>
  <conditionalFormatting sqref="J351">
    <cfRule type="cellIs" dxfId="2" priority="980" stopIfTrue="1" operator="lessThan">
      <formula>0</formula>
    </cfRule>
  </conditionalFormatting>
  <conditionalFormatting sqref="J352">
    <cfRule type="cellIs" dxfId="2" priority="979" stopIfTrue="1" operator="lessThan">
      <formula>0</formula>
    </cfRule>
  </conditionalFormatting>
  <conditionalFormatting sqref="J353">
    <cfRule type="cellIs" dxfId="2" priority="978" stopIfTrue="1" operator="lessThan">
      <formula>0</formula>
    </cfRule>
  </conditionalFormatting>
  <conditionalFormatting sqref="J354">
    <cfRule type="cellIs" dxfId="2" priority="977" stopIfTrue="1" operator="lessThan">
      <formula>0</formula>
    </cfRule>
  </conditionalFormatting>
  <conditionalFormatting sqref="J355">
    <cfRule type="cellIs" dxfId="2" priority="976" stopIfTrue="1" operator="lessThan">
      <formula>0</formula>
    </cfRule>
  </conditionalFormatting>
  <conditionalFormatting sqref="J356">
    <cfRule type="cellIs" dxfId="2" priority="975" stopIfTrue="1" operator="lessThan">
      <formula>0</formula>
    </cfRule>
  </conditionalFormatting>
  <conditionalFormatting sqref="J357">
    <cfRule type="cellIs" dxfId="2" priority="974" stopIfTrue="1" operator="lessThan">
      <formula>0</formula>
    </cfRule>
  </conditionalFormatting>
  <conditionalFormatting sqref="J358">
    <cfRule type="cellIs" dxfId="2" priority="973" stopIfTrue="1" operator="lessThan">
      <formula>0</formula>
    </cfRule>
  </conditionalFormatting>
  <conditionalFormatting sqref="J359">
    <cfRule type="cellIs" dxfId="2" priority="972" stopIfTrue="1" operator="lessThan">
      <formula>0</formula>
    </cfRule>
  </conditionalFormatting>
  <conditionalFormatting sqref="J360">
    <cfRule type="cellIs" dxfId="2" priority="971" stopIfTrue="1" operator="lessThan">
      <formula>0</formula>
    </cfRule>
  </conditionalFormatting>
  <conditionalFormatting sqref="J361">
    <cfRule type="cellIs" dxfId="2" priority="970" stopIfTrue="1" operator="lessThan">
      <formula>0</formula>
    </cfRule>
  </conditionalFormatting>
  <conditionalFormatting sqref="J362">
    <cfRule type="cellIs" dxfId="2" priority="969" stopIfTrue="1" operator="lessThan">
      <formula>0</formula>
    </cfRule>
  </conditionalFormatting>
  <conditionalFormatting sqref="J363">
    <cfRule type="cellIs" dxfId="2" priority="968" stopIfTrue="1" operator="lessThan">
      <formula>0</formula>
    </cfRule>
  </conditionalFormatting>
  <conditionalFormatting sqref="J364">
    <cfRule type="cellIs" dxfId="2" priority="967" stopIfTrue="1" operator="lessThan">
      <formula>0</formula>
    </cfRule>
  </conditionalFormatting>
  <conditionalFormatting sqref="J365">
    <cfRule type="cellIs" dxfId="2" priority="966" stopIfTrue="1" operator="lessThan">
      <formula>0</formula>
    </cfRule>
  </conditionalFormatting>
  <conditionalFormatting sqref="J366">
    <cfRule type="cellIs" dxfId="2" priority="965" stopIfTrue="1" operator="lessThan">
      <formula>0</formula>
    </cfRule>
  </conditionalFormatting>
  <conditionalFormatting sqref="J367">
    <cfRule type="cellIs" dxfId="2" priority="964" stopIfTrue="1" operator="lessThan">
      <formula>0</formula>
    </cfRule>
  </conditionalFormatting>
  <conditionalFormatting sqref="J368">
    <cfRule type="cellIs" dxfId="2" priority="963" stopIfTrue="1" operator="lessThan">
      <formula>0</formula>
    </cfRule>
  </conditionalFormatting>
  <conditionalFormatting sqref="J369">
    <cfRule type="cellIs" dxfId="2" priority="962" stopIfTrue="1" operator="lessThan">
      <formula>0</formula>
    </cfRule>
  </conditionalFormatting>
  <conditionalFormatting sqref="J370">
    <cfRule type="cellIs" dxfId="2" priority="961" stopIfTrue="1" operator="lessThan">
      <formula>0</formula>
    </cfRule>
  </conditionalFormatting>
  <conditionalFormatting sqref="J371">
    <cfRule type="cellIs" dxfId="2" priority="960" stopIfTrue="1" operator="lessThan">
      <formula>0</formula>
    </cfRule>
  </conditionalFormatting>
  <conditionalFormatting sqref="J372">
    <cfRule type="cellIs" dxfId="2" priority="959" stopIfTrue="1" operator="lessThan">
      <formula>0</formula>
    </cfRule>
  </conditionalFormatting>
  <conditionalFormatting sqref="J373">
    <cfRule type="cellIs" dxfId="2" priority="958" stopIfTrue="1" operator="lessThan">
      <formula>0</formula>
    </cfRule>
  </conditionalFormatting>
  <conditionalFormatting sqref="J374">
    <cfRule type="cellIs" dxfId="2" priority="957" stopIfTrue="1" operator="lessThan">
      <formula>0</formula>
    </cfRule>
  </conditionalFormatting>
  <conditionalFormatting sqref="J375">
    <cfRule type="cellIs" dxfId="2" priority="956" stopIfTrue="1" operator="lessThan">
      <formula>0</formula>
    </cfRule>
  </conditionalFormatting>
  <conditionalFormatting sqref="J376">
    <cfRule type="cellIs" dxfId="2" priority="955" stopIfTrue="1" operator="lessThan">
      <formula>0</formula>
    </cfRule>
  </conditionalFormatting>
  <conditionalFormatting sqref="J377">
    <cfRule type="cellIs" dxfId="2" priority="954" stopIfTrue="1" operator="lessThan">
      <formula>0</formula>
    </cfRule>
  </conditionalFormatting>
  <conditionalFormatting sqref="J378">
    <cfRule type="cellIs" dxfId="2" priority="953" stopIfTrue="1" operator="lessThan">
      <formula>0</formula>
    </cfRule>
  </conditionalFormatting>
  <conditionalFormatting sqref="J379">
    <cfRule type="cellIs" dxfId="2" priority="952" stopIfTrue="1" operator="lessThan">
      <formula>0</formula>
    </cfRule>
  </conditionalFormatting>
  <conditionalFormatting sqref="J380">
    <cfRule type="cellIs" dxfId="2" priority="951" stopIfTrue="1" operator="lessThan">
      <formula>0</formula>
    </cfRule>
  </conditionalFormatting>
  <conditionalFormatting sqref="J381">
    <cfRule type="cellIs" dxfId="2" priority="950" stopIfTrue="1" operator="lessThan">
      <formula>0</formula>
    </cfRule>
  </conditionalFormatting>
  <conditionalFormatting sqref="J382">
    <cfRule type="cellIs" dxfId="2" priority="949" stopIfTrue="1" operator="lessThan">
      <formula>0</formula>
    </cfRule>
  </conditionalFormatting>
  <conditionalFormatting sqref="J383">
    <cfRule type="cellIs" dxfId="2" priority="948" stopIfTrue="1" operator="lessThan">
      <formula>0</formula>
    </cfRule>
  </conditionalFormatting>
  <conditionalFormatting sqref="J384">
    <cfRule type="cellIs" dxfId="2" priority="947" stopIfTrue="1" operator="lessThan">
      <formula>0</formula>
    </cfRule>
  </conditionalFormatting>
  <conditionalFormatting sqref="J385">
    <cfRule type="cellIs" dxfId="2" priority="946" stopIfTrue="1" operator="lessThan">
      <formula>0</formula>
    </cfRule>
  </conditionalFormatting>
  <conditionalFormatting sqref="J386">
    <cfRule type="cellIs" dxfId="2" priority="945" stopIfTrue="1" operator="lessThan">
      <formula>0</formula>
    </cfRule>
  </conditionalFormatting>
  <conditionalFormatting sqref="J387">
    <cfRule type="cellIs" dxfId="2" priority="944" stopIfTrue="1" operator="lessThan">
      <formula>0</formula>
    </cfRule>
  </conditionalFormatting>
  <conditionalFormatting sqref="J388">
    <cfRule type="cellIs" dxfId="2" priority="943" stopIfTrue="1" operator="lessThan">
      <formula>0</formula>
    </cfRule>
  </conditionalFormatting>
  <conditionalFormatting sqref="J389">
    <cfRule type="cellIs" dxfId="2" priority="942" stopIfTrue="1" operator="lessThan">
      <formula>0</formula>
    </cfRule>
  </conditionalFormatting>
  <conditionalFormatting sqref="J390">
    <cfRule type="cellIs" dxfId="2" priority="941" stopIfTrue="1" operator="lessThan">
      <formula>0</formula>
    </cfRule>
  </conditionalFormatting>
  <conditionalFormatting sqref="J391">
    <cfRule type="cellIs" dxfId="2" priority="940" stopIfTrue="1" operator="lessThan">
      <formula>0</formula>
    </cfRule>
  </conditionalFormatting>
  <conditionalFormatting sqref="J392">
    <cfRule type="cellIs" dxfId="2" priority="939" stopIfTrue="1" operator="lessThan">
      <formula>0</formula>
    </cfRule>
  </conditionalFormatting>
  <conditionalFormatting sqref="J393">
    <cfRule type="cellIs" dxfId="2" priority="938" stopIfTrue="1" operator="lessThan">
      <formula>0</formula>
    </cfRule>
  </conditionalFormatting>
  <conditionalFormatting sqref="J394">
    <cfRule type="cellIs" dxfId="2" priority="937" stopIfTrue="1" operator="lessThan">
      <formula>0</formula>
    </cfRule>
  </conditionalFormatting>
  <conditionalFormatting sqref="J395">
    <cfRule type="cellIs" dxfId="2" priority="936" stopIfTrue="1" operator="lessThan">
      <formula>0</formula>
    </cfRule>
  </conditionalFormatting>
  <conditionalFormatting sqref="J396">
    <cfRule type="cellIs" dxfId="2" priority="935" stopIfTrue="1" operator="lessThan">
      <formula>0</formula>
    </cfRule>
  </conditionalFormatting>
  <conditionalFormatting sqref="J397">
    <cfRule type="cellIs" dxfId="2" priority="934" stopIfTrue="1" operator="lessThan">
      <formula>0</formula>
    </cfRule>
  </conditionalFormatting>
  <conditionalFormatting sqref="J398">
    <cfRule type="cellIs" dxfId="2" priority="933" stopIfTrue="1" operator="lessThan">
      <formula>0</formula>
    </cfRule>
  </conditionalFormatting>
  <conditionalFormatting sqref="J399">
    <cfRule type="cellIs" dxfId="2" priority="932" stopIfTrue="1" operator="lessThan">
      <formula>0</formula>
    </cfRule>
  </conditionalFormatting>
  <conditionalFormatting sqref="J400">
    <cfRule type="cellIs" dxfId="2" priority="931" stopIfTrue="1" operator="lessThan">
      <formula>0</formula>
    </cfRule>
  </conditionalFormatting>
  <conditionalFormatting sqref="J401">
    <cfRule type="cellIs" dxfId="2" priority="930" stopIfTrue="1" operator="lessThan">
      <formula>0</formula>
    </cfRule>
  </conditionalFormatting>
  <conditionalFormatting sqref="J402">
    <cfRule type="cellIs" dxfId="2" priority="929" stopIfTrue="1" operator="lessThan">
      <formula>0</formula>
    </cfRule>
  </conditionalFormatting>
  <conditionalFormatting sqref="J403">
    <cfRule type="cellIs" dxfId="2" priority="928" stopIfTrue="1" operator="lessThan">
      <formula>0</formula>
    </cfRule>
  </conditionalFormatting>
  <conditionalFormatting sqref="J404">
    <cfRule type="cellIs" dxfId="2" priority="927" stopIfTrue="1" operator="lessThan">
      <formula>0</formula>
    </cfRule>
  </conditionalFormatting>
  <conditionalFormatting sqref="J405">
    <cfRule type="cellIs" dxfId="2" priority="926" stopIfTrue="1" operator="lessThan">
      <formula>0</formula>
    </cfRule>
  </conditionalFormatting>
  <conditionalFormatting sqref="J406">
    <cfRule type="cellIs" dxfId="2" priority="925" stopIfTrue="1" operator="lessThan">
      <formula>0</formula>
    </cfRule>
  </conditionalFormatting>
  <conditionalFormatting sqref="J407">
    <cfRule type="cellIs" dxfId="2" priority="924" stopIfTrue="1" operator="lessThan">
      <formula>0</formula>
    </cfRule>
  </conditionalFormatting>
  <conditionalFormatting sqref="J408">
    <cfRule type="cellIs" dxfId="2" priority="923" stopIfTrue="1" operator="lessThan">
      <formula>0</formula>
    </cfRule>
  </conditionalFormatting>
  <conditionalFormatting sqref="J409">
    <cfRule type="cellIs" dxfId="2" priority="922" stopIfTrue="1" operator="lessThan">
      <formula>0</formula>
    </cfRule>
  </conditionalFormatting>
  <conditionalFormatting sqref="J410">
    <cfRule type="cellIs" dxfId="2" priority="921" stopIfTrue="1" operator="lessThan">
      <formula>0</formula>
    </cfRule>
  </conditionalFormatting>
  <conditionalFormatting sqref="J411">
    <cfRule type="cellIs" dxfId="2" priority="920" stopIfTrue="1" operator="lessThan">
      <formula>0</formula>
    </cfRule>
  </conditionalFormatting>
  <conditionalFormatting sqref="J412">
    <cfRule type="cellIs" dxfId="2" priority="919" stopIfTrue="1" operator="lessThan">
      <formula>0</formula>
    </cfRule>
  </conditionalFormatting>
  <conditionalFormatting sqref="J413">
    <cfRule type="cellIs" dxfId="2" priority="918" stopIfTrue="1" operator="lessThan">
      <formula>0</formula>
    </cfRule>
  </conditionalFormatting>
  <conditionalFormatting sqref="J414">
    <cfRule type="cellIs" dxfId="2" priority="917" stopIfTrue="1" operator="lessThan">
      <formula>0</formula>
    </cfRule>
  </conditionalFormatting>
  <conditionalFormatting sqref="J415">
    <cfRule type="cellIs" dxfId="2" priority="916" stopIfTrue="1" operator="lessThan">
      <formula>0</formula>
    </cfRule>
  </conditionalFormatting>
  <conditionalFormatting sqref="J416">
    <cfRule type="cellIs" dxfId="2" priority="915" stopIfTrue="1" operator="lessThan">
      <formula>0</formula>
    </cfRule>
  </conditionalFormatting>
  <conditionalFormatting sqref="J417">
    <cfRule type="cellIs" dxfId="2" priority="914" stopIfTrue="1" operator="lessThan">
      <formula>0</formula>
    </cfRule>
  </conditionalFormatting>
  <conditionalFormatting sqref="J418">
    <cfRule type="cellIs" dxfId="2" priority="913" stopIfTrue="1" operator="lessThan">
      <formula>0</formula>
    </cfRule>
  </conditionalFormatting>
  <conditionalFormatting sqref="J419">
    <cfRule type="cellIs" dxfId="2" priority="912" stopIfTrue="1" operator="lessThan">
      <formula>0</formula>
    </cfRule>
  </conditionalFormatting>
  <conditionalFormatting sqref="J420">
    <cfRule type="cellIs" dxfId="2" priority="911" stopIfTrue="1" operator="lessThan">
      <formula>0</formula>
    </cfRule>
  </conditionalFormatting>
  <conditionalFormatting sqref="J421">
    <cfRule type="cellIs" dxfId="2" priority="910" stopIfTrue="1" operator="lessThan">
      <formula>0</formula>
    </cfRule>
  </conditionalFormatting>
  <conditionalFormatting sqref="J422">
    <cfRule type="cellIs" dxfId="2" priority="909" stopIfTrue="1" operator="lessThan">
      <formula>0</formula>
    </cfRule>
  </conditionalFormatting>
  <conditionalFormatting sqref="J423">
    <cfRule type="cellIs" dxfId="2" priority="908" stopIfTrue="1" operator="lessThan">
      <formula>0</formula>
    </cfRule>
  </conditionalFormatting>
  <conditionalFormatting sqref="J424">
    <cfRule type="cellIs" dxfId="2" priority="907" stopIfTrue="1" operator="lessThan">
      <formula>0</formula>
    </cfRule>
  </conditionalFormatting>
  <conditionalFormatting sqref="J425">
    <cfRule type="cellIs" dxfId="2" priority="906" stopIfTrue="1" operator="lessThan">
      <formula>0</formula>
    </cfRule>
  </conditionalFormatting>
  <conditionalFormatting sqref="J426">
    <cfRule type="cellIs" dxfId="2" priority="905" stopIfTrue="1" operator="lessThan">
      <formula>0</formula>
    </cfRule>
  </conditionalFormatting>
  <conditionalFormatting sqref="J427">
    <cfRule type="cellIs" dxfId="2" priority="904" stopIfTrue="1" operator="lessThan">
      <formula>0</formula>
    </cfRule>
  </conditionalFormatting>
  <conditionalFormatting sqref="J428">
    <cfRule type="cellIs" dxfId="2" priority="903" stopIfTrue="1" operator="lessThan">
      <formula>0</formula>
    </cfRule>
  </conditionalFormatting>
  <conditionalFormatting sqref="J429">
    <cfRule type="cellIs" dxfId="2" priority="902" stopIfTrue="1" operator="lessThan">
      <formula>0</formula>
    </cfRule>
  </conditionalFormatting>
  <conditionalFormatting sqref="J430">
    <cfRule type="cellIs" dxfId="2" priority="901" stopIfTrue="1" operator="lessThan">
      <formula>0</formula>
    </cfRule>
  </conditionalFormatting>
  <conditionalFormatting sqref="J431">
    <cfRule type="cellIs" dxfId="2" priority="900" stopIfTrue="1" operator="lessThan">
      <formula>0</formula>
    </cfRule>
  </conditionalFormatting>
  <conditionalFormatting sqref="J432">
    <cfRule type="cellIs" dxfId="2" priority="899" stopIfTrue="1" operator="lessThan">
      <formula>0</formula>
    </cfRule>
  </conditionalFormatting>
  <conditionalFormatting sqref="J433">
    <cfRule type="cellIs" dxfId="2" priority="898" stopIfTrue="1" operator="lessThan">
      <formula>0</formula>
    </cfRule>
  </conditionalFormatting>
  <conditionalFormatting sqref="J434">
    <cfRule type="cellIs" dxfId="2" priority="897" stopIfTrue="1" operator="lessThan">
      <formula>0</formula>
    </cfRule>
  </conditionalFormatting>
  <conditionalFormatting sqref="J435">
    <cfRule type="cellIs" dxfId="2" priority="896" stopIfTrue="1" operator="lessThan">
      <formula>0</formula>
    </cfRule>
  </conditionalFormatting>
  <conditionalFormatting sqref="J436">
    <cfRule type="cellIs" dxfId="2" priority="895" stopIfTrue="1" operator="lessThan">
      <formula>0</formula>
    </cfRule>
  </conditionalFormatting>
  <conditionalFormatting sqref="J437">
    <cfRule type="cellIs" dxfId="2" priority="894" stopIfTrue="1" operator="lessThan">
      <formula>0</formula>
    </cfRule>
  </conditionalFormatting>
  <conditionalFormatting sqref="J438">
    <cfRule type="cellIs" dxfId="2" priority="893" stopIfTrue="1" operator="lessThan">
      <formula>0</formula>
    </cfRule>
  </conditionalFormatting>
  <conditionalFormatting sqref="J439">
    <cfRule type="cellIs" dxfId="2" priority="892" stopIfTrue="1" operator="lessThan">
      <formula>0</formula>
    </cfRule>
  </conditionalFormatting>
  <conditionalFormatting sqref="J440">
    <cfRule type="cellIs" dxfId="2" priority="891" stopIfTrue="1" operator="lessThan">
      <formula>0</formula>
    </cfRule>
  </conditionalFormatting>
  <conditionalFormatting sqref="J441">
    <cfRule type="cellIs" dxfId="2" priority="890" stopIfTrue="1" operator="lessThan">
      <formula>0</formula>
    </cfRule>
  </conditionalFormatting>
  <conditionalFormatting sqref="J442">
    <cfRule type="cellIs" dxfId="2" priority="889" stopIfTrue="1" operator="lessThan">
      <formula>0</formula>
    </cfRule>
  </conditionalFormatting>
  <conditionalFormatting sqref="J443">
    <cfRule type="cellIs" dxfId="2" priority="888" stopIfTrue="1" operator="lessThan">
      <formula>0</formula>
    </cfRule>
  </conditionalFormatting>
  <conditionalFormatting sqref="J444">
    <cfRule type="cellIs" dxfId="2" priority="887" stopIfTrue="1" operator="lessThan">
      <formula>0</formula>
    </cfRule>
  </conditionalFormatting>
  <conditionalFormatting sqref="J445">
    <cfRule type="cellIs" dxfId="2" priority="886" stopIfTrue="1" operator="lessThan">
      <formula>0</formula>
    </cfRule>
  </conditionalFormatting>
  <conditionalFormatting sqref="J446">
    <cfRule type="cellIs" dxfId="2" priority="885" stopIfTrue="1" operator="lessThan">
      <formula>0</formula>
    </cfRule>
  </conditionalFormatting>
  <conditionalFormatting sqref="J447">
    <cfRule type="cellIs" dxfId="2" priority="884" stopIfTrue="1" operator="lessThan">
      <formula>0</formula>
    </cfRule>
  </conditionalFormatting>
  <conditionalFormatting sqref="J448">
    <cfRule type="cellIs" dxfId="2" priority="883" stopIfTrue="1" operator="lessThan">
      <formula>0</formula>
    </cfRule>
  </conditionalFormatting>
  <conditionalFormatting sqref="J449">
    <cfRule type="cellIs" dxfId="2" priority="882" stopIfTrue="1" operator="lessThan">
      <formula>0</formula>
    </cfRule>
  </conditionalFormatting>
  <conditionalFormatting sqref="J450">
    <cfRule type="cellIs" dxfId="2" priority="881" stopIfTrue="1" operator="lessThan">
      <formula>0</formula>
    </cfRule>
  </conditionalFormatting>
  <conditionalFormatting sqref="J451">
    <cfRule type="cellIs" dxfId="2" priority="880" stopIfTrue="1" operator="lessThan">
      <formula>0</formula>
    </cfRule>
  </conditionalFormatting>
  <conditionalFormatting sqref="J452">
    <cfRule type="cellIs" dxfId="2" priority="879" stopIfTrue="1" operator="lessThan">
      <formula>0</formula>
    </cfRule>
  </conditionalFormatting>
  <conditionalFormatting sqref="J453">
    <cfRule type="cellIs" dxfId="2" priority="878" stopIfTrue="1" operator="lessThan">
      <formula>0</formula>
    </cfRule>
  </conditionalFormatting>
  <conditionalFormatting sqref="J454">
    <cfRule type="cellIs" dxfId="2" priority="877" stopIfTrue="1" operator="lessThan">
      <formula>0</formula>
    </cfRule>
  </conditionalFormatting>
  <conditionalFormatting sqref="J455">
    <cfRule type="cellIs" dxfId="2" priority="876" stopIfTrue="1" operator="lessThan">
      <formula>0</formula>
    </cfRule>
  </conditionalFormatting>
  <conditionalFormatting sqref="J456">
    <cfRule type="cellIs" dxfId="2" priority="875" stopIfTrue="1" operator="lessThan">
      <formula>0</formula>
    </cfRule>
  </conditionalFormatting>
  <conditionalFormatting sqref="J457">
    <cfRule type="cellIs" dxfId="2" priority="874" stopIfTrue="1" operator="lessThan">
      <formula>0</formula>
    </cfRule>
  </conditionalFormatting>
  <conditionalFormatting sqref="J458">
    <cfRule type="cellIs" dxfId="2" priority="873" stopIfTrue="1" operator="lessThan">
      <formula>0</formula>
    </cfRule>
  </conditionalFormatting>
  <conditionalFormatting sqref="J459">
    <cfRule type="cellIs" dxfId="2" priority="872" stopIfTrue="1" operator="lessThan">
      <formula>0</formula>
    </cfRule>
  </conditionalFormatting>
  <conditionalFormatting sqref="J460">
    <cfRule type="cellIs" dxfId="2" priority="871" stopIfTrue="1" operator="lessThan">
      <formula>0</formula>
    </cfRule>
  </conditionalFormatting>
  <conditionalFormatting sqref="J461">
    <cfRule type="cellIs" dxfId="2" priority="870" stopIfTrue="1" operator="lessThan">
      <formula>0</formula>
    </cfRule>
  </conditionalFormatting>
  <conditionalFormatting sqref="J462">
    <cfRule type="cellIs" dxfId="2" priority="869" stopIfTrue="1" operator="lessThan">
      <formula>0</formula>
    </cfRule>
  </conditionalFormatting>
  <conditionalFormatting sqref="J463">
    <cfRule type="cellIs" dxfId="2" priority="868" stopIfTrue="1" operator="lessThan">
      <formula>0</formula>
    </cfRule>
  </conditionalFormatting>
  <conditionalFormatting sqref="J464">
    <cfRule type="cellIs" dxfId="2" priority="867" stopIfTrue="1" operator="lessThan">
      <formula>0</formula>
    </cfRule>
  </conditionalFormatting>
  <conditionalFormatting sqref="J465">
    <cfRule type="cellIs" dxfId="2" priority="866" stopIfTrue="1" operator="lessThan">
      <formula>0</formula>
    </cfRule>
  </conditionalFormatting>
  <conditionalFormatting sqref="J466">
    <cfRule type="cellIs" dxfId="2" priority="865" stopIfTrue="1" operator="lessThan">
      <formula>0</formula>
    </cfRule>
  </conditionalFormatting>
  <conditionalFormatting sqref="J467">
    <cfRule type="cellIs" dxfId="2" priority="864" stopIfTrue="1" operator="lessThan">
      <formula>0</formula>
    </cfRule>
  </conditionalFormatting>
  <conditionalFormatting sqref="J468">
    <cfRule type="cellIs" dxfId="2" priority="863" stopIfTrue="1" operator="lessThan">
      <formula>0</formula>
    </cfRule>
  </conditionalFormatting>
  <conditionalFormatting sqref="J469">
    <cfRule type="cellIs" dxfId="2" priority="862" stopIfTrue="1" operator="lessThan">
      <formula>0</formula>
    </cfRule>
  </conditionalFormatting>
  <conditionalFormatting sqref="J470">
    <cfRule type="cellIs" dxfId="2" priority="861" stopIfTrue="1" operator="lessThan">
      <formula>0</formula>
    </cfRule>
  </conditionalFormatting>
  <conditionalFormatting sqref="J471">
    <cfRule type="cellIs" dxfId="2" priority="860" stopIfTrue="1" operator="lessThan">
      <formula>0</formula>
    </cfRule>
  </conditionalFormatting>
  <conditionalFormatting sqref="J472">
    <cfRule type="cellIs" dxfId="2" priority="859" stopIfTrue="1" operator="lessThan">
      <formula>0</formula>
    </cfRule>
  </conditionalFormatting>
  <conditionalFormatting sqref="J473">
    <cfRule type="cellIs" dxfId="2" priority="858" stopIfTrue="1" operator="lessThan">
      <formula>0</formula>
    </cfRule>
  </conditionalFormatting>
  <conditionalFormatting sqref="J474">
    <cfRule type="cellIs" dxfId="2" priority="857" stopIfTrue="1" operator="lessThan">
      <formula>0</formula>
    </cfRule>
  </conditionalFormatting>
  <conditionalFormatting sqref="J475">
    <cfRule type="cellIs" dxfId="2" priority="856" stopIfTrue="1" operator="lessThan">
      <formula>0</formula>
    </cfRule>
  </conditionalFormatting>
  <conditionalFormatting sqref="J476">
    <cfRule type="cellIs" dxfId="2" priority="855" stopIfTrue="1" operator="lessThan">
      <formula>0</formula>
    </cfRule>
  </conditionalFormatting>
  <conditionalFormatting sqref="J477">
    <cfRule type="cellIs" dxfId="2" priority="854" stopIfTrue="1" operator="lessThan">
      <formula>0</formula>
    </cfRule>
  </conditionalFormatting>
  <conditionalFormatting sqref="J478">
    <cfRule type="cellIs" dxfId="2" priority="853" stopIfTrue="1" operator="lessThan">
      <formula>0</formula>
    </cfRule>
  </conditionalFormatting>
  <conditionalFormatting sqref="J479">
    <cfRule type="cellIs" dxfId="2" priority="852" stopIfTrue="1" operator="lessThan">
      <formula>0</formula>
    </cfRule>
  </conditionalFormatting>
  <conditionalFormatting sqref="J480">
    <cfRule type="cellIs" dxfId="2" priority="851" stopIfTrue="1" operator="lessThan">
      <formula>0</formula>
    </cfRule>
  </conditionalFormatting>
  <conditionalFormatting sqref="J481">
    <cfRule type="cellIs" dxfId="2" priority="850" stopIfTrue="1" operator="lessThan">
      <formula>0</formula>
    </cfRule>
  </conditionalFormatting>
  <conditionalFormatting sqref="J482">
    <cfRule type="cellIs" dxfId="2" priority="849" stopIfTrue="1" operator="lessThan">
      <formula>0</formula>
    </cfRule>
  </conditionalFormatting>
  <conditionalFormatting sqref="J483">
    <cfRule type="cellIs" dxfId="2" priority="848" stopIfTrue="1" operator="lessThan">
      <formula>0</formula>
    </cfRule>
  </conditionalFormatting>
  <conditionalFormatting sqref="J484">
    <cfRule type="cellIs" dxfId="2" priority="847" stopIfTrue="1" operator="lessThan">
      <formula>0</formula>
    </cfRule>
  </conditionalFormatting>
  <conditionalFormatting sqref="J485">
    <cfRule type="cellIs" dxfId="2" priority="846" stopIfTrue="1" operator="lessThan">
      <formula>0</formula>
    </cfRule>
  </conditionalFormatting>
  <conditionalFormatting sqref="J486">
    <cfRule type="cellIs" dxfId="2" priority="845" stopIfTrue="1" operator="lessThan">
      <formula>0</formula>
    </cfRule>
  </conditionalFormatting>
  <conditionalFormatting sqref="J487">
    <cfRule type="cellIs" dxfId="2" priority="844" stopIfTrue="1" operator="lessThan">
      <formula>0</formula>
    </cfRule>
  </conditionalFormatting>
  <conditionalFormatting sqref="J488">
    <cfRule type="cellIs" dxfId="2" priority="843" stopIfTrue="1" operator="lessThan">
      <formula>0</formula>
    </cfRule>
  </conditionalFormatting>
  <conditionalFormatting sqref="J489">
    <cfRule type="cellIs" dxfId="2" priority="842" stopIfTrue="1" operator="lessThan">
      <formula>0</formula>
    </cfRule>
  </conditionalFormatting>
  <conditionalFormatting sqref="J490">
    <cfRule type="cellIs" dxfId="2" priority="841" stopIfTrue="1" operator="lessThan">
      <formula>0</formula>
    </cfRule>
  </conditionalFormatting>
  <conditionalFormatting sqref="J491">
    <cfRule type="cellIs" dxfId="2" priority="840" stopIfTrue="1" operator="lessThan">
      <formula>0</formula>
    </cfRule>
  </conditionalFormatting>
  <conditionalFormatting sqref="J492">
    <cfRule type="cellIs" dxfId="2" priority="839" stopIfTrue="1" operator="lessThan">
      <formula>0</formula>
    </cfRule>
  </conditionalFormatting>
  <conditionalFormatting sqref="J493">
    <cfRule type="cellIs" dxfId="2" priority="838" stopIfTrue="1" operator="lessThan">
      <formula>0</formula>
    </cfRule>
  </conditionalFormatting>
  <conditionalFormatting sqref="J494">
    <cfRule type="cellIs" dxfId="2" priority="837" stopIfTrue="1" operator="lessThan">
      <formula>0</formula>
    </cfRule>
  </conditionalFormatting>
  <conditionalFormatting sqref="J495">
    <cfRule type="cellIs" dxfId="2" priority="836" stopIfTrue="1" operator="lessThan">
      <formula>0</formula>
    </cfRule>
  </conditionalFormatting>
  <conditionalFormatting sqref="J496">
    <cfRule type="cellIs" dxfId="2" priority="835" stopIfTrue="1" operator="lessThan">
      <formula>0</formula>
    </cfRule>
  </conditionalFormatting>
  <conditionalFormatting sqref="J497">
    <cfRule type="cellIs" dxfId="2" priority="834" stopIfTrue="1" operator="lessThan">
      <formula>0</formula>
    </cfRule>
  </conditionalFormatting>
  <conditionalFormatting sqref="J498">
    <cfRule type="cellIs" dxfId="2" priority="833" stopIfTrue="1" operator="lessThan">
      <formula>0</formula>
    </cfRule>
  </conditionalFormatting>
  <conditionalFormatting sqref="J499">
    <cfRule type="cellIs" dxfId="2" priority="832" stopIfTrue="1" operator="lessThan">
      <formula>0</formula>
    </cfRule>
  </conditionalFormatting>
  <conditionalFormatting sqref="J500">
    <cfRule type="cellIs" dxfId="2" priority="831" stopIfTrue="1" operator="lessThan">
      <formula>0</formula>
    </cfRule>
  </conditionalFormatting>
  <conditionalFormatting sqref="J501">
    <cfRule type="cellIs" dxfId="2" priority="830" stopIfTrue="1" operator="lessThan">
      <formula>0</formula>
    </cfRule>
  </conditionalFormatting>
  <conditionalFormatting sqref="J502">
    <cfRule type="cellIs" dxfId="2" priority="829" stopIfTrue="1" operator="lessThan">
      <formula>0</formula>
    </cfRule>
  </conditionalFormatting>
  <conditionalFormatting sqref="J503">
    <cfRule type="cellIs" dxfId="2" priority="828" stopIfTrue="1" operator="lessThan">
      <formula>0</formula>
    </cfRule>
  </conditionalFormatting>
  <conditionalFormatting sqref="J504">
    <cfRule type="cellIs" dxfId="2" priority="827" stopIfTrue="1" operator="lessThan">
      <formula>0</formula>
    </cfRule>
  </conditionalFormatting>
  <conditionalFormatting sqref="J505">
    <cfRule type="cellIs" dxfId="2" priority="826" stopIfTrue="1" operator="lessThan">
      <formula>0</formula>
    </cfRule>
  </conditionalFormatting>
  <conditionalFormatting sqref="J506">
    <cfRule type="cellIs" dxfId="2" priority="825" stopIfTrue="1" operator="lessThan">
      <formula>0</formula>
    </cfRule>
  </conditionalFormatting>
  <conditionalFormatting sqref="J507">
    <cfRule type="cellIs" dxfId="2" priority="824" stopIfTrue="1" operator="lessThan">
      <formula>0</formula>
    </cfRule>
  </conditionalFormatting>
  <conditionalFormatting sqref="J508">
    <cfRule type="cellIs" dxfId="2" priority="823" stopIfTrue="1" operator="lessThan">
      <formula>0</formula>
    </cfRule>
  </conditionalFormatting>
  <conditionalFormatting sqref="J509">
    <cfRule type="cellIs" dxfId="2" priority="822" stopIfTrue="1" operator="lessThan">
      <formula>0</formula>
    </cfRule>
  </conditionalFormatting>
  <conditionalFormatting sqref="J510">
    <cfRule type="cellIs" dxfId="2" priority="821" stopIfTrue="1" operator="lessThan">
      <formula>0</formula>
    </cfRule>
  </conditionalFormatting>
  <conditionalFormatting sqref="J511">
    <cfRule type="cellIs" dxfId="2" priority="820" stopIfTrue="1" operator="lessThan">
      <formula>0</formula>
    </cfRule>
  </conditionalFormatting>
  <conditionalFormatting sqref="J512">
    <cfRule type="cellIs" dxfId="2" priority="819" stopIfTrue="1" operator="lessThan">
      <formula>0</formula>
    </cfRule>
  </conditionalFormatting>
  <conditionalFormatting sqref="J513">
    <cfRule type="cellIs" dxfId="2" priority="818" stopIfTrue="1" operator="lessThan">
      <formula>0</formula>
    </cfRule>
  </conditionalFormatting>
  <conditionalFormatting sqref="J514">
    <cfRule type="cellIs" dxfId="2" priority="817" stopIfTrue="1" operator="lessThan">
      <formula>0</formula>
    </cfRule>
  </conditionalFormatting>
  <conditionalFormatting sqref="J515">
    <cfRule type="cellIs" dxfId="2" priority="816" stopIfTrue="1" operator="lessThan">
      <formula>0</formula>
    </cfRule>
  </conditionalFormatting>
  <conditionalFormatting sqref="J516">
    <cfRule type="cellIs" dxfId="2" priority="815" stopIfTrue="1" operator="lessThan">
      <formula>0</formula>
    </cfRule>
  </conditionalFormatting>
  <conditionalFormatting sqref="J517">
    <cfRule type="cellIs" dxfId="2" priority="814" stopIfTrue="1" operator="lessThan">
      <formula>0</formula>
    </cfRule>
  </conditionalFormatting>
  <conditionalFormatting sqref="J518">
    <cfRule type="cellIs" dxfId="2" priority="813" stopIfTrue="1" operator="lessThan">
      <formula>0</formula>
    </cfRule>
  </conditionalFormatting>
  <conditionalFormatting sqref="J519">
    <cfRule type="cellIs" dxfId="2" priority="812" stopIfTrue="1" operator="lessThan">
      <formula>0</formula>
    </cfRule>
  </conditionalFormatting>
  <conditionalFormatting sqref="J520">
    <cfRule type="cellIs" dxfId="2" priority="811" stopIfTrue="1" operator="lessThan">
      <formula>0</formula>
    </cfRule>
  </conditionalFormatting>
  <conditionalFormatting sqref="J521">
    <cfRule type="cellIs" dxfId="2" priority="810" stopIfTrue="1" operator="lessThan">
      <formula>0</formula>
    </cfRule>
  </conditionalFormatting>
  <conditionalFormatting sqref="J522">
    <cfRule type="cellIs" dxfId="2" priority="809" stopIfTrue="1" operator="lessThan">
      <formula>0</formula>
    </cfRule>
  </conditionalFormatting>
  <conditionalFormatting sqref="J523">
    <cfRule type="cellIs" dxfId="2" priority="808" stopIfTrue="1" operator="lessThan">
      <formula>0</formula>
    </cfRule>
  </conditionalFormatting>
  <conditionalFormatting sqref="J524">
    <cfRule type="cellIs" dxfId="2" priority="807" stopIfTrue="1" operator="lessThan">
      <formula>0</formula>
    </cfRule>
  </conditionalFormatting>
  <conditionalFormatting sqref="J525">
    <cfRule type="cellIs" dxfId="2" priority="806" stopIfTrue="1" operator="lessThan">
      <formula>0</formula>
    </cfRule>
  </conditionalFormatting>
  <conditionalFormatting sqref="J526">
    <cfRule type="cellIs" dxfId="2" priority="805" stopIfTrue="1" operator="lessThan">
      <formula>0</formula>
    </cfRule>
  </conditionalFormatting>
  <conditionalFormatting sqref="J527">
    <cfRule type="cellIs" dxfId="2" priority="804" stopIfTrue="1" operator="lessThan">
      <formula>0</formula>
    </cfRule>
  </conditionalFormatting>
  <conditionalFormatting sqref="J528">
    <cfRule type="cellIs" dxfId="2" priority="803" stopIfTrue="1" operator="lessThan">
      <formula>0</formula>
    </cfRule>
  </conditionalFormatting>
  <conditionalFormatting sqref="J529">
    <cfRule type="cellIs" dxfId="2" priority="802" stopIfTrue="1" operator="lessThan">
      <formula>0</formula>
    </cfRule>
  </conditionalFormatting>
  <conditionalFormatting sqref="J530">
    <cfRule type="cellIs" dxfId="2" priority="801" stopIfTrue="1" operator="lessThan">
      <formula>0</formula>
    </cfRule>
  </conditionalFormatting>
  <conditionalFormatting sqref="J531">
    <cfRule type="cellIs" dxfId="2" priority="800" stopIfTrue="1" operator="lessThan">
      <formula>0</formula>
    </cfRule>
  </conditionalFormatting>
  <conditionalFormatting sqref="J532">
    <cfRule type="cellIs" dxfId="2" priority="799" stopIfTrue="1" operator="lessThan">
      <formula>0</formula>
    </cfRule>
  </conditionalFormatting>
  <conditionalFormatting sqref="J533">
    <cfRule type="cellIs" dxfId="2" priority="798" stopIfTrue="1" operator="lessThan">
      <formula>0</formula>
    </cfRule>
  </conditionalFormatting>
  <conditionalFormatting sqref="J534">
    <cfRule type="cellIs" dxfId="2" priority="797" stopIfTrue="1" operator="lessThan">
      <formula>0</formula>
    </cfRule>
  </conditionalFormatting>
  <conditionalFormatting sqref="J535">
    <cfRule type="cellIs" dxfId="2" priority="796" stopIfTrue="1" operator="lessThan">
      <formula>0</formula>
    </cfRule>
  </conditionalFormatting>
  <conditionalFormatting sqref="J536">
    <cfRule type="cellIs" dxfId="2" priority="795" stopIfTrue="1" operator="lessThan">
      <formula>0</formula>
    </cfRule>
  </conditionalFormatting>
  <conditionalFormatting sqref="J537">
    <cfRule type="cellIs" dxfId="2" priority="794" stopIfTrue="1" operator="lessThan">
      <formula>0</formula>
    </cfRule>
  </conditionalFormatting>
  <conditionalFormatting sqref="J538">
    <cfRule type="cellIs" dxfId="2" priority="793" stopIfTrue="1" operator="lessThan">
      <formula>0</formula>
    </cfRule>
  </conditionalFormatting>
  <conditionalFormatting sqref="J539">
    <cfRule type="cellIs" dxfId="2" priority="792" stopIfTrue="1" operator="lessThan">
      <formula>0</formula>
    </cfRule>
  </conditionalFormatting>
  <conditionalFormatting sqref="J540">
    <cfRule type="cellIs" dxfId="2" priority="791" stopIfTrue="1" operator="lessThan">
      <formula>0</formula>
    </cfRule>
  </conditionalFormatting>
  <conditionalFormatting sqref="J541">
    <cfRule type="cellIs" dxfId="2" priority="790" stopIfTrue="1" operator="lessThan">
      <formula>0</formula>
    </cfRule>
  </conditionalFormatting>
  <conditionalFormatting sqref="J542">
    <cfRule type="cellIs" dxfId="2" priority="789" stopIfTrue="1" operator="lessThan">
      <formula>0</formula>
    </cfRule>
  </conditionalFormatting>
  <conditionalFormatting sqref="J543">
    <cfRule type="cellIs" dxfId="2" priority="788" stopIfTrue="1" operator="lessThan">
      <formula>0</formula>
    </cfRule>
  </conditionalFormatting>
  <conditionalFormatting sqref="J544">
    <cfRule type="cellIs" dxfId="2" priority="787" stopIfTrue="1" operator="lessThan">
      <formula>0</formula>
    </cfRule>
  </conditionalFormatting>
  <conditionalFormatting sqref="J545">
    <cfRule type="cellIs" dxfId="2" priority="786" stopIfTrue="1" operator="lessThan">
      <formula>0</formula>
    </cfRule>
  </conditionalFormatting>
  <conditionalFormatting sqref="J546">
    <cfRule type="cellIs" dxfId="2" priority="785" stopIfTrue="1" operator="lessThan">
      <formula>0</formula>
    </cfRule>
  </conditionalFormatting>
  <conditionalFormatting sqref="J547">
    <cfRule type="cellIs" dxfId="2" priority="784" stopIfTrue="1" operator="lessThan">
      <formula>0</formula>
    </cfRule>
  </conditionalFormatting>
  <conditionalFormatting sqref="J548">
    <cfRule type="cellIs" dxfId="2" priority="783" stopIfTrue="1" operator="lessThan">
      <formula>0</formula>
    </cfRule>
  </conditionalFormatting>
  <conditionalFormatting sqref="J549">
    <cfRule type="cellIs" dxfId="2" priority="782" stopIfTrue="1" operator="lessThan">
      <formula>0</formula>
    </cfRule>
  </conditionalFormatting>
  <conditionalFormatting sqref="J550">
    <cfRule type="cellIs" dxfId="2" priority="781" stopIfTrue="1" operator="lessThan">
      <formula>0</formula>
    </cfRule>
  </conditionalFormatting>
  <conditionalFormatting sqref="J551">
    <cfRule type="cellIs" dxfId="2" priority="780" stopIfTrue="1" operator="lessThan">
      <formula>0</formula>
    </cfRule>
  </conditionalFormatting>
  <conditionalFormatting sqref="J552">
    <cfRule type="cellIs" dxfId="2" priority="779" stopIfTrue="1" operator="lessThan">
      <formula>0</formula>
    </cfRule>
  </conditionalFormatting>
  <conditionalFormatting sqref="J553">
    <cfRule type="cellIs" dxfId="2" priority="778" stopIfTrue="1" operator="lessThan">
      <formula>0</formula>
    </cfRule>
  </conditionalFormatting>
  <conditionalFormatting sqref="J554">
    <cfRule type="cellIs" dxfId="2" priority="777" stopIfTrue="1" operator="lessThan">
      <formula>0</formula>
    </cfRule>
  </conditionalFormatting>
  <conditionalFormatting sqref="J555">
    <cfRule type="cellIs" dxfId="2" priority="776" stopIfTrue="1" operator="lessThan">
      <formula>0</formula>
    </cfRule>
  </conditionalFormatting>
  <conditionalFormatting sqref="J556">
    <cfRule type="cellIs" dxfId="2" priority="775" stopIfTrue="1" operator="lessThan">
      <formula>0</formula>
    </cfRule>
  </conditionalFormatting>
  <conditionalFormatting sqref="J557">
    <cfRule type="cellIs" dxfId="2" priority="774" stopIfTrue="1" operator="lessThan">
      <formula>0</formula>
    </cfRule>
  </conditionalFormatting>
  <conditionalFormatting sqref="J558">
    <cfRule type="cellIs" dxfId="2" priority="773" stopIfTrue="1" operator="lessThan">
      <formula>0</formula>
    </cfRule>
  </conditionalFormatting>
  <conditionalFormatting sqref="J559">
    <cfRule type="cellIs" dxfId="2" priority="772" stopIfTrue="1" operator="lessThan">
      <formula>0</formula>
    </cfRule>
  </conditionalFormatting>
  <conditionalFormatting sqref="J560">
    <cfRule type="cellIs" dxfId="2" priority="771" stopIfTrue="1" operator="lessThan">
      <formula>0</formula>
    </cfRule>
  </conditionalFormatting>
  <conditionalFormatting sqref="J561">
    <cfRule type="cellIs" dxfId="2" priority="770" stopIfTrue="1" operator="lessThan">
      <formula>0</formula>
    </cfRule>
  </conditionalFormatting>
  <conditionalFormatting sqref="J562">
    <cfRule type="cellIs" dxfId="2" priority="769" stopIfTrue="1" operator="lessThan">
      <formula>0</formula>
    </cfRule>
  </conditionalFormatting>
  <conditionalFormatting sqref="J563">
    <cfRule type="cellIs" dxfId="2" priority="768" stopIfTrue="1" operator="lessThan">
      <formula>0</formula>
    </cfRule>
  </conditionalFormatting>
  <conditionalFormatting sqref="J564">
    <cfRule type="cellIs" dxfId="2" priority="767" stopIfTrue="1" operator="lessThan">
      <formula>0</formula>
    </cfRule>
  </conditionalFormatting>
  <conditionalFormatting sqref="J565">
    <cfRule type="cellIs" dxfId="2" priority="766" stopIfTrue="1" operator="lessThan">
      <formula>0</formula>
    </cfRule>
  </conditionalFormatting>
  <conditionalFormatting sqref="J566">
    <cfRule type="cellIs" dxfId="2" priority="765" stopIfTrue="1" operator="lessThan">
      <formula>0</formula>
    </cfRule>
  </conditionalFormatting>
  <conditionalFormatting sqref="J567">
    <cfRule type="cellIs" dxfId="2" priority="764" stopIfTrue="1" operator="lessThan">
      <formula>0</formula>
    </cfRule>
  </conditionalFormatting>
  <conditionalFormatting sqref="J568">
    <cfRule type="cellIs" dxfId="2" priority="763" stopIfTrue="1" operator="lessThan">
      <formula>0</formula>
    </cfRule>
  </conditionalFormatting>
  <conditionalFormatting sqref="J569">
    <cfRule type="cellIs" dxfId="2" priority="762" stopIfTrue="1" operator="lessThan">
      <formula>0</formula>
    </cfRule>
  </conditionalFormatting>
  <conditionalFormatting sqref="J570">
    <cfRule type="cellIs" dxfId="2" priority="761" stopIfTrue="1" operator="lessThan">
      <formula>0</formula>
    </cfRule>
  </conditionalFormatting>
  <conditionalFormatting sqref="J571">
    <cfRule type="cellIs" dxfId="2" priority="760" stopIfTrue="1" operator="lessThan">
      <formula>0</formula>
    </cfRule>
  </conditionalFormatting>
  <conditionalFormatting sqref="J572">
    <cfRule type="cellIs" dxfId="2" priority="759" stopIfTrue="1" operator="lessThan">
      <formula>0</formula>
    </cfRule>
  </conditionalFormatting>
  <conditionalFormatting sqref="J573">
    <cfRule type="cellIs" dxfId="2" priority="758" stopIfTrue="1" operator="lessThan">
      <formula>0</formula>
    </cfRule>
  </conditionalFormatting>
  <conditionalFormatting sqref="J574">
    <cfRule type="cellIs" dxfId="2" priority="757" stopIfTrue="1" operator="lessThan">
      <formula>0</formula>
    </cfRule>
  </conditionalFormatting>
  <conditionalFormatting sqref="J575">
    <cfRule type="cellIs" dxfId="2" priority="756" stopIfTrue="1" operator="lessThan">
      <formula>0</formula>
    </cfRule>
  </conditionalFormatting>
  <conditionalFormatting sqref="J576">
    <cfRule type="cellIs" dxfId="2" priority="755" stopIfTrue="1" operator="lessThan">
      <formula>0</formula>
    </cfRule>
  </conditionalFormatting>
  <conditionalFormatting sqref="J577">
    <cfRule type="cellIs" dxfId="2" priority="754" stopIfTrue="1" operator="lessThan">
      <formula>0</formula>
    </cfRule>
  </conditionalFormatting>
  <conditionalFormatting sqref="J578">
    <cfRule type="cellIs" dxfId="2" priority="753" stopIfTrue="1" operator="lessThan">
      <formula>0</formula>
    </cfRule>
  </conditionalFormatting>
  <conditionalFormatting sqref="J579">
    <cfRule type="cellIs" dxfId="2" priority="752" stopIfTrue="1" operator="lessThan">
      <formula>0</formula>
    </cfRule>
  </conditionalFormatting>
  <conditionalFormatting sqref="J580">
    <cfRule type="cellIs" dxfId="2" priority="751" stopIfTrue="1" operator="lessThan">
      <formula>0</formula>
    </cfRule>
  </conditionalFormatting>
  <conditionalFormatting sqref="J581">
    <cfRule type="cellIs" dxfId="2" priority="750" stopIfTrue="1" operator="lessThan">
      <formula>0</formula>
    </cfRule>
  </conditionalFormatting>
  <conditionalFormatting sqref="J582">
    <cfRule type="cellIs" dxfId="2" priority="749" stopIfTrue="1" operator="lessThan">
      <formula>0</formula>
    </cfRule>
  </conditionalFormatting>
  <conditionalFormatting sqref="J583">
    <cfRule type="cellIs" dxfId="2" priority="748" stopIfTrue="1" operator="lessThan">
      <formula>0</formula>
    </cfRule>
  </conditionalFormatting>
  <conditionalFormatting sqref="J584">
    <cfRule type="cellIs" dxfId="2" priority="747" stopIfTrue="1" operator="lessThan">
      <formula>0</formula>
    </cfRule>
  </conditionalFormatting>
  <conditionalFormatting sqref="J585">
    <cfRule type="cellIs" dxfId="2" priority="746" stopIfTrue="1" operator="lessThan">
      <formula>0</formula>
    </cfRule>
  </conditionalFormatting>
  <conditionalFormatting sqref="J586">
    <cfRule type="cellIs" dxfId="2" priority="745" stopIfTrue="1" operator="lessThan">
      <formula>0</formula>
    </cfRule>
  </conditionalFormatting>
  <conditionalFormatting sqref="J587">
    <cfRule type="cellIs" dxfId="2" priority="744" stopIfTrue="1" operator="lessThan">
      <formula>0</formula>
    </cfRule>
  </conditionalFormatting>
  <conditionalFormatting sqref="J588">
    <cfRule type="cellIs" dxfId="2" priority="743" stopIfTrue="1" operator="lessThan">
      <formula>0</formula>
    </cfRule>
  </conditionalFormatting>
  <conditionalFormatting sqref="J589">
    <cfRule type="cellIs" dxfId="2" priority="742" stopIfTrue="1" operator="lessThan">
      <formula>0</formula>
    </cfRule>
  </conditionalFormatting>
  <conditionalFormatting sqref="J590">
    <cfRule type="cellIs" dxfId="2" priority="741" stopIfTrue="1" operator="lessThan">
      <formula>0</formula>
    </cfRule>
  </conditionalFormatting>
  <conditionalFormatting sqref="J591">
    <cfRule type="cellIs" dxfId="2" priority="740" stopIfTrue="1" operator="lessThan">
      <formula>0</formula>
    </cfRule>
  </conditionalFormatting>
  <conditionalFormatting sqref="J592">
    <cfRule type="cellIs" dxfId="2" priority="739" stopIfTrue="1" operator="lessThan">
      <formula>0</formula>
    </cfRule>
  </conditionalFormatting>
  <conditionalFormatting sqref="J593">
    <cfRule type="cellIs" dxfId="2" priority="738" stopIfTrue="1" operator="lessThan">
      <formula>0</formula>
    </cfRule>
  </conditionalFormatting>
  <conditionalFormatting sqref="J594">
    <cfRule type="cellIs" dxfId="2" priority="737" stopIfTrue="1" operator="lessThan">
      <formula>0</formula>
    </cfRule>
  </conditionalFormatting>
  <conditionalFormatting sqref="J595">
    <cfRule type="cellIs" dxfId="2" priority="736" stopIfTrue="1" operator="lessThan">
      <formula>0</formula>
    </cfRule>
  </conditionalFormatting>
  <conditionalFormatting sqref="J596">
    <cfRule type="cellIs" dxfId="2" priority="735" stopIfTrue="1" operator="lessThan">
      <formula>0</formula>
    </cfRule>
  </conditionalFormatting>
  <conditionalFormatting sqref="J597">
    <cfRule type="cellIs" dxfId="2" priority="734" stopIfTrue="1" operator="lessThan">
      <formula>0</formula>
    </cfRule>
  </conditionalFormatting>
  <conditionalFormatting sqref="J598">
    <cfRule type="cellIs" dxfId="2" priority="733" stopIfTrue="1" operator="lessThan">
      <formula>0</formula>
    </cfRule>
  </conditionalFormatting>
  <conditionalFormatting sqref="J599">
    <cfRule type="cellIs" dxfId="2" priority="732" stopIfTrue="1" operator="lessThan">
      <formula>0</formula>
    </cfRule>
  </conditionalFormatting>
  <conditionalFormatting sqref="J600">
    <cfRule type="cellIs" dxfId="2" priority="731" stopIfTrue="1" operator="lessThan">
      <formula>0</formula>
    </cfRule>
  </conditionalFormatting>
  <conditionalFormatting sqref="J601">
    <cfRule type="cellIs" dxfId="2" priority="730" stopIfTrue="1" operator="lessThan">
      <formula>0</formula>
    </cfRule>
  </conditionalFormatting>
  <conditionalFormatting sqref="J602">
    <cfRule type="cellIs" dxfId="2" priority="729" stopIfTrue="1" operator="lessThan">
      <formula>0</formula>
    </cfRule>
  </conditionalFormatting>
  <conditionalFormatting sqref="J603">
    <cfRule type="cellIs" dxfId="2" priority="728" stopIfTrue="1" operator="lessThan">
      <formula>0</formula>
    </cfRule>
  </conditionalFormatting>
  <conditionalFormatting sqref="J604">
    <cfRule type="cellIs" dxfId="2" priority="727" stopIfTrue="1" operator="lessThan">
      <formula>0</formula>
    </cfRule>
  </conditionalFormatting>
  <conditionalFormatting sqref="J605">
    <cfRule type="cellIs" dxfId="2" priority="726" stopIfTrue="1" operator="lessThan">
      <formula>0</formula>
    </cfRule>
  </conditionalFormatting>
  <conditionalFormatting sqref="J606">
    <cfRule type="cellIs" dxfId="2" priority="725" stopIfTrue="1" operator="lessThan">
      <formula>0</formula>
    </cfRule>
  </conditionalFormatting>
  <conditionalFormatting sqref="J607">
    <cfRule type="cellIs" dxfId="2" priority="724" stopIfTrue="1" operator="lessThan">
      <formula>0</formula>
    </cfRule>
  </conditionalFormatting>
  <conditionalFormatting sqref="J608">
    <cfRule type="cellIs" dxfId="2" priority="723" stopIfTrue="1" operator="lessThan">
      <formula>0</formula>
    </cfRule>
  </conditionalFormatting>
  <conditionalFormatting sqref="J609">
    <cfRule type="cellIs" dxfId="2" priority="722" stopIfTrue="1" operator="lessThan">
      <formula>0</formula>
    </cfRule>
  </conditionalFormatting>
  <conditionalFormatting sqref="J610">
    <cfRule type="cellIs" dxfId="2" priority="721" stopIfTrue="1" operator="lessThan">
      <formula>0</formula>
    </cfRule>
  </conditionalFormatting>
  <conditionalFormatting sqref="J611">
    <cfRule type="cellIs" dxfId="2" priority="720" stopIfTrue="1" operator="lessThan">
      <formula>0</formula>
    </cfRule>
  </conditionalFormatting>
  <conditionalFormatting sqref="J612">
    <cfRule type="cellIs" dxfId="2" priority="719" stopIfTrue="1" operator="lessThan">
      <formula>0</formula>
    </cfRule>
  </conditionalFormatting>
  <conditionalFormatting sqref="J613">
    <cfRule type="cellIs" dxfId="2" priority="718" stopIfTrue="1" operator="lessThan">
      <formula>0</formula>
    </cfRule>
  </conditionalFormatting>
  <conditionalFormatting sqref="J614">
    <cfRule type="cellIs" dxfId="2" priority="717" stopIfTrue="1" operator="lessThan">
      <formula>0</formula>
    </cfRule>
  </conditionalFormatting>
  <conditionalFormatting sqref="J615">
    <cfRule type="cellIs" dxfId="2" priority="716" stopIfTrue="1" operator="lessThan">
      <formula>0</formula>
    </cfRule>
  </conditionalFormatting>
  <conditionalFormatting sqref="J616">
    <cfRule type="cellIs" dxfId="2" priority="715" stopIfTrue="1" operator="lessThan">
      <formula>0</formula>
    </cfRule>
  </conditionalFormatting>
  <conditionalFormatting sqref="J617">
    <cfRule type="cellIs" dxfId="2" priority="714" stopIfTrue="1" operator="lessThan">
      <formula>0</formula>
    </cfRule>
  </conditionalFormatting>
  <conditionalFormatting sqref="J618">
    <cfRule type="cellIs" dxfId="2" priority="713" stopIfTrue="1" operator="lessThan">
      <formula>0</formula>
    </cfRule>
  </conditionalFormatting>
  <conditionalFormatting sqref="J619">
    <cfRule type="cellIs" dxfId="2" priority="712" stopIfTrue="1" operator="lessThan">
      <formula>0</formula>
    </cfRule>
  </conditionalFormatting>
  <conditionalFormatting sqref="J620">
    <cfRule type="cellIs" dxfId="2" priority="711" stopIfTrue="1" operator="lessThan">
      <formula>0</formula>
    </cfRule>
  </conditionalFormatting>
  <conditionalFormatting sqref="J621">
    <cfRule type="cellIs" dxfId="2" priority="710" stopIfTrue="1" operator="lessThan">
      <formula>0</formula>
    </cfRule>
  </conditionalFormatting>
  <conditionalFormatting sqref="J622">
    <cfRule type="cellIs" dxfId="2" priority="709" stopIfTrue="1" operator="lessThan">
      <formula>0</formula>
    </cfRule>
  </conditionalFormatting>
  <conditionalFormatting sqref="J623">
    <cfRule type="cellIs" dxfId="2" priority="708" stopIfTrue="1" operator="lessThan">
      <formula>0</formula>
    </cfRule>
  </conditionalFormatting>
  <conditionalFormatting sqref="J624">
    <cfRule type="cellIs" dxfId="2" priority="707" stopIfTrue="1" operator="lessThan">
      <formula>0</formula>
    </cfRule>
  </conditionalFormatting>
  <conditionalFormatting sqref="J625">
    <cfRule type="cellIs" dxfId="2" priority="706" stopIfTrue="1" operator="lessThan">
      <formula>0</formula>
    </cfRule>
  </conditionalFormatting>
  <conditionalFormatting sqref="J626">
    <cfRule type="cellIs" dxfId="2" priority="705" stopIfTrue="1" operator="lessThan">
      <formula>0</formula>
    </cfRule>
  </conditionalFormatting>
  <conditionalFormatting sqref="J627">
    <cfRule type="cellIs" dxfId="2" priority="704" stopIfTrue="1" operator="lessThan">
      <formula>0</formula>
    </cfRule>
  </conditionalFormatting>
  <conditionalFormatting sqref="J628">
    <cfRule type="cellIs" dxfId="2" priority="703" stopIfTrue="1" operator="lessThan">
      <formula>0</formula>
    </cfRule>
  </conditionalFormatting>
  <conditionalFormatting sqref="J629">
    <cfRule type="cellIs" dxfId="2" priority="702" stopIfTrue="1" operator="lessThan">
      <formula>0</formula>
    </cfRule>
  </conditionalFormatting>
  <conditionalFormatting sqref="J630">
    <cfRule type="cellIs" dxfId="2" priority="701" stopIfTrue="1" operator="lessThan">
      <formula>0</formula>
    </cfRule>
  </conditionalFormatting>
  <conditionalFormatting sqref="J631">
    <cfRule type="cellIs" dxfId="2" priority="700" stopIfTrue="1" operator="lessThan">
      <formula>0</formula>
    </cfRule>
  </conditionalFormatting>
  <conditionalFormatting sqref="J632">
    <cfRule type="cellIs" dxfId="2" priority="699" stopIfTrue="1" operator="lessThan">
      <formula>0</formula>
    </cfRule>
  </conditionalFormatting>
  <conditionalFormatting sqref="J633">
    <cfRule type="cellIs" dxfId="2" priority="698" stopIfTrue="1" operator="lessThan">
      <formula>0</formula>
    </cfRule>
  </conditionalFormatting>
  <conditionalFormatting sqref="J634">
    <cfRule type="cellIs" dxfId="2" priority="697" stopIfTrue="1" operator="lessThan">
      <formula>0</formula>
    </cfRule>
  </conditionalFormatting>
  <conditionalFormatting sqref="J635">
    <cfRule type="cellIs" dxfId="2" priority="696" stopIfTrue="1" operator="lessThan">
      <formula>0</formula>
    </cfRule>
  </conditionalFormatting>
  <conditionalFormatting sqref="J636">
    <cfRule type="cellIs" dxfId="2" priority="695" stopIfTrue="1" operator="lessThan">
      <formula>0</formula>
    </cfRule>
  </conditionalFormatting>
  <conditionalFormatting sqref="J637">
    <cfRule type="cellIs" dxfId="2" priority="694" stopIfTrue="1" operator="lessThan">
      <formula>0</formula>
    </cfRule>
  </conditionalFormatting>
  <conditionalFormatting sqref="J638">
    <cfRule type="cellIs" dxfId="2" priority="693" stopIfTrue="1" operator="lessThan">
      <formula>0</formula>
    </cfRule>
  </conditionalFormatting>
  <conditionalFormatting sqref="J639">
    <cfRule type="cellIs" dxfId="2" priority="692" stopIfTrue="1" operator="lessThan">
      <formula>0</formula>
    </cfRule>
  </conditionalFormatting>
  <conditionalFormatting sqref="J640">
    <cfRule type="cellIs" dxfId="2" priority="691" stopIfTrue="1" operator="lessThan">
      <formula>0</formula>
    </cfRule>
  </conditionalFormatting>
  <conditionalFormatting sqref="J641">
    <cfRule type="cellIs" dxfId="2" priority="690" stopIfTrue="1" operator="lessThan">
      <formula>0</formula>
    </cfRule>
  </conditionalFormatting>
  <conditionalFormatting sqref="J642">
    <cfRule type="cellIs" dxfId="2" priority="689" stopIfTrue="1" operator="lessThan">
      <formula>0</formula>
    </cfRule>
  </conditionalFormatting>
  <conditionalFormatting sqref="J643">
    <cfRule type="cellIs" dxfId="2" priority="688" stopIfTrue="1" operator="lessThan">
      <formula>0</formula>
    </cfRule>
  </conditionalFormatting>
  <conditionalFormatting sqref="J644">
    <cfRule type="cellIs" dxfId="2" priority="687" stopIfTrue="1" operator="lessThan">
      <formula>0</formula>
    </cfRule>
  </conditionalFormatting>
  <conditionalFormatting sqref="J645">
    <cfRule type="cellIs" dxfId="2" priority="686" stopIfTrue="1" operator="lessThan">
      <formula>0</formula>
    </cfRule>
  </conditionalFormatting>
  <conditionalFormatting sqref="J646">
    <cfRule type="cellIs" dxfId="2" priority="685" stopIfTrue="1" operator="lessThan">
      <formula>0</formula>
    </cfRule>
  </conditionalFormatting>
  <conditionalFormatting sqref="J647">
    <cfRule type="cellIs" dxfId="2" priority="684" stopIfTrue="1" operator="lessThan">
      <formula>0</formula>
    </cfRule>
  </conditionalFormatting>
  <conditionalFormatting sqref="J648">
    <cfRule type="cellIs" dxfId="2" priority="683" stopIfTrue="1" operator="lessThan">
      <formula>0</formula>
    </cfRule>
  </conditionalFormatting>
  <conditionalFormatting sqref="J649">
    <cfRule type="cellIs" dxfId="2" priority="682" stopIfTrue="1" operator="lessThan">
      <formula>0</formula>
    </cfRule>
  </conditionalFormatting>
  <conditionalFormatting sqref="J650">
    <cfRule type="cellIs" dxfId="2" priority="681" stopIfTrue="1" operator="lessThan">
      <formula>0</formula>
    </cfRule>
  </conditionalFormatting>
  <conditionalFormatting sqref="J651">
    <cfRule type="cellIs" dxfId="2" priority="680" stopIfTrue="1" operator="lessThan">
      <formula>0</formula>
    </cfRule>
  </conditionalFormatting>
  <conditionalFormatting sqref="J652">
    <cfRule type="cellIs" dxfId="2" priority="679" stopIfTrue="1" operator="lessThan">
      <formula>0</formula>
    </cfRule>
  </conditionalFormatting>
  <conditionalFormatting sqref="J653">
    <cfRule type="cellIs" dxfId="2" priority="678" stopIfTrue="1" operator="lessThan">
      <formula>0</formula>
    </cfRule>
  </conditionalFormatting>
  <conditionalFormatting sqref="J654">
    <cfRule type="cellIs" dxfId="2" priority="677" stopIfTrue="1" operator="lessThan">
      <formula>0</formula>
    </cfRule>
  </conditionalFormatting>
  <conditionalFormatting sqref="J655">
    <cfRule type="cellIs" dxfId="2" priority="676" stopIfTrue="1" operator="lessThan">
      <formula>0</formula>
    </cfRule>
  </conditionalFormatting>
  <conditionalFormatting sqref="J656">
    <cfRule type="cellIs" dxfId="2" priority="675" stopIfTrue="1" operator="lessThan">
      <formula>0</formula>
    </cfRule>
  </conditionalFormatting>
  <conditionalFormatting sqref="J657">
    <cfRule type="cellIs" dxfId="2" priority="674" stopIfTrue="1" operator="lessThan">
      <formula>0</formula>
    </cfRule>
  </conditionalFormatting>
  <conditionalFormatting sqref="J658">
    <cfRule type="cellIs" dxfId="2" priority="673" stopIfTrue="1" operator="lessThan">
      <formula>0</formula>
    </cfRule>
  </conditionalFormatting>
  <conditionalFormatting sqref="J659">
    <cfRule type="cellIs" dxfId="2" priority="672" stopIfTrue="1" operator="lessThan">
      <formula>0</formula>
    </cfRule>
  </conditionalFormatting>
  <conditionalFormatting sqref="J660">
    <cfRule type="cellIs" dxfId="2" priority="671" stopIfTrue="1" operator="lessThan">
      <formula>0</formula>
    </cfRule>
  </conditionalFormatting>
  <conditionalFormatting sqref="J661">
    <cfRule type="cellIs" dxfId="2" priority="670" stopIfTrue="1" operator="lessThan">
      <formula>0</formula>
    </cfRule>
  </conditionalFormatting>
  <conditionalFormatting sqref="J662">
    <cfRule type="cellIs" dxfId="2" priority="669" stopIfTrue="1" operator="lessThan">
      <formula>0</formula>
    </cfRule>
  </conditionalFormatting>
  <conditionalFormatting sqref="J663">
    <cfRule type="cellIs" dxfId="2" priority="668" stopIfTrue="1" operator="lessThan">
      <formula>0</formula>
    </cfRule>
  </conditionalFormatting>
  <conditionalFormatting sqref="J664">
    <cfRule type="cellIs" dxfId="2" priority="667" stopIfTrue="1" operator="lessThan">
      <formula>0</formula>
    </cfRule>
  </conditionalFormatting>
  <conditionalFormatting sqref="J665">
    <cfRule type="cellIs" dxfId="2" priority="666" stopIfTrue="1" operator="lessThan">
      <formula>0</formula>
    </cfRule>
  </conditionalFormatting>
  <conditionalFormatting sqref="J666">
    <cfRule type="cellIs" dxfId="2" priority="665" stopIfTrue="1" operator="lessThan">
      <formula>0</formula>
    </cfRule>
  </conditionalFormatting>
  <conditionalFormatting sqref="J667">
    <cfRule type="cellIs" dxfId="2" priority="664" stopIfTrue="1" operator="lessThan">
      <formula>0</formula>
    </cfRule>
  </conditionalFormatting>
  <conditionalFormatting sqref="J668">
    <cfRule type="cellIs" dxfId="2" priority="663" stopIfTrue="1" operator="lessThan">
      <formula>0</formula>
    </cfRule>
  </conditionalFormatting>
  <conditionalFormatting sqref="J669">
    <cfRule type="cellIs" dxfId="2" priority="662" stopIfTrue="1" operator="lessThan">
      <formula>0</formula>
    </cfRule>
  </conditionalFormatting>
  <conditionalFormatting sqref="J670">
    <cfRule type="cellIs" dxfId="2" priority="661" stopIfTrue="1" operator="lessThan">
      <formula>0</formula>
    </cfRule>
  </conditionalFormatting>
  <conditionalFormatting sqref="J671">
    <cfRule type="cellIs" dxfId="2" priority="660" stopIfTrue="1" operator="lessThan">
      <formula>0</formula>
    </cfRule>
  </conditionalFormatting>
  <conditionalFormatting sqref="J672">
    <cfRule type="cellIs" dxfId="2" priority="659" stopIfTrue="1" operator="lessThan">
      <formula>0</formula>
    </cfRule>
  </conditionalFormatting>
  <conditionalFormatting sqref="J673">
    <cfRule type="cellIs" dxfId="2" priority="658" stopIfTrue="1" operator="lessThan">
      <formula>0</formula>
    </cfRule>
  </conditionalFormatting>
  <conditionalFormatting sqref="J674">
    <cfRule type="cellIs" dxfId="2" priority="657" stopIfTrue="1" operator="lessThan">
      <formula>0</formula>
    </cfRule>
  </conditionalFormatting>
  <conditionalFormatting sqref="J675">
    <cfRule type="cellIs" dxfId="2" priority="656" stopIfTrue="1" operator="lessThan">
      <formula>0</formula>
    </cfRule>
  </conditionalFormatting>
  <conditionalFormatting sqref="J676">
    <cfRule type="cellIs" dxfId="2" priority="655" stopIfTrue="1" operator="lessThan">
      <formula>0</formula>
    </cfRule>
  </conditionalFormatting>
  <conditionalFormatting sqref="J677">
    <cfRule type="cellIs" dxfId="2" priority="654" stopIfTrue="1" operator="lessThan">
      <formula>0</formula>
    </cfRule>
  </conditionalFormatting>
  <conditionalFormatting sqref="J678">
    <cfRule type="cellIs" dxfId="2" priority="653" stopIfTrue="1" operator="lessThan">
      <formula>0</formula>
    </cfRule>
  </conditionalFormatting>
  <conditionalFormatting sqref="J679">
    <cfRule type="cellIs" dxfId="2" priority="652" stopIfTrue="1" operator="lessThan">
      <formula>0</formula>
    </cfRule>
  </conditionalFormatting>
  <conditionalFormatting sqref="J680">
    <cfRule type="cellIs" dxfId="2" priority="651" stopIfTrue="1" operator="lessThan">
      <formula>0</formula>
    </cfRule>
  </conditionalFormatting>
  <conditionalFormatting sqref="J681">
    <cfRule type="cellIs" dxfId="2" priority="650" stopIfTrue="1" operator="lessThan">
      <formula>0</formula>
    </cfRule>
  </conditionalFormatting>
  <conditionalFormatting sqref="J682">
    <cfRule type="cellIs" dxfId="2" priority="649" stopIfTrue="1" operator="lessThan">
      <formula>0</formula>
    </cfRule>
  </conditionalFormatting>
  <conditionalFormatting sqref="J683">
    <cfRule type="cellIs" dxfId="2" priority="648" stopIfTrue="1" operator="lessThan">
      <formula>0</formula>
    </cfRule>
  </conditionalFormatting>
  <conditionalFormatting sqref="J684">
    <cfRule type="cellIs" dxfId="2" priority="647" stopIfTrue="1" operator="lessThan">
      <formula>0</formula>
    </cfRule>
  </conditionalFormatting>
  <conditionalFormatting sqref="J685">
    <cfRule type="cellIs" dxfId="2" priority="646" stopIfTrue="1" operator="lessThan">
      <formula>0</formula>
    </cfRule>
  </conditionalFormatting>
  <conditionalFormatting sqref="J686">
    <cfRule type="cellIs" dxfId="2" priority="645" stopIfTrue="1" operator="lessThan">
      <formula>0</formula>
    </cfRule>
  </conditionalFormatting>
  <conditionalFormatting sqref="J687">
    <cfRule type="cellIs" dxfId="2" priority="644" stopIfTrue="1" operator="lessThan">
      <formula>0</formula>
    </cfRule>
  </conditionalFormatting>
  <conditionalFormatting sqref="J688">
    <cfRule type="cellIs" dxfId="2" priority="643" stopIfTrue="1" operator="lessThan">
      <formula>0</formula>
    </cfRule>
  </conditionalFormatting>
  <conditionalFormatting sqref="J689">
    <cfRule type="cellIs" dxfId="2" priority="642" stopIfTrue="1" operator="lessThan">
      <formula>0</formula>
    </cfRule>
  </conditionalFormatting>
  <conditionalFormatting sqref="J690">
    <cfRule type="cellIs" dxfId="2" priority="641" stopIfTrue="1" operator="lessThan">
      <formula>0</formula>
    </cfRule>
  </conditionalFormatting>
  <conditionalFormatting sqref="J691">
    <cfRule type="cellIs" dxfId="2" priority="640" stopIfTrue="1" operator="lessThan">
      <formula>0</formula>
    </cfRule>
  </conditionalFormatting>
  <conditionalFormatting sqref="J692">
    <cfRule type="cellIs" dxfId="2" priority="639" stopIfTrue="1" operator="lessThan">
      <formula>0</formula>
    </cfRule>
  </conditionalFormatting>
  <conditionalFormatting sqref="J693">
    <cfRule type="cellIs" dxfId="2" priority="638" stopIfTrue="1" operator="lessThan">
      <formula>0</formula>
    </cfRule>
  </conditionalFormatting>
  <conditionalFormatting sqref="J694">
    <cfRule type="cellIs" dxfId="2" priority="637" stopIfTrue="1" operator="lessThan">
      <formula>0</formula>
    </cfRule>
  </conditionalFormatting>
  <conditionalFormatting sqref="J695">
    <cfRule type="cellIs" dxfId="2" priority="636" stopIfTrue="1" operator="lessThan">
      <formula>0</formula>
    </cfRule>
  </conditionalFormatting>
  <conditionalFormatting sqref="J696">
    <cfRule type="cellIs" dxfId="2" priority="635" stopIfTrue="1" operator="lessThan">
      <formula>0</formula>
    </cfRule>
  </conditionalFormatting>
  <conditionalFormatting sqref="J697">
    <cfRule type="cellIs" dxfId="2" priority="634" stopIfTrue="1" operator="lessThan">
      <formula>0</formula>
    </cfRule>
  </conditionalFormatting>
  <conditionalFormatting sqref="J698">
    <cfRule type="cellIs" dxfId="2" priority="633" stopIfTrue="1" operator="lessThan">
      <formula>0</formula>
    </cfRule>
  </conditionalFormatting>
  <conditionalFormatting sqref="J699">
    <cfRule type="cellIs" dxfId="2" priority="632" stopIfTrue="1" operator="lessThan">
      <formula>0</formula>
    </cfRule>
  </conditionalFormatting>
  <conditionalFormatting sqref="J700">
    <cfRule type="cellIs" dxfId="2" priority="631" stopIfTrue="1" operator="lessThan">
      <formula>0</formula>
    </cfRule>
  </conditionalFormatting>
  <conditionalFormatting sqref="J701">
    <cfRule type="cellIs" dxfId="2" priority="630" stopIfTrue="1" operator="lessThan">
      <formula>0</formula>
    </cfRule>
  </conditionalFormatting>
  <conditionalFormatting sqref="J702">
    <cfRule type="cellIs" dxfId="2" priority="629" stopIfTrue="1" operator="lessThan">
      <formula>0</formula>
    </cfRule>
  </conditionalFormatting>
  <conditionalFormatting sqref="J703">
    <cfRule type="cellIs" dxfId="2" priority="628" stopIfTrue="1" operator="lessThan">
      <formula>0</formula>
    </cfRule>
  </conditionalFormatting>
  <conditionalFormatting sqref="J704">
    <cfRule type="cellIs" dxfId="2" priority="627" stopIfTrue="1" operator="lessThan">
      <formula>0</formula>
    </cfRule>
  </conditionalFormatting>
  <conditionalFormatting sqref="J705">
    <cfRule type="cellIs" dxfId="2" priority="626" stopIfTrue="1" operator="lessThan">
      <formula>0</formula>
    </cfRule>
  </conditionalFormatting>
  <conditionalFormatting sqref="J706">
    <cfRule type="cellIs" dxfId="2" priority="625" stopIfTrue="1" operator="lessThan">
      <formula>0</formula>
    </cfRule>
  </conditionalFormatting>
  <conditionalFormatting sqref="J707">
    <cfRule type="cellIs" dxfId="2" priority="624" stopIfTrue="1" operator="lessThan">
      <formula>0</formula>
    </cfRule>
  </conditionalFormatting>
  <conditionalFormatting sqref="J708">
    <cfRule type="cellIs" dxfId="2" priority="623" stopIfTrue="1" operator="lessThan">
      <formula>0</formula>
    </cfRule>
  </conditionalFormatting>
  <conditionalFormatting sqref="J709">
    <cfRule type="cellIs" dxfId="2" priority="622" stopIfTrue="1" operator="lessThan">
      <formula>0</formula>
    </cfRule>
  </conditionalFormatting>
  <conditionalFormatting sqref="J710">
    <cfRule type="cellIs" dxfId="2" priority="621" stopIfTrue="1" operator="lessThan">
      <formula>0</formula>
    </cfRule>
  </conditionalFormatting>
  <conditionalFormatting sqref="J711">
    <cfRule type="cellIs" dxfId="2" priority="620" stopIfTrue="1" operator="lessThan">
      <formula>0</formula>
    </cfRule>
  </conditionalFormatting>
  <conditionalFormatting sqref="J712">
    <cfRule type="cellIs" dxfId="2" priority="619" stopIfTrue="1" operator="lessThan">
      <formula>0</formula>
    </cfRule>
  </conditionalFormatting>
  <conditionalFormatting sqref="J713">
    <cfRule type="cellIs" dxfId="2" priority="618" stopIfTrue="1" operator="lessThan">
      <formula>0</formula>
    </cfRule>
  </conditionalFormatting>
  <conditionalFormatting sqref="J714">
    <cfRule type="cellIs" dxfId="2" priority="617" stopIfTrue="1" operator="lessThan">
      <formula>0</formula>
    </cfRule>
  </conditionalFormatting>
  <conditionalFormatting sqref="J715">
    <cfRule type="cellIs" dxfId="2" priority="616" stopIfTrue="1" operator="lessThan">
      <formula>0</formula>
    </cfRule>
  </conditionalFormatting>
  <conditionalFormatting sqref="J716">
    <cfRule type="cellIs" dxfId="2" priority="615" stopIfTrue="1" operator="lessThan">
      <formula>0</formula>
    </cfRule>
  </conditionalFormatting>
  <conditionalFormatting sqref="J717">
    <cfRule type="cellIs" dxfId="2" priority="614" stopIfTrue="1" operator="lessThan">
      <formula>0</formula>
    </cfRule>
  </conditionalFormatting>
  <conditionalFormatting sqref="J718">
    <cfRule type="cellIs" dxfId="2" priority="613" stopIfTrue="1" operator="lessThan">
      <formula>0</formula>
    </cfRule>
  </conditionalFormatting>
  <conditionalFormatting sqref="J719">
    <cfRule type="cellIs" dxfId="2" priority="612" stopIfTrue="1" operator="lessThan">
      <formula>0</formula>
    </cfRule>
  </conditionalFormatting>
  <conditionalFormatting sqref="J720">
    <cfRule type="cellIs" dxfId="2" priority="611" stopIfTrue="1" operator="lessThan">
      <formula>0</formula>
    </cfRule>
  </conditionalFormatting>
  <conditionalFormatting sqref="J721">
    <cfRule type="cellIs" dxfId="2" priority="610" stopIfTrue="1" operator="lessThan">
      <formula>0</formula>
    </cfRule>
  </conditionalFormatting>
  <conditionalFormatting sqref="J722">
    <cfRule type="cellIs" dxfId="2" priority="609" stopIfTrue="1" operator="lessThan">
      <formula>0</formula>
    </cfRule>
  </conditionalFormatting>
  <conditionalFormatting sqref="J723">
    <cfRule type="cellIs" dxfId="2" priority="608" stopIfTrue="1" operator="lessThan">
      <formula>0</formula>
    </cfRule>
  </conditionalFormatting>
  <conditionalFormatting sqref="J724">
    <cfRule type="cellIs" dxfId="2" priority="607" stopIfTrue="1" operator="lessThan">
      <formula>0</formula>
    </cfRule>
  </conditionalFormatting>
  <conditionalFormatting sqref="J725">
    <cfRule type="cellIs" dxfId="2" priority="606" stopIfTrue="1" operator="lessThan">
      <formula>0</formula>
    </cfRule>
  </conditionalFormatting>
  <conditionalFormatting sqref="J726">
    <cfRule type="cellIs" dxfId="2" priority="605" stopIfTrue="1" operator="lessThan">
      <formula>0</formula>
    </cfRule>
  </conditionalFormatting>
  <conditionalFormatting sqref="J727">
    <cfRule type="cellIs" dxfId="2" priority="604" stopIfTrue="1" operator="lessThan">
      <formula>0</formula>
    </cfRule>
  </conditionalFormatting>
  <conditionalFormatting sqref="J728">
    <cfRule type="cellIs" dxfId="2" priority="603" stopIfTrue="1" operator="lessThan">
      <formula>0</formula>
    </cfRule>
  </conditionalFormatting>
  <conditionalFormatting sqref="J729">
    <cfRule type="cellIs" dxfId="2" priority="602" stopIfTrue="1" operator="lessThan">
      <formula>0</formula>
    </cfRule>
  </conditionalFormatting>
  <conditionalFormatting sqref="J730">
    <cfRule type="cellIs" dxfId="2" priority="601" stopIfTrue="1" operator="lessThan">
      <formula>0</formula>
    </cfRule>
  </conditionalFormatting>
  <conditionalFormatting sqref="J731">
    <cfRule type="cellIs" dxfId="2" priority="600" stopIfTrue="1" operator="lessThan">
      <formula>0</formula>
    </cfRule>
  </conditionalFormatting>
  <conditionalFormatting sqref="J732">
    <cfRule type="cellIs" dxfId="2" priority="599" stopIfTrue="1" operator="lessThan">
      <formula>0</formula>
    </cfRule>
  </conditionalFormatting>
  <conditionalFormatting sqref="J733">
    <cfRule type="cellIs" dxfId="2" priority="598" stopIfTrue="1" operator="lessThan">
      <formula>0</formula>
    </cfRule>
  </conditionalFormatting>
  <conditionalFormatting sqref="J734">
    <cfRule type="cellIs" dxfId="2" priority="597" stopIfTrue="1" operator="lessThan">
      <formula>0</formula>
    </cfRule>
  </conditionalFormatting>
  <conditionalFormatting sqref="J735">
    <cfRule type="cellIs" dxfId="2" priority="596" stopIfTrue="1" operator="lessThan">
      <formula>0</formula>
    </cfRule>
  </conditionalFormatting>
  <conditionalFormatting sqref="J736">
    <cfRule type="cellIs" dxfId="2" priority="595" stopIfTrue="1" operator="lessThan">
      <formula>0</formula>
    </cfRule>
  </conditionalFormatting>
  <conditionalFormatting sqref="J737">
    <cfRule type="cellIs" dxfId="2" priority="594" stopIfTrue="1" operator="lessThan">
      <formula>0</formula>
    </cfRule>
  </conditionalFormatting>
  <conditionalFormatting sqref="J738">
    <cfRule type="cellIs" dxfId="2" priority="593" stopIfTrue="1" operator="lessThan">
      <formula>0</formula>
    </cfRule>
  </conditionalFormatting>
  <conditionalFormatting sqref="J739">
    <cfRule type="cellIs" dxfId="2" priority="592" stopIfTrue="1" operator="lessThan">
      <formula>0</formula>
    </cfRule>
  </conditionalFormatting>
  <conditionalFormatting sqref="J740">
    <cfRule type="cellIs" dxfId="2" priority="591" stopIfTrue="1" operator="lessThan">
      <formula>0</formula>
    </cfRule>
  </conditionalFormatting>
  <conditionalFormatting sqref="J741">
    <cfRule type="cellIs" dxfId="2" priority="590" stopIfTrue="1" operator="lessThan">
      <formula>0</formula>
    </cfRule>
  </conditionalFormatting>
  <conditionalFormatting sqref="J742">
    <cfRule type="cellIs" dxfId="2" priority="589" stopIfTrue="1" operator="lessThan">
      <formula>0</formula>
    </cfRule>
  </conditionalFormatting>
  <conditionalFormatting sqref="J743">
    <cfRule type="cellIs" dxfId="2" priority="588" stopIfTrue="1" operator="lessThan">
      <formula>0</formula>
    </cfRule>
  </conditionalFormatting>
  <conditionalFormatting sqref="J744">
    <cfRule type="cellIs" dxfId="2" priority="587" stopIfTrue="1" operator="lessThan">
      <formula>0</formula>
    </cfRule>
  </conditionalFormatting>
  <conditionalFormatting sqref="J745">
    <cfRule type="cellIs" dxfId="2" priority="586" stopIfTrue="1" operator="lessThan">
      <formula>0</formula>
    </cfRule>
  </conditionalFormatting>
  <conditionalFormatting sqref="J746">
    <cfRule type="cellIs" dxfId="2" priority="585" stopIfTrue="1" operator="lessThan">
      <formula>0</formula>
    </cfRule>
  </conditionalFormatting>
  <conditionalFormatting sqref="J747">
    <cfRule type="cellIs" dxfId="2" priority="584" stopIfTrue="1" operator="lessThan">
      <formula>0</formula>
    </cfRule>
  </conditionalFormatting>
  <conditionalFormatting sqref="J748">
    <cfRule type="cellIs" dxfId="2" priority="583" stopIfTrue="1" operator="lessThan">
      <formula>0</formula>
    </cfRule>
  </conditionalFormatting>
  <conditionalFormatting sqref="J749">
    <cfRule type="cellIs" dxfId="2" priority="582" stopIfTrue="1" operator="lessThan">
      <formula>0</formula>
    </cfRule>
  </conditionalFormatting>
  <conditionalFormatting sqref="J750">
    <cfRule type="cellIs" dxfId="2" priority="581" stopIfTrue="1" operator="lessThan">
      <formula>0</formula>
    </cfRule>
  </conditionalFormatting>
  <conditionalFormatting sqref="J751">
    <cfRule type="cellIs" dxfId="2" priority="580" stopIfTrue="1" operator="lessThan">
      <formula>0</formula>
    </cfRule>
  </conditionalFormatting>
  <conditionalFormatting sqref="J752">
    <cfRule type="cellIs" dxfId="2" priority="579" stopIfTrue="1" operator="lessThan">
      <formula>0</formula>
    </cfRule>
  </conditionalFormatting>
  <conditionalFormatting sqref="J753">
    <cfRule type="cellIs" dxfId="2" priority="578" stopIfTrue="1" operator="lessThan">
      <formula>0</formula>
    </cfRule>
  </conditionalFormatting>
  <conditionalFormatting sqref="J754">
    <cfRule type="cellIs" dxfId="2" priority="577" stopIfTrue="1" operator="lessThan">
      <formula>0</formula>
    </cfRule>
  </conditionalFormatting>
  <conditionalFormatting sqref="J755">
    <cfRule type="cellIs" dxfId="2" priority="576" stopIfTrue="1" operator="lessThan">
      <formula>0</formula>
    </cfRule>
  </conditionalFormatting>
  <conditionalFormatting sqref="J756">
    <cfRule type="cellIs" dxfId="2" priority="575" stopIfTrue="1" operator="lessThan">
      <formula>0</formula>
    </cfRule>
  </conditionalFormatting>
  <conditionalFormatting sqref="J757">
    <cfRule type="cellIs" dxfId="2" priority="574" stopIfTrue="1" operator="lessThan">
      <formula>0</formula>
    </cfRule>
  </conditionalFormatting>
  <conditionalFormatting sqref="J758">
    <cfRule type="cellIs" dxfId="2" priority="573" stopIfTrue="1" operator="lessThan">
      <formula>0</formula>
    </cfRule>
  </conditionalFormatting>
  <conditionalFormatting sqref="J759">
    <cfRule type="cellIs" dxfId="2" priority="572" stopIfTrue="1" operator="lessThan">
      <formula>0</formula>
    </cfRule>
  </conditionalFormatting>
  <conditionalFormatting sqref="J760">
    <cfRule type="cellIs" dxfId="2" priority="571" stopIfTrue="1" operator="lessThan">
      <formula>0</formula>
    </cfRule>
  </conditionalFormatting>
  <conditionalFormatting sqref="J761">
    <cfRule type="cellIs" dxfId="2" priority="570" stopIfTrue="1" operator="lessThan">
      <formula>0</formula>
    </cfRule>
  </conditionalFormatting>
  <conditionalFormatting sqref="J762">
    <cfRule type="cellIs" dxfId="2" priority="569" stopIfTrue="1" operator="lessThan">
      <formula>0</formula>
    </cfRule>
  </conditionalFormatting>
  <conditionalFormatting sqref="J763">
    <cfRule type="cellIs" dxfId="2" priority="568" stopIfTrue="1" operator="lessThan">
      <formula>0</formula>
    </cfRule>
  </conditionalFormatting>
  <conditionalFormatting sqref="J764">
    <cfRule type="cellIs" dxfId="2" priority="567" stopIfTrue="1" operator="lessThan">
      <formula>0</formula>
    </cfRule>
  </conditionalFormatting>
  <conditionalFormatting sqref="J765">
    <cfRule type="cellIs" dxfId="2" priority="566" stopIfTrue="1" operator="lessThan">
      <formula>0</formula>
    </cfRule>
  </conditionalFormatting>
  <conditionalFormatting sqref="J766">
    <cfRule type="cellIs" dxfId="2" priority="565" stopIfTrue="1" operator="lessThan">
      <formula>0</formula>
    </cfRule>
  </conditionalFormatting>
  <conditionalFormatting sqref="J767">
    <cfRule type="cellIs" dxfId="2" priority="564" stopIfTrue="1" operator="lessThan">
      <formula>0</formula>
    </cfRule>
  </conditionalFormatting>
  <conditionalFormatting sqref="J768">
    <cfRule type="cellIs" dxfId="2" priority="563" stopIfTrue="1" operator="lessThan">
      <formula>0</formula>
    </cfRule>
  </conditionalFormatting>
  <conditionalFormatting sqref="J769">
    <cfRule type="cellIs" dxfId="2" priority="562" stopIfTrue="1" operator="lessThan">
      <formula>0</formula>
    </cfRule>
  </conditionalFormatting>
  <conditionalFormatting sqref="J770">
    <cfRule type="cellIs" dxfId="2" priority="561" stopIfTrue="1" operator="lessThan">
      <formula>0</formula>
    </cfRule>
  </conditionalFormatting>
  <conditionalFormatting sqref="J771">
    <cfRule type="cellIs" dxfId="2" priority="560" stopIfTrue="1" operator="lessThan">
      <formula>0</formula>
    </cfRule>
  </conditionalFormatting>
  <conditionalFormatting sqref="J772">
    <cfRule type="cellIs" dxfId="2" priority="559" stopIfTrue="1" operator="lessThan">
      <formula>0</formula>
    </cfRule>
  </conditionalFormatting>
  <conditionalFormatting sqref="J773">
    <cfRule type="cellIs" dxfId="2" priority="558" stopIfTrue="1" operator="lessThan">
      <formula>0</formula>
    </cfRule>
  </conditionalFormatting>
  <conditionalFormatting sqref="J774">
    <cfRule type="cellIs" dxfId="2" priority="557" stopIfTrue="1" operator="lessThan">
      <formula>0</formula>
    </cfRule>
  </conditionalFormatting>
  <conditionalFormatting sqref="J775">
    <cfRule type="cellIs" dxfId="2" priority="556" stopIfTrue="1" operator="lessThan">
      <formula>0</formula>
    </cfRule>
  </conditionalFormatting>
  <conditionalFormatting sqref="J776">
    <cfRule type="cellIs" dxfId="2" priority="555" stopIfTrue="1" operator="lessThan">
      <formula>0</formula>
    </cfRule>
  </conditionalFormatting>
  <conditionalFormatting sqref="J777">
    <cfRule type="cellIs" dxfId="2" priority="554" stopIfTrue="1" operator="lessThan">
      <formula>0</formula>
    </cfRule>
  </conditionalFormatting>
  <conditionalFormatting sqref="J778">
    <cfRule type="cellIs" dxfId="2" priority="553" stopIfTrue="1" operator="lessThan">
      <formula>0</formula>
    </cfRule>
  </conditionalFormatting>
  <conditionalFormatting sqref="J779">
    <cfRule type="cellIs" dxfId="2" priority="552" stopIfTrue="1" operator="lessThan">
      <formula>0</formula>
    </cfRule>
  </conditionalFormatting>
  <conditionalFormatting sqref="J780">
    <cfRule type="cellIs" dxfId="2" priority="551" stopIfTrue="1" operator="lessThan">
      <formula>0</formula>
    </cfRule>
  </conditionalFormatting>
  <conditionalFormatting sqref="J781">
    <cfRule type="cellIs" dxfId="2" priority="550" stopIfTrue="1" operator="lessThan">
      <formula>0</formula>
    </cfRule>
  </conditionalFormatting>
  <conditionalFormatting sqref="J782">
    <cfRule type="cellIs" dxfId="2" priority="549" stopIfTrue="1" operator="lessThan">
      <formula>0</formula>
    </cfRule>
  </conditionalFormatting>
  <conditionalFormatting sqref="J783">
    <cfRule type="cellIs" dxfId="2" priority="548" stopIfTrue="1" operator="lessThan">
      <formula>0</formula>
    </cfRule>
  </conditionalFormatting>
  <conditionalFormatting sqref="J784">
    <cfRule type="cellIs" dxfId="2" priority="547" stopIfTrue="1" operator="lessThan">
      <formula>0</formula>
    </cfRule>
  </conditionalFormatting>
  <conditionalFormatting sqref="J785">
    <cfRule type="cellIs" dxfId="2" priority="546" stopIfTrue="1" operator="lessThan">
      <formula>0</formula>
    </cfRule>
  </conditionalFormatting>
  <conditionalFormatting sqref="J786">
    <cfRule type="cellIs" dxfId="2" priority="545" stopIfTrue="1" operator="lessThan">
      <formula>0</formula>
    </cfRule>
  </conditionalFormatting>
  <conditionalFormatting sqref="J787">
    <cfRule type="cellIs" dxfId="2" priority="544" stopIfTrue="1" operator="lessThan">
      <formula>0</formula>
    </cfRule>
  </conditionalFormatting>
  <conditionalFormatting sqref="J788">
    <cfRule type="cellIs" dxfId="2" priority="543" stopIfTrue="1" operator="lessThan">
      <formula>0</formula>
    </cfRule>
  </conditionalFormatting>
  <conditionalFormatting sqref="J789">
    <cfRule type="cellIs" dxfId="2" priority="542" stopIfTrue="1" operator="lessThan">
      <formula>0</formula>
    </cfRule>
  </conditionalFormatting>
  <conditionalFormatting sqref="J790">
    <cfRule type="cellIs" dxfId="2" priority="541" stopIfTrue="1" operator="lessThan">
      <formula>0</formula>
    </cfRule>
  </conditionalFormatting>
  <conditionalFormatting sqref="J791">
    <cfRule type="cellIs" dxfId="2" priority="540" stopIfTrue="1" operator="lessThan">
      <formula>0</formula>
    </cfRule>
  </conditionalFormatting>
  <conditionalFormatting sqref="J792">
    <cfRule type="cellIs" dxfId="2" priority="539" stopIfTrue="1" operator="lessThan">
      <formula>0</formula>
    </cfRule>
  </conditionalFormatting>
  <conditionalFormatting sqref="J793">
    <cfRule type="cellIs" dxfId="2" priority="538" stopIfTrue="1" operator="lessThan">
      <formula>0</formula>
    </cfRule>
  </conditionalFormatting>
  <conditionalFormatting sqref="J794">
    <cfRule type="cellIs" dxfId="2" priority="537" stopIfTrue="1" operator="lessThan">
      <formula>0</formula>
    </cfRule>
  </conditionalFormatting>
  <conditionalFormatting sqref="J795">
    <cfRule type="cellIs" dxfId="2" priority="536" stopIfTrue="1" operator="lessThan">
      <formula>0</formula>
    </cfRule>
  </conditionalFormatting>
  <conditionalFormatting sqref="J796">
    <cfRule type="cellIs" dxfId="2" priority="535" stopIfTrue="1" operator="lessThan">
      <formula>0</formula>
    </cfRule>
  </conditionalFormatting>
  <conditionalFormatting sqref="J797">
    <cfRule type="cellIs" dxfId="2" priority="534" stopIfTrue="1" operator="lessThan">
      <formula>0</formula>
    </cfRule>
  </conditionalFormatting>
  <conditionalFormatting sqref="J798">
    <cfRule type="cellIs" dxfId="2" priority="533" stopIfTrue="1" operator="lessThan">
      <formula>0</formula>
    </cfRule>
  </conditionalFormatting>
  <conditionalFormatting sqref="J799">
    <cfRule type="cellIs" dxfId="2" priority="532" stopIfTrue="1" operator="lessThan">
      <formula>0</formula>
    </cfRule>
  </conditionalFormatting>
  <conditionalFormatting sqref="J800">
    <cfRule type="cellIs" dxfId="2" priority="531" stopIfTrue="1" operator="lessThan">
      <formula>0</formula>
    </cfRule>
  </conditionalFormatting>
  <conditionalFormatting sqref="J801">
    <cfRule type="cellIs" dxfId="2" priority="530" stopIfTrue="1" operator="lessThan">
      <formula>0</formula>
    </cfRule>
  </conditionalFormatting>
  <conditionalFormatting sqref="J802">
    <cfRule type="cellIs" dxfId="2" priority="529" stopIfTrue="1" operator="lessThan">
      <formula>0</formula>
    </cfRule>
  </conditionalFormatting>
  <conditionalFormatting sqref="J803">
    <cfRule type="cellIs" dxfId="2" priority="528" stopIfTrue="1" operator="lessThan">
      <formula>0</formula>
    </cfRule>
  </conditionalFormatting>
  <conditionalFormatting sqref="J804">
    <cfRule type="cellIs" dxfId="2" priority="527" stopIfTrue="1" operator="lessThan">
      <formula>0</formula>
    </cfRule>
  </conditionalFormatting>
  <conditionalFormatting sqref="J805">
    <cfRule type="cellIs" dxfId="2" priority="526" stopIfTrue="1" operator="lessThan">
      <formula>0</formula>
    </cfRule>
  </conditionalFormatting>
  <conditionalFormatting sqref="J806">
    <cfRule type="cellIs" dxfId="2" priority="525" stopIfTrue="1" operator="lessThan">
      <formula>0</formula>
    </cfRule>
  </conditionalFormatting>
  <conditionalFormatting sqref="J807">
    <cfRule type="cellIs" dxfId="2" priority="524" stopIfTrue="1" operator="lessThan">
      <formula>0</formula>
    </cfRule>
  </conditionalFormatting>
  <conditionalFormatting sqref="J808">
    <cfRule type="cellIs" dxfId="2" priority="523" stopIfTrue="1" operator="lessThan">
      <formula>0</formula>
    </cfRule>
  </conditionalFormatting>
  <conditionalFormatting sqref="J809">
    <cfRule type="cellIs" dxfId="2" priority="522" stopIfTrue="1" operator="lessThan">
      <formula>0</formula>
    </cfRule>
  </conditionalFormatting>
  <conditionalFormatting sqref="J810">
    <cfRule type="cellIs" dxfId="2" priority="521" stopIfTrue="1" operator="lessThan">
      <formula>0</formula>
    </cfRule>
  </conditionalFormatting>
  <conditionalFormatting sqref="J811">
    <cfRule type="cellIs" dxfId="2" priority="520" stopIfTrue="1" operator="lessThan">
      <formula>0</formula>
    </cfRule>
  </conditionalFormatting>
  <conditionalFormatting sqref="J812">
    <cfRule type="cellIs" dxfId="2" priority="519" stopIfTrue="1" operator="lessThan">
      <formula>0</formula>
    </cfRule>
  </conditionalFormatting>
  <conditionalFormatting sqref="J813">
    <cfRule type="cellIs" dxfId="2" priority="518" stopIfTrue="1" operator="lessThan">
      <formula>0</formula>
    </cfRule>
  </conditionalFormatting>
  <conditionalFormatting sqref="J814">
    <cfRule type="cellIs" dxfId="2" priority="517" stopIfTrue="1" operator="lessThan">
      <formula>0</formula>
    </cfRule>
  </conditionalFormatting>
  <conditionalFormatting sqref="J815">
    <cfRule type="cellIs" dxfId="2" priority="516" stopIfTrue="1" operator="lessThan">
      <formula>0</formula>
    </cfRule>
  </conditionalFormatting>
  <conditionalFormatting sqref="J816">
    <cfRule type="cellIs" dxfId="2" priority="515" stopIfTrue="1" operator="lessThan">
      <formula>0</formula>
    </cfRule>
  </conditionalFormatting>
  <conditionalFormatting sqref="J817">
    <cfRule type="cellIs" dxfId="2" priority="514" stopIfTrue="1" operator="lessThan">
      <formula>0</formula>
    </cfRule>
  </conditionalFormatting>
  <conditionalFormatting sqref="J818">
    <cfRule type="cellIs" dxfId="2" priority="513" stopIfTrue="1" operator="lessThan">
      <formula>0</formula>
    </cfRule>
  </conditionalFormatting>
  <conditionalFormatting sqref="J819">
    <cfRule type="cellIs" dxfId="2" priority="512" stopIfTrue="1" operator="lessThan">
      <formula>0</formula>
    </cfRule>
  </conditionalFormatting>
  <conditionalFormatting sqref="J820">
    <cfRule type="cellIs" dxfId="2" priority="511" stopIfTrue="1" operator="lessThan">
      <formula>0</formula>
    </cfRule>
  </conditionalFormatting>
  <conditionalFormatting sqref="J821">
    <cfRule type="cellIs" dxfId="2" priority="510" stopIfTrue="1" operator="lessThan">
      <formula>0</formula>
    </cfRule>
  </conditionalFormatting>
  <conditionalFormatting sqref="J822">
    <cfRule type="cellIs" dxfId="2" priority="509" stopIfTrue="1" operator="lessThan">
      <formula>0</formula>
    </cfRule>
  </conditionalFormatting>
  <conditionalFormatting sqref="J823">
    <cfRule type="cellIs" dxfId="2" priority="508" stopIfTrue="1" operator="lessThan">
      <formula>0</formula>
    </cfRule>
  </conditionalFormatting>
  <conditionalFormatting sqref="J824">
    <cfRule type="cellIs" dxfId="2" priority="507" stopIfTrue="1" operator="lessThan">
      <formula>0</formula>
    </cfRule>
  </conditionalFormatting>
  <conditionalFormatting sqref="J825">
    <cfRule type="cellIs" dxfId="2" priority="506" stopIfTrue="1" operator="lessThan">
      <formula>0</formula>
    </cfRule>
  </conditionalFormatting>
  <conditionalFormatting sqref="J826">
    <cfRule type="cellIs" dxfId="2" priority="505" stopIfTrue="1" operator="lessThan">
      <formula>0</formula>
    </cfRule>
  </conditionalFormatting>
  <conditionalFormatting sqref="J827">
    <cfRule type="cellIs" dxfId="2" priority="504" stopIfTrue="1" operator="lessThan">
      <formula>0</formula>
    </cfRule>
  </conditionalFormatting>
  <conditionalFormatting sqref="J828">
    <cfRule type="cellIs" dxfId="2" priority="503" stopIfTrue="1" operator="lessThan">
      <formula>0</formula>
    </cfRule>
  </conditionalFormatting>
  <conditionalFormatting sqref="J829">
    <cfRule type="cellIs" dxfId="2" priority="502" stopIfTrue="1" operator="lessThan">
      <formula>0</formula>
    </cfRule>
  </conditionalFormatting>
  <conditionalFormatting sqref="J830">
    <cfRule type="cellIs" dxfId="2" priority="501" stopIfTrue="1" operator="lessThan">
      <formula>0</formula>
    </cfRule>
  </conditionalFormatting>
  <conditionalFormatting sqref="J831">
    <cfRule type="cellIs" dxfId="2" priority="500" stopIfTrue="1" operator="lessThan">
      <formula>0</formula>
    </cfRule>
  </conditionalFormatting>
  <conditionalFormatting sqref="J832">
    <cfRule type="cellIs" dxfId="2" priority="499" stopIfTrue="1" operator="lessThan">
      <formula>0</formula>
    </cfRule>
  </conditionalFormatting>
  <conditionalFormatting sqref="J833">
    <cfRule type="cellIs" dxfId="2" priority="498" stopIfTrue="1" operator="lessThan">
      <formula>0</formula>
    </cfRule>
  </conditionalFormatting>
  <conditionalFormatting sqref="J834">
    <cfRule type="cellIs" dxfId="2" priority="497" stopIfTrue="1" operator="lessThan">
      <formula>0</formula>
    </cfRule>
  </conditionalFormatting>
  <conditionalFormatting sqref="J835">
    <cfRule type="cellIs" dxfId="2" priority="496" stopIfTrue="1" operator="lessThan">
      <formula>0</formula>
    </cfRule>
  </conditionalFormatting>
  <conditionalFormatting sqref="J836">
    <cfRule type="cellIs" dxfId="2" priority="495" stopIfTrue="1" operator="lessThan">
      <formula>0</formula>
    </cfRule>
  </conditionalFormatting>
  <conditionalFormatting sqref="J837">
    <cfRule type="cellIs" dxfId="2" priority="494" stopIfTrue="1" operator="lessThan">
      <formula>0</formula>
    </cfRule>
  </conditionalFormatting>
  <conditionalFormatting sqref="J838">
    <cfRule type="cellIs" dxfId="2" priority="493" stopIfTrue="1" operator="lessThan">
      <formula>0</formula>
    </cfRule>
  </conditionalFormatting>
  <conditionalFormatting sqref="J839">
    <cfRule type="cellIs" dxfId="2" priority="492" stopIfTrue="1" operator="lessThan">
      <formula>0</formula>
    </cfRule>
  </conditionalFormatting>
  <conditionalFormatting sqref="J840">
    <cfRule type="cellIs" dxfId="2" priority="491" stopIfTrue="1" operator="lessThan">
      <formula>0</formula>
    </cfRule>
  </conditionalFormatting>
  <conditionalFormatting sqref="J841">
    <cfRule type="cellIs" dxfId="2" priority="490" stopIfTrue="1" operator="lessThan">
      <formula>0</formula>
    </cfRule>
  </conditionalFormatting>
  <conditionalFormatting sqref="J842">
    <cfRule type="cellIs" dxfId="2" priority="489" stopIfTrue="1" operator="lessThan">
      <formula>0</formula>
    </cfRule>
  </conditionalFormatting>
  <conditionalFormatting sqref="J843">
    <cfRule type="cellIs" dxfId="2" priority="488" stopIfTrue="1" operator="lessThan">
      <formula>0</formula>
    </cfRule>
  </conditionalFormatting>
  <conditionalFormatting sqref="J844">
    <cfRule type="cellIs" dxfId="2" priority="487" stopIfTrue="1" operator="lessThan">
      <formula>0</formula>
    </cfRule>
  </conditionalFormatting>
  <conditionalFormatting sqref="J845">
    <cfRule type="cellIs" dxfId="2" priority="486" stopIfTrue="1" operator="lessThan">
      <formula>0</formula>
    </cfRule>
  </conditionalFormatting>
  <conditionalFormatting sqref="J846">
    <cfRule type="cellIs" dxfId="2" priority="485" stopIfTrue="1" operator="lessThan">
      <formula>0</formula>
    </cfRule>
  </conditionalFormatting>
  <conditionalFormatting sqref="J847">
    <cfRule type="cellIs" dxfId="2" priority="484" stopIfTrue="1" operator="lessThan">
      <formula>0</formula>
    </cfRule>
  </conditionalFormatting>
  <conditionalFormatting sqref="J848">
    <cfRule type="cellIs" dxfId="2" priority="483" stopIfTrue="1" operator="lessThan">
      <formula>0</formula>
    </cfRule>
  </conditionalFormatting>
  <conditionalFormatting sqref="J849">
    <cfRule type="cellIs" dxfId="2" priority="482" stopIfTrue="1" operator="lessThan">
      <formula>0</formula>
    </cfRule>
  </conditionalFormatting>
  <conditionalFormatting sqref="J850">
    <cfRule type="cellIs" dxfId="2" priority="481" stopIfTrue="1" operator="lessThan">
      <formula>0</formula>
    </cfRule>
  </conditionalFormatting>
  <conditionalFormatting sqref="J851">
    <cfRule type="cellIs" dxfId="2" priority="480" stopIfTrue="1" operator="lessThan">
      <formula>0</formula>
    </cfRule>
  </conditionalFormatting>
  <conditionalFormatting sqref="J852">
    <cfRule type="cellIs" dxfId="2" priority="479" stopIfTrue="1" operator="lessThan">
      <formula>0</formula>
    </cfRule>
  </conditionalFormatting>
  <conditionalFormatting sqref="J853">
    <cfRule type="cellIs" dxfId="2" priority="478" stopIfTrue="1" operator="lessThan">
      <formula>0</formula>
    </cfRule>
  </conditionalFormatting>
  <conditionalFormatting sqref="J854">
    <cfRule type="cellIs" dxfId="2" priority="477" stopIfTrue="1" operator="lessThan">
      <formula>0</formula>
    </cfRule>
  </conditionalFormatting>
  <conditionalFormatting sqref="J855">
    <cfRule type="cellIs" dxfId="2" priority="476" stopIfTrue="1" operator="lessThan">
      <formula>0</formula>
    </cfRule>
  </conditionalFormatting>
  <conditionalFormatting sqref="J856">
    <cfRule type="cellIs" dxfId="2" priority="475" stopIfTrue="1" operator="lessThan">
      <formula>0</formula>
    </cfRule>
  </conditionalFormatting>
  <conditionalFormatting sqref="J857">
    <cfRule type="cellIs" dxfId="2" priority="474" stopIfTrue="1" operator="lessThan">
      <formula>0</formula>
    </cfRule>
  </conditionalFormatting>
  <conditionalFormatting sqref="J858">
    <cfRule type="cellIs" dxfId="2" priority="473" stopIfTrue="1" operator="lessThan">
      <formula>0</formula>
    </cfRule>
  </conditionalFormatting>
  <conditionalFormatting sqref="J859">
    <cfRule type="cellIs" dxfId="2" priority="472" stopIfTrue="1" operator="lessThan">
      <formula>0</formula>
    </cfRule>
  </conditionalFormatting>
  <conditionalFormatting sqref="J860">
    <cfRule type="cellIs" dxfId="2" priority="471" stopIfTrue="1" operator="lessThan">
      <formula>0</formula>
    </cfRule>
  </conditionalFormatting>
  <conditionalFormatting sqref="J861">
    <cfRule type="cellIs" dxfId="2" priority="470" stopIfTrue="1" operator="lessThan">
      <formula>0</formula>
    </cfRule>
  </conditionalFormatting>
  <conditionalFormatting sqref="J862">
    <cfRule type="cellIs" dxfId="2" priority="469" stopIfTrue="1" operator="lessThan">
      <formula>0</formula>
    </cfRule>
  </conditionalFormatting>
  <conditionalFormatting sqref="J863">
    <cfRule type="cellIs" dxfId="2" priority="468" stopIfTrue="1" operator="lessThan">
      <formula>0</formula>
    </cfRule>
  </conditionalFormatting>
  <conditionalFormatting sqref="J864">
    <cfRule type="cellIs" dxfId="2" priority="467" stopIfTrue="1" operator="lessThan">
      <formula>0</formula>
    </cfRule>
  </conditionalFormatting>
  <conditionalFormatting sqref="J865">
    <cfRule type="cellIs" dxfId="2" priority="466" stopIfTrue="1" operator="lessThan">
      <formula>0</formula>
    </cfRule>
  </conditionalFormatting>
  <conditionalFormatting sqref="J866">
    <cfRule type="cellIs" dxfId="2" priority="465" stopIfTrue="1" operator="lessThan">
      <formula>0</formula>
    </cfRule>
  </conditionalFormatting>
  <conditionalFormatting sqref="J867">
    <cfRule type="cellIs" dxfId="2" priority="464" stopIfTrue="1" operator="lessThan">
      <formula>0</formula>
    </cfRule>
  </conditionalFormatting>
  <conditionalFormatting sqref="J868">
    <cfRule type="cellIs" dxfId="2" priority="463" stopIfTrue="1" operator="lessThan">
      <formula>0</formula>
    </cfRule>
  </conditionalFormatting>
  <conditionalFormatting sqref="J869">
    <cfRule type="cellIs" dxfId="2" priority="462" stopIfTrue="1" operator="lessThan">
      <formula>0</formula>
    </cfRule>
  </conditionalFormatting>
  <conditionalFormatting sqref="J870">
    <cfRule type="cellIs" dxfId="2" priority="461" stopIfTrue="1" operator="lessThan">
      <formula>0</formula>
    </cfRule>
  </conditionalFormatting>
  <conditionalFormatting sqref="J871">
    <cfRule type="cellIs" dxfId="2" priority="460" stopIfTrue="1" operator="lessThan">
      <formula>0</formula>
    </cfRule>
  </conditionalFormatting>
  <conditionalFormatting sqref="J872">
    <cfRule type="cellIs" dxfId="2" priority="459" stopIfTrue="1" operator="lessThan">
      <formula>0</formula>
    </cfRule>
  </conditionalFormatting>
  <conditionalFormatting sqref="J873">
    <cfRule type="cellIs" dxfId="2" priority="458" stopIfTrue="1" operator="lessThan">
      <formula>0</formula>
    </cfRule>
  </conditionalFormatting>
  <conditionalFormatting sqref="J874">
    <cfRule type="cellIs" dxfId="2" priority="457" stopIfTrue="1" operator="lessThan">
      <formula>0</formula>
    </cfRule>
  </conditionalFormatting>
  <conditionalFormatting sqref="J875">
    <cfRule type="cellIs" dxfId="2" priority="456" stopIfTrue="1" operator="lessThan">
      <formula>0</formula>
    </cfRule>
  </conditionalFormatting>
  <conditionalFormatting sqref="J876">
    <cfRule type="cellIs" dxfId="2" priority="455" stopIfTrue="1" operator="lessThan">
      <formula>0</formula>
    </cfRule>
  </conditionalFormatting>
  <conditionalFormatting sqref="J877">
    <cfRule type="cellIs" dxfId="2" priority="454" stopIfTrue="1" operator="lessThan">
      <formula>0</formula>
    </cfRule>
  </conditionalFormatting>
  <conditionalFormatting sqref="J878">
    <cfRule type="cellIs" dxfId="2" priority="453" stopIfTrue="1" operator="lessThan">
      <formula>0</formula>
    </cfRule>
  </conditionalFormatting>
  <conditionalFormatting sqref="J879">
    <cfRule type="cellIs" dxfId="2" priority="452" stopIfTrue="1" operator="lessThan">
      <formula>0</formula>
    </cfRule>
  </conditionalFormatting>
  <conditionalFormatting sqref="J880">
    <cfRule type="cellIs" dxfId="2" priority="451" stopIfTrue="1" operator="lessThan">
      <formula>0</formula>
    </cfRule>
  </conditionalFormatting>
  <conditionalFormatting sqref="J881">
    <cfRule type="cellIs" dxfId="2" priority="450" stopIfTrue="1" operator="lessThan">
      <formula>0</formula>
    </cfRule>
  </conditionalFormatting>
  <conditionalFormatting sqref="J882">
    <cfRule type="cellIs" dxfId="2" priority="449" stopIfTrue="1" operator="lessThan">
      <formula>0</formula>
    </cfRule>
  </conditionalFormatting>
  <conditionalFormatting sqref="J883">
    <cfRule type="cellIs" dxfId="2" priority="448" stopIfTrue="1" operator="lessThan">
      <formula>0</formula>
    </cfRule>
  </conditionalFormatting>
  <conditionalFormatting sqref="J884">
    <cfRule type="cellIs" dxfId="2" priority="447" stopIfTrue="1" operator="lessThan">
      <formula>0</formula>
    </cfRule>
  </conditionalFormatting>
  <conditionalFormatting sqref="J885">
    <cfRule type="cellIs" dxfId="2" priority="446" stopIfTrue="1" operator="lessThan">
      <formula>0</formula>
    </cfRule>
  </conditionalFormatting>
  <conditionalFormatting sqref="J886">
    <cfRule type="cellIs" dxfId="2" priority="445" stopIfTrue="1" operator="lessThan">
      <formula>0</formula>
    </cfRule>
  </conditionalFormatting>
  <conditionalFormatting sqref="J887">
    <cfRule type="cellIs" dxfId="2" priority="444" stopIfTrue="1" operator="lessThan">
      <formula>0</formula>
    </cfRule>
  </conditionalFormatting>
  <conditionalFormatting sqref="J888">
    <cfRule type="cellIs" dxfId="2" priority="443" stopIfTrue="1" operator="lessThan">
      <formula>0</formula>
    </cfRule>
  </conditionalFormatting>
  <conditionalFormatting sqref="J889">
    <cfRule type="cellIs" dxfId="2" priority="442" stopIfTrue="1" operator="lessThan">
      <formula>0</formula>
    </cfRule>
  </conditionalFormatting>
  <conditionalFormatting sqref="J890">
    <cfRule type="cellIs" dxfId="2" priority="441" stopIfTrue="1" operator="lessThan">
      <formula>0</formula>
    </cfRule>
  </conditionalFormatting>
  <conditionalFormatting sqref="J891">
    <cfRule type="cellIs" dxfId="2" priority="440" stopIfTrue="1" operator="lessThan">
      <formula>0</formula>
    </cfRule>
  </conditionalFormatting>
  <conditionalFormatting sqref="J892">
    <cfRule type="cellIs" dxfId="2" priority="439" stopIfTrue="1" operator="lessThan">
      <formula>0</formula>
    </cfRule>
  </conditionalFormatting>
  <conditionalFormatting sqref="J893">
    <cfRule type="cellIs" dxfId="2" priority="438" stopIfTrue="1" operator="lessThan">
      <formula>0</formula>
    </cfRule>
  </conditionalFormatting>
  <conditionalFormatting sqref="J894">
    <cfRule type="cellIs" dxfId="2" priority="437" stopIfTrue="1" operator="lessThan">
      <formula>0</formula>
    </cfRule>
  </conditionalFormatting>
  <conditionalFormatting sqref="J895">
    <cfRule type="cellIs" dxfId="2" priority="436" stopIfTrue="1" operator="lessThan">
      <formula>0</formula>
    </cfRule>
  </conditionalFormatting>
  <conditionalFormatting sqref="J896">
    <cfRule type="cellIs" dxfId="2" priority="435" stopIfTrue="1" operator="lessThan">
      <formula>0</formula>
    </cfRule>
  </conditionalFormatting>
  <conditionalFormatting sqref="J897">
    <cfRule type="cellIs" dxfId="2" priority="434" stopIfTrue="1" operator="lessThan">
      <formula>0</formula>
    </cfRule>
  </conditionalFormatting>
  <conditionalFormatting sqref="J898">
    <cfRule type="cellIs" dxfId="2" priority="433" stopIfTrue="1" operator="lessThan">
      <formula>0</formula>
    </cfRule>
  </conditionalFormatting>
  <conditionalFormatting sqref="J899">
    <cfRule type="cellIs" dxfId="2" priority="432" stopIfTrue="1" operator="lessThan">
      <formula>0</formula>
    </cfRule>
  </conditionalFormatting>
  <conditionalFormatting sqref="J900">
    <cfRule type="cellIs" dxfId="2" priority="431" stopIfTrue="1" operator="lessThan">
      <formula>0</formula>
    </cfRule>
  </conditionalFormatting>
  <conditionalFormatting sqref="J901">
    <cfRule type="cellIs" dxfId="2" priority="430" stopIfTrue="1" operator="lessThan">
      <formula>0</formula>
    </cfRule>
  </conditionalFormatting>
  <conditionalFormatting sqref="J902">
    <cfRule type="cellIs" dxfId="2" priority="429" stopIfTrue="1" operator="lessThan">
      <formula>0</formula>
    </cfRule>
  </conditionalFormatting>
  <conditionalFormatting sqref="J903">
    <cfRule type="cellIs" dxfId="2" priority="428" stopIfTrue="1" operator="lessThan">
      <formula>0</formula>
    </cfRule>
  </conditionalFormatting>
  <conditionalFormatting sqref="J904">
    <cfRule type="cellIs" dxfId="2" priority="427" stopIfTrue="1" operator="lessThan">
      <formula>0</formula>
    </cfRule>
  </conditionalFormatting>
  <conditionalFormatting sqref="J905">
    <cfRule type="cellIs" dxfId="2" priority="426" stopIfTrue="1" operator="lessThan">
      <formula>0</formula>
    </cfRule>
  </conditionalFormatting>
  <conditionalFormatting sqref="J906">
    <cfRule type="cellIs" dxfId="2" priority="425" stopIfTrue="1" operator="lessThan">
      <formula>0</formula>
    </cfRule>
  </conditionalFormatting>
  <conditionalFormatting sqref="J907">
    <cfRule type="cellIs" dxfId="2" priority="424" stopIfTrue="1" operator="lessThan">
      <formula>0</formula>
    </cfRule>
  </conditionalFormatting>
  <conditionalFormatting sqref="J908">
    <cfRule type="cellIs" dxfId="2" priority="423" stopIfTrue="1" operator="lessThan">
      <formula>0</formula>
    </cfRule>
  </conditionalFormatting>
  <conditionalFormatting sqref="J909">
    <cfRule type="cellIs" dxfId="2" priority="422" stopIfTrue="1" operator="lessThan">
      <formula>0</formula>
    </cfRule>
  </conditionalFormatting>
  <conditionalFormatting sqref="J910">
    <cfRule type="cellIs" dxfId="2" priority="421" stopIfTrue="1" operator="lessThan">
      <formula>0</formula>
    </cfRule>
  </conditionalFormatting>
  <conditionalFormatting sqref="J911">
    <cfRule type="cellIs" dxfId="2" priority="420" stopIfTrue="1" operator="lessThan">
      <formula>0</formula>
    </cfRule>
  </conditionalFormatting>
  <conditionalFormatting sqref="J912">
    <cfRule type="cellIs" dxfId="2" priority="419" stopIfTrue="1" operator="lessThan">
      <formula>0</formula>
    </cfRule>
  </conditionalFormatting>
  <conditionalFormatting sqref="J913">
    <cfRule type="cellIs" dxfId="2" priority="418" stopIfTrue="1" operator="lessThan">
      <formula>0</formula>
    </cfRule>
  </conditionalFormatting>
  <conditionalFormatting sqref="J914">
    <cfRule type="cellIs" dxfId="2" priority="417" stopIfTrue="1" operator="lessThan">
      <formula>0</formula>
    </cfRule>
  </conditionalFormatting>
  <conditionalFormatting sqref="J915">
    <cfRule type="cellIs" dxfId="2" priority="416" stopIfTrue="1" operator="lessThan">
      <formula>0</formula>
    </cfRule>
  </conditionalFormatting>
  <conditionalFormatting sqref="J916">
    <cfRule type="cellIs" dxfId="2" priority="415" stopIfTrue="1" operator="lessThan">
      <formula>0</formula>
    </cfRule>
  </conditionalFormatting>
  <conditionalFormatting sqref="J917">
    <cfRule type="cellIs" dxfId="2" priority="414" stopIfTrue="1" operator="lessThan">
      <formula>0</formula>
    </cfRule>
  </conditionalFormatting>
  <conditionalFormatting sqref="J918">
    <cfRule type="cellIs" dxfId="2" priority="413" stopIfTrue="1" operator="lessThan">
      <formula>0</formula>
    </cfRule>
  </conditionalFormatting>
  <conditionalFormatting sqref="J919">
    <cfRule type="cellIs" dxfId="2" priority="412" stopIfTrue="1" operator="lessThan">
      <formula>0</formula>
    </cfRule>
  </conditionalFormatting>
  <conditionalFormatting sqref="J920">
    <cfRule type="cellIs" dxfId="2" priority="411" stopIfTrue="1" operator="lessThan">
      <formula>0</formula>
    </cfRule>
  </conditionalFormatting>
  <conditionalFormatting sqref="J921">
    <cfRule type="cellIs" dxfId="2" priority="410" stopIfTrue="1" operator="lessThan">
      <formula>0</formula>
    </cfRule>
  </conditionalFormatting>
  <conditionalFormatting sqref="J922">
    <cfRule type="cellIs" dxfId="2" priority="409" stopIfTrue="1" operator="lessThan">
      <formula>0</formula>
    </cfRule>
  </conditionalFormatting>
  <conditionalFormatting sqref="J923">
    <cfRule type="cellIs" dxfId="2" priority="408" stopIfTrue="1" operator="lessThan">
      <formula>0</formula>
    </cfRule>
  </conditionalFormatting>
  <conditionalFormatting sqref="J924">
    <cfRule type="cellIs" dxfId="2" priority="407" stopIfTrue="1" operator="lessThan">
      <formula>0</formula>
    </cfRule>
  </conditionalFormatting>
  <conditionalFormatting sqref="J925">
    <cfRule type="cellIs" dxfId="2" priority="406" stopIfTrue="1" operator="lessThan">
      <formula>0</formula>
    </cfRule>
  </conditionalFormatting>
  <conditionalFormatting sqref="J926">
    <cfRule type="cellIs" dxfId="2" priority="405" stopIfTrue="1" operator="lessThan">
      <formula>0</formula>
    </cfRule>
  </conditionalFormatting>
  <conditionalFormatting sqref="J927">
    <cfRule type="cellIs" dxfId="2" priority="404" stopIfTrue="1" operator="lessThan">
      <formula>0</formula>
    </cfRule>
  </conditionalFormatting>
  <conditionalFormatting sqref="J928">
    <cfRule type="cellIs" dxfId="2" priority="403" stopIfTrue="1" operator="lessThan">
      <formula>0</formula>
    </cfRule>
  </conditionalFormatting>
  <conditionalFormatting sqref="J929">
    <cfRule type="cellIs" dxfId="2" priority="402" stopIfTrue="1" operator="lessThan">
      <formula>0</formula>
    </cfRule>
  </conditionalFormatting>
  <conditionalFormatting sqref="J930">
    <cfRule type="cellIs" dxfId="2" priority="401" stopIfTrue="1" operator="lessThan">
      <formula>0</formula>
    </cfRule>
  </conditionalFormatting>
  <conditionalFormatting sqref="J931">
    <cfRule type="cellIs" dxfId="2" priority="400" stopIfTrue="1" operator="lessThan">
      <formula>0</formula>
    </cfRule>
  </conditionalFormatting>
  <conditionalFormatting sqref="J932">
    <cfRule type="cellIs" dxfId="2" priority="399" stopIfTrue="1" operator="lessThan">
      <formula>0</formula>
    </cfRule>
  </conditionalFormatting>
  <conditionalFormatting sqref="J933">
    <cfRule type="cellIs" dxfId="2" priority="398" stopIfTrue="1" operator="lessThan">
      <formula>0</formula>
    </cfRule>
  </conditionalFormatting>
  <conditionalFormatting sqref="J934">
    <cfRule type="cellIs" dxfId="2" priority="397" stopIfTrue="1" operator="lessThan">
      <formula>0</formula>
    </cfRule>
  </conditionalFormatting>
  <conditionalFormatting sqref="J935">
    <cfRule type="cellIs" dxfId="2" priority="396" stopIfTrue="1" operator="lessThan">
      <formula>0</formula>
    </cfRule>
  </conditionalFormatting>
  <conditionalFormatting sqref="J936">
    <cfRule type="cellIs" dxfId="2" priority="395" stopIfTrue="1" operator="lessThan">
      <formula>0</formula>
    </cfRule>
  </conditionalFormatting>
  <conditionalFormatting sqref="J937">
    <cfRule type="cellIs" dxfId="2" priority="394" stopIfTrue="1" operator="lessThan">
      <formula>0</formula>
    </cfRule>
  </conditionalFormatting>
  <conditionalFormatting sqref="J938">
    <cfRule type="cellIs" dxfId="2" priority="393" stopIfTrue="1" operator="lessThan">
      <formula>0</formula>
    </cfRule>
  </conditionalFormatting>
  <conditionalFormatting sqref="J939">
    <cfRule type="cellIs" dxfId="2" priority="392" stopIfTrue="1" operator="lessThan">
      <formula>0</formula>
    </cfRule>
  </conditionalFormatting>
  <conditionalFormatting sqref="J940">
    <cfRule type="cellIs" dxfId="2" priority="391" stopIfTrue="1" operator="lessThan">
      <formula>0</formula>
    </cfRule>
  </conditionalFormatting>
  <conditionalFormatting sqref="J941">
    <cfRule type="cellIs" dxfId="2" priority="390" stopIfTrue="1" operator="lessThan">
      <formula>0</formula>
    </cfRule>
  </conditionalFormatting>
  <conditionalFormatting sqref="J942">
    <cfRule type="cellIs" dxfId="2" priority="389" stopIfTrue="1" operator="lessThan">
      <formula>0</formula>
    </cfRule>
  </conditionalFormatting>
  <conditionalFormatting sqref="J943">
    <cfRule type="cellIs" dxfId="2" priority="388" stopIfTrue="1" operator="lessThan">
      <formula>0</formula>
    </cfRule>
  </conditionalFormatting>
  <conditionalFormatting sqref="J944">
    <cfRule type="cellIs" dxfId="2" priority="387" stopIfTrue="1" operator="lessThan">
      <formula>0</formula>
    </cfRule>
  </conditionalFormatting>
  <conditionalFormatting sqref="J945">
    <cfRule type="cellIs" dxfId="2" priority="386" stopIfTrue="1" operator="lessThan">
      <formula>0</formula>
    </cfRule>
  </conditionalFormatting>
  <conditionalFormatting sqref="J946">
    <cfRule type="cellIs" dxfId="2" priority="385" stopIfTrue="1" operator="lessThan">
      <formula>0</formula>
    </cfRule>
  </conditionalFormatting>
  <conditionalFormatting sqref="J947">
    <cfRule type="cellIs" dxfId="2" priority="384" stopIfTrue="1" operator="lessThan">
      <formula>0</formula>
    </cfRule>
  </conditionalFormatting>
  <conditionalFormatting sqref="J948">
    <cfRule type="cellIs" dxfId="2" priority="383" stopIfTrue="1" operator="lessThan">
      <formula>0</formula>
    </cfRule>
  </conditionalFormatting>
  <conditionalFormatting sqref="J949">
    <cfRule type="cellIs" dxfId="2" priority="382" stopIfTrue="1" operator="lessThan">
      <formula>0</formula>
    </cfRule>
  </conditionalFormatting>
  <conditionalFormatting sqref="J950">
    <cfRule type="cellIs" dxfId="2" priority="381" stopIfTrue="1" operator="lessThan">
      <formula>0</formula>
    </cfRule>
  </conditionalFormatting>
  <conditionalFormatting sqref="J951">
    <cfRule type="cellIs" dxfId="2" priority="380" stopIfTrue="1" operator="lessThan">
      <formula>0</formula>
    </cfRule>
  </conditionalFormatting>
  <conditionalFormatting sqref="J952">
    <cfRule type="cellIs" dxfId="2" priority="379" stopIfTrue="1" operator="lessThan">
      <formula>0</formula>
    </cfRule>
  </conditionalFormatting>
  <conditionalFormatting sqref="J953">
    <cfRule type="cellIs" dxfId="2" priority="378" stopIfTrue="1" operator="lessThan">
      <formula>0</formula>
    </cfRule>
  </conditionalFormatting>
  <conditionalFormatting sqref="J954">
    <cfRule type="cellIs" dxfId="2" priority="377" stopIfTrue="1" operator="lessThan">
      <formula>0</formula>
    </cfRule>
  </conditionalFormatting>
  <conditionalFormatting sqref="J955">
    <cfRule type="cellIs" dxfId="2" priority="376" stopIfTrue="1" operator="lessThan">
      <formula>0</formula>
    </cfRule>
  </conditionalFormatting>
  <conditionalFormatting sqref="J956">
    <cfRule type="cellIs" dxfId="2" priority="375" stopIfTrue="1" operator="lessThan">
      <formula>0</formula>
    </cfRule>
  </conditionalFormatting>
  <conditionalFormatting sqref="J957">
    <cfRule type="cellIs" dxfId="2" priority="374" stopIfTrue="1" operator="lessThan">
      <formula>0</formula>
    </cfRule>
  </conditionalFormatting>
  <conditionalFormatting sqref="J958">
    <cfRule type="cellIs" dxfId="2" priority="373" stopIfTrue="1" operator="lessThan">
      <formula>0</formula>
    </cfRule>
  </conditionalFormatting>
  <conditionalFormatting sqref="J959">
    <cfRule type="cellIs" dxfId="2" priority="372" stopIfTrue="1" operator="lessThan">
      <formula>0</formula>
    </cfRule>
  </conditionalFormatting>
  <conditionalFormatting sqref="J960">
    <cfRule type="cellIs" dxfId="2" priority="371" stopIfTrue="1" operator="lessThan">
      <formula>0</formula>
    </cfRule>
  </conditionalFormatting>
  <conditionalFormatting sqref="J961">
    <cfRule type="cellIs" dxfId="2" priority="370" stopIfTrue="1" operator="lessThan">
      <formula>0</formula>
    </cfRule>
  </conditionalFormatting>
  <conditionalFormatting sqref="J962">
    <cfRule type="cellIs" dxfId="2" priority="369" stopIfTrue="1" operator="lessThan">
      <formula>0</formula>
    </cfRule>
  </conditionalFormatting>
  <conditionalFormatting sqref="J963">
    <cfRule type="cellIs" dxfId="2" priority="368" stopIfTrue="1" operator="lessThan">
      <formula>0</formula>
    </cfRule>
  </conditionalFormatting>
  <conditionalFormatting sqref="J964">
    <cfRule type="cellIs" dxfId="2" priority="367" stopIfTrue="1" operator="lessThan">
      <formula>0</formula>
    </cfRule>
  </conditionalFormatting>
  <conditionalFormatting sqref="J965">
    <cfRule type="cellIs" dxfId="2" priority="366" stopIfTrue="1" operator="lessThan">
      <formula>0</formula>
    </cfRule>
  </conditionalFormatting>
  <conditionalFormatting sqref="J966">
    <cfRule type="cellIs" dxfId="2" priority="365" stopIfTrue="1" operator="lessThan">
      <formula>0</formula>
    </cfRule>
  </conditionalFormatting>
  <conditionalFormatting sqref="J967">
    <cfRule type="cellIs" dxfId="2" priority="364" stopIfTrue="1" operator="lessThan">
      <formula>0</formula>
    </cfRule>
  </conditionalFormatting>
  <conditionalFormatting sqref="J968">
    <cfRule type="cellIs" dxfId="2" priority="363" stopIfTrue="1" operator="lessThan">
      <formula>0</formula>
    </cfRule>
  </conditionalFormatting>
  <conditionalFormatting sqref="J969">
    <cfRule type="cellIs" dxfId="2" priority="362" stopIfTrue="1" operator="lessThan">
      <formula>0</formula>
    </cfRule>
  </conditionalFormatting>
  <conditionalFormatting sqref="J970">
    <cfRule type="cellIs" dxfId="2" priority="361" stopIfTrue="1" operator="lessThan">
      <formula>0</formula>
    </cfRule>
  </conditionalFormatting>
  <conditionalFormatting sqref="J971">
    <cfRule type="cellIs" dxfId="2" priority="360" stopIfTrue="1" operator="lessThan">
      <formula>0</formula>
    </cfRule>
  </conditionalFormatting>
  <conditionalFormatting sqref="J972">
    <cfRule type="cellIs" dxfId="2" priority="359" stopIfTrue="1" operator="lessThan">
      <formula>0</formula>
    </cfRule>
  </conditionalFormatting>
  <conditionalFormatting sqref="J973">
    <cfRule type="cellIs" dxfId="2" priority="358" stopIfTrue="1" operator="lessThan">
      <formula>0</formula>
    </cfRule>
  </conditionalFormatting>
  <conditionalFormatting sqref="J974">
    <cfRule type="cellIs" dxfId="2" priority="357" stopIfTrue="1" operator="lessThan">
      <formula>0</formula>
    </cfRule>
  </conditionalFormatting>
  <conditionalFormatting sqref="J975">
    <cfRule type="cellIs" dxfId="2" priority="356" stopIfTrue="1" operator="lessThan">
      <formula>0</formula>
    </cfRule>
  </conditionalFormatting>
  <conditionalFormatting sqref="J976">
    <cfRule type="cellIs" dxfId="2" priority="355" stopIfTrue="1" operator="lessThan">
      <formula>0</formula>
    </cfRule>
  </conditionalFormatting>
  <conditionalFormatting sqref="J977">
    <cfRule type="cellIs" dxfId="2" priority="354" stopIfTrue="1" operator="lessThan">
      <formula>0</formula>
    </cfRule>
  </conditionalFormatting>
  <conditionalFormatting sqref="J978">
    <cfRule type="cellIs" dxfId="2" priority="353" stopIfTrue="1" operator="lessThan">
      <formula>0</formula>
    </cfRule>
  </conditionalFormatting>
  <conditionalFormatting sqref="J979">
    <cfRule type="cellIs" dxfId="2" priority="352" stopIfTrue="1" operator="lessThan">
      <formula>0</formula>
    </cfRule>
  </conditionalFormatting>
  <conditionalFormatting sqref="J980">
    <cfRule type="cellIs" dxfId="2" priority="351" stopIfTrue="1" operator="lessThan">
      <formula>0</formula>
    </cfRule>
  </conditionalFormatting>
  <conditionalFormatting sqref="J981">
    <cfRule type="cellIs" dxfId="2" priority="350" stopIfTrue="1" operator="lessThan">
      <formula>0</formula>
    </cfRule>
  </conditionalFormatting>
  <conditionalFormatting sqref="J982">
    <cfRule type="cellIs" dxfId="2" priority="349" stopIfTrue="1" operator="lessThan">
      <formula>0</formula>
    </cfRule>
  </conditionalFormatting>
  <conditionalFormatting sqref="J983">
    <cfRule type="cellIs" dxfId="2" priority="348" stopIfTrue="1" operator="lessThan">
      <formula>0</formula>
    </cfRule>
  </conditionalFormatting>
  <conditionalFormatting sqref="J984">
    <cfRule type="cellIs" dxfId="2" priority="347" stopIfTrue="1" operator="lessThan">
      <formula>0</formula>
    </cfRule>
  </conditionalFormatting>
  <conditionalFormatting sqref="J985">
    <cfRule type="cellIs" dxfId="2" priority="346" stopIfTrue="1" operator="lessThan">
      <formula>0</formula>
    </cfRule>
  </conditionalFormatting>
  <conditionalFormatting sqref="J986">
    <cfRule type="cellIs" dxfId="2" priority="345" stopIfTrue="1" operator="lessThan">
      <formula>0</formula>
    </cfRule>
  </conditionalFormatting>
  <conditionalFormatting sqref="J987">
    <cfRule type="cellIs" dxfId="2" priority="344" stopIfTrue="1" operator="lessThan">
      <formula>0</formula>
    </cfRule>
  </conditionalFormatting>
  <conditionalFormatting sqref="J988">
    <cfRule type="cellIs" dxfId="2" priority="343" stopIfTrue="1" operator="lessThan">
      <formula>0</formula>
    </cfRule>
  </conditionalFormatting>
  <conditionalFormatting sqref="J989">
    <cfRule type="cellIs" dxfId="2" priority="342" stopIfTrue="1" operator="lessThan">
      <formula>0</formula>
    </cfRule>
  </conditionalFormatting>
  <conditionalFormatting sqref="J990">
    <cfRule type="cellIs" dxfId="2" priority="341" stopIfTrue="1" operator="lessThan">
      <formula>0</formula>
    </cfRule>
  </conditionalFormatting>
  <conditionalFormatting sqref="J991">
    <cfRule type="cellIs" dxfId="2" priority="340" stopIfTrue="1" operator="lessThan">
      <formula>0</formula>
    </cfRule>
  </conditionalFormatting>
  <conditionalFormatting sqref="J992">
    <cfRule type="cellIs" dxfId="2" priority="339" stopIfTrue="1" operator="lessThan">
      <formula>0</formula>
    </cfRule>
  </conditionalFormatting>
  <conditionalFormatting sqref="J993">
    <cfRule type="cellIs" dxfId="2" priority="338" stopIfTrue="1" operator="lessThan">
      <formula>0</formula>
    </cfRule>
  </conditionalFormatting>
  <conditionalFormatting sqref="J994">
    <cfRule type="cellIs" dxfId="2" priority="337" stopIfTrue="1" operator="lessThan">
      <formula>0</formula>
    </cfRule>
  </conditionalFormatting>
  <conditionalFormatting sqref="J995">
    <cfRule type="cellIs" dxfId="2" priority="336" stopIfTrue="1" operator="lessThan">
      <formula>0</formula>
    </cfRule>
  </conditionalFormatting>
  <conditionalFormatting sqref="J996">
    <cfRule type="cellIs" dxfId="2" priority="335" stopIfTrue="1" operator="lessThan">
      <formula>0</formula>
    </cfRule>
  </conditionalFormatting>
  <conditionalFormatting sqref="J997">
    <cfRule type="cellIs" dxfId="2" priority="334" stopIfTrue="1" operator="lessThan">
      <formula>0</formula>
    </cfRule>
  </conditionalFormatting>
  <conditionalFormatting sqref="J998">
    <cfRule type="cellIs" dxfId="2" priority="333" stopIfTrue="1" operator="lessThan">
      <formula>0</formula>
    </cfRule>
  </conditionalFormatting>
  <conditionalFormatting sqref="J999">
    <cfRule type="cellIs" dxfId="2" priority="332" stopIfTrue="1" operator="lessThan">
      <formula>0</formula>
    </cfRule>
  </conditionalFormatting>
  <conditionalFormatting sqref="J1000">
    <cfRule type="cellIs" dxfId="2" priority="331" stopIfTrue="1" operator="lessThan">
      <formula>0</formula>
    </cfRule>
  </conditionalFormatting>
  <conditionalFormatting sqref="J1001">
    <cfRule type="cellIs" dxfId="2" priority="330" stopIfTrue="1" operator="lessThan">
      <formula>0</formula>
    </cfRule>
  </conditionalFormatting>
  <conditionalFormatting sqref="J1002">
    <cfRule type="cellIs" dxfId="2" priority="329" stopIfTrue="1" operator="lessThan">
      <formula>0</formula>
    </cfRule>
  </conditionalFormatting>
  <conditionalFormatting sqref="J1003">
    <cfRule type="cellIs" dxfId="2" priority="328" stopIfTrue="1" operator="lessThan">
      <formula>0</formula>
    </cfRule>
  </conditionalFormatting>
  <conditionalFormatting sqref="J1004">
    <cfRule type="cellIs" dxfId="2" priority="327" stopIfTrue="1" operator="lessThan">
      <formula>0</formula>
    </cfRule>
  </conditionalFormatting>
  <conditionalFormatting sqref="J1005">
    <cfRule type="cellIs" dxfId="2" priority="326" stopIfTrue="1" operator="lessThan">
      <formula>0</formula>
    </cfRule>
  </conditionalFormatting>
  <conditionalFormatting sqref="J1006">
    <cfRule type="cellIs" dxfId="2" priority="325" stopIfTrue="1" operator="lessThan">
      <formula>0</formula>
    </cfRule>
  </conditionalFormatting>
  <conditionalFormatting sqref="J1007">
    <cfRule type="cellIs" dxfId="2" priority="324" stopIfTrue="1" operator="lessThan">
      <formula>0</formula>
    </cfRule>
  </conditionalFormatting>
  <conditionalFormatting sqref="J1008">
    <cfRule type="cellIs" dxfId="2" priority="323" stopIfTrue="1" operator="lessThan">
      <formula>0</formula>
    </cfRule>
  </conditionalFormatting>
  <conditionalFormatting sqref="J1009">
    <cfRule type="cellIs" dxfId="2" priority="322" stopIfTrue="1" operator="lessThan">
      <formula>0</formula>
    </cfRule>
  </conditionalFormatting>
  <conditionalFormatting sqref="J1010">
    <cfRule type="cellIs" dxfId="2" priority="321" stopIfTrue="1" operator="lessThan">
      <formula>0</formula>
    </cfRule>
  </conditionalFormatting>
  <conditionalFormatting sqref="J1011">
    <cfRule type="cellIs" dxfId="2" priority="320" stopIfTrue="1" operator="lessThan">
      <formula>0</formula>
    </cfRule>
  </conditionalFormatting>
  <conditionalFormatting sqref="J1012">
    <cfRule type="cellIs" dxfId="2" priority="319" stopIfTrue="1" operator="lessThan">
      <formula>0</formula>
    </cfRule>
  </conditionalFormatting>
  <conditionalFormatting sqref="J1013">
    <cfRule type="cellIs" dxfId="2" priority="318" stopIfTrue="1" operator="lessThan">
      <formula>0</formula>
    </cfRule>
  </conditionalFormatting>
  <conditionalFormatting sqref="J1014">
    <cfRule type="cellIs" dxfId="2" priority="317" stopIfTrue="1" operator="lessThan">
      <formula>0</formula>
    </cfRule>
  </conditionalFormatting>
  <conditionalFormatting sqref="J1015">
    <cfRule type="cellIs" dxfId="2" priority="316" stopIfTrue="1" operator="lessThan">
      <formula>0</formula>
    </cfRule>
  </conditionalFormatting>
  <conditionalFormatting sqref="J1016">
    <cfRule type="cellIs" dxfId="2" priority="315" stopIfTrue="1" operator="lessThan">
      <formula>0</formula>
    </cfRule>
  </conditionalFormatting>
  <conditionalFormatting sqref="J1017">
    <cfRule type="cellIs" dxfId="2" priority="314" stopIfTrue="1" operator="lessThan">
      <formula>0</formula>
    </cfRule>
  </conditionalFormatting>
  <conditionalFormatting sqref="J1018">
    <cfRule type="cellIs" dxfId="2" priority="313" stopIfTrue="1" operator="lessThan">
      <formula>0</formula>
    </cfRule>
  </conditionalFormatting>
  <conditionalFormatting sqref="J1019">
    <cfRule type="cellIs" dxfId="2" priority="312" stopIfTrue="1" operator="lessThan">
      <formula>0</formula>
    </cfRule>
  </conditionalFormatting>
  <conditionalFormatting sqref="J1020">
    <cfRule type="cellIs" dxfId="2" priority="311" stopIfTrue="1" operator="lessThan">
      <formula>0</formula>
    </cfRule>
  </conditionalFormatting>
  <conditionalFormatting sqref="J1021">
    <cfRule type="cellIs" dxfId="2" priority="310" stopIfTrue="1" operator="lessThan">
      <formula>0</formula>
    </cfRule>
  </conditionalFormatting>
  <conditionalFormatting sqref="J1022">
    <cfRule type="cellIs" dxfId="2" priority="309" stopIfTrue="1" operator="lessThan">
      <formula>0</formula>
    </cfRule>
  </conditionalFormatting>
  <conditionalFormatting sqref="J1023">
    <cfRule type="cellIs" dxfId="2" priority="308" stopIfTrue="1" operator="lessThan">
      <formula>0</formula>
    </cfRule>
  </conditionalFormatting>
  <conditionalFormatting sqref="J1024">
    <cfRule type="cellIs" dxfId="2" priority="307" stopIfTrue="1" operator="lessThan">
      <formula>0</formula>
    </cfRule>
  </conditionalFormatting>
  <conditionalFormatting sqref="J1025">
    <cfRule type="cellIs" dxfId="2" priority="306" stopIfTrue="1" operator="lessThan">
      <formula>0</formula>
    </cfRule>
  </conditionalFormatting>
  <conditionalFormatting sqref="J1026">
    <cfRule type="cellIs" dxfId="2" priority="305" stopIfTrue="1" operator="lessThan">
      <formula>0</formula>
    </cfRule>
  </conditionalFormatting>
  <conditionalFormatting sqref="J1027">
    <cfRule type="cellIs" dxfId="2" priority="304" stopIfTrue="1" operator="lessThan">
      <formula>0</formula>
    </cfRule>
  </conditionalFormatting>
  <conditionalFormatting sqref="J1028">
    <cfRule type="cellIs" dxfId="2" priority="303" stopIfTrue="1" operator="lessThan">
      <formula>0</formula>
    </cfRule>
  </conditionalFormatting>
  <conditionalFormatting sqref="J1029">
    <cfRule type="cellIs" dxfId="2" priority="302" stopIfTrue="1" operator="lessThan">
      <formula>0</formula>
    </cfRule>
  </conditionalFormatting>
  <conditionalFormatting sqref="J1030">
    <cfRule type="cellIs" dxfId="2" priority="301" stopIfTrue="1" operator="lessThan">
      <formula>0</formula>
    </cfRule>
  </conditionalFormatting>
  <conditionalFormatting sqref="J1031">
    <cfRule type="cellIs" dxfId="2" priority="300" stopIfTrue="1" operator="lessThan">
      <formula>0</formula>
    </cfRule>
  </conditionalFormatting>
  <conditionalFormatting sqref="J1032">
    <cfRule type="cellIs" dxfId="2" priority="299" stopIfTrue="1" operator="lessThan">
      <formula>0</formula>
    </cfRule>
  </conditionalFormatting>
  <conditionalFormatting sqref="J1033">
    <cfRule type="cellIs" dxfId="2" priority="298" stopIfTrue="1" operator="lessThan">
      <formula>0</formula>
    </cfRule>
  </conditionalFormatting>
  <conditionalFormatting sqref="J1034">
    <cfRule type="cellIs" dxfId="2" priority="297" stopIfTrue="1" operator="lessThan">
      <formula>0</formula>
    </cfRule>
  </conditionalFormatting>
  <conditionalFormatting sqref="J1035">
    <cfRule type="cellIs" dxfId="2" priority="296" stopIfTrue="1" operator="lessThan">
      <formula>0</formula>
    </cfRule>
  </conditionalFormatting>
  <conditionalFormatting sqref="J1036">
    <cfRule type="cellIs" dxfId="2" priority="295" stopIfTrue="1" operator="lessThan">
      <formula>0</formula>
    </cfRule>
  </conditionalFormatting>
  <conditionalFormatting sqref="J1037">
    <cfRule type="cellIs" dxfId="2" priority="294" stopIfTrue="1" operator="lessThan">
      <formula>0</formula>
    </cfRule>
  </conditionalFormatting>
  <conditionalFormatting sqref="J1038">
    <cfRule type="cellIs" dxfId="2" priority="293" stopIfTrue="1" operator="lessThan">
      <formula>0</formula>
    </cfRule>
  </conditionalFormatting>
  <conditionalFormatting sqref="J1039">
    <cfRule type="cellIs" dxfId="2" priority="292" stopIfTrue="1" operator="lessThan">
      <formula>0</formula>
    </cfRule>
  </conditionalFormatting>
  <conditionalFormatting sqref="J1040">
    <cfRule type="cellIs" dxfId="2" priority="291" stopIfTrue="1" operator="lessThan">
      <formula>0</formula>
    </cfRule>
  </conditionalFormatting>
  <conditionalFormatting sqref="J1041">
    <cfRule type="cellIs" dxfId="2" priority="290" stopIfTrue="1" operator="lessThan">
      <formula>0</formula>
    </cfRule>
  </conditionalFormatting>
  <conditionalFormatting sqref="J1042">
    <cfRule type="cellIs" dxfId="2" priority="289" stopIfTrue="1" operator="lessThan">
      <formula>0</formula>
    </cfRule>
  </conditionalFormatting>
  <conditionalFormatting sqref="J1043">
    <cfRule type="cellIs" dxfId="2" priority="288" stopIfTrue="1" operator="lessThan">
      <formula>0</formula>
    </cfRule>
  </conditionalFormatting>
  <conditionalFormatting sqref="J1044">
    <cfRule type="cellIs" dxfId="2" priority="287" stopIfTrue="1" operator="lessThan">
      <formula>0</formula>
    </cfRule>
  </conditionalFormatting>
  <conditionalFormatting sqref="J1045">
    <cfRule type="cellIs" dxfId="2" priority="286" stopIfTrue="1" operator="lessThan">
      <formula>0</formula>
    </cfRule>
  </conditionalFormatting>
  <conditionalFormatting sqref="J1046">
    <cfRule type="cellIs" dxfId="2" priority="285" stopIfTrue="1" operator="lessThan">
      <formula>0</formula>
    </cfRule>
  </conditionalFormatting>
  <conditionalFormatting sqref="J1047">
    <cfRule type="cellIs" dxfId="2" priority="284" stopIfTrue="1" operator="lessThan">
      <formula>0</formula>
    </cfRule>
  </conditionalFormatting>
  <conditionalFormatting sqref="J1048">
    <cfRule type="cellIs" dxfId="2" priority="283" stopIfTrue="1" operator="lessThan">
      <formula>0</formula>
    </cfRule>
  </conditionalFormatting>
  <conditionalFormatting sqref="J1049">
    <cfRule type="cellIs" dxfId="2" priority="282" stopIfTrue="1" operator="lessThan">
      <formula>0</formula>
    </cfRule>
  </conditionalFormatting>
  <conditionalFormatting sqref="J1050">
    <cfRule type="cellIs" dxfId="2" priority="281" stopIfTrue="1" operator="lessThan">
      <formula>0</formula>
    </cfRule>
  </conditionalFormatting>
  <conditionalFormatting sqref="J1051">
    <cfRule type="cellIs" dxfId="2" priority="280" stopIfTrue="1" operator="lessThan">
      <formula>0</formula>
    </cfRule>
  </conditionalFormatting>
  <conditionalFormatting sqref="J1052">
    <cfRule type="cellIs" dxfId="2" priority="279" stopIfTrue="1" operator="lessThan">
      <formula>0</formula>
    </cfRule>
  </conditionalFormatting>
  <conditionalFormatting sqref="J1053">
    <cfRule type="cellIs" dxfId="2" priority="278" stopIfTrue="1" operator="lessThan">
      <formula>0</formula>
    </cfRule>
  </conditionalFormatting>
  <conditionalFormatting sqref="J1054">
    <cfRule type="cellIs" dxfId="2" priority="277" stopIfTrue="1" operator="lessThan">
      <formula>0</formula>
    </cfRule>
  </conditionalFormatting>
  <conditionalFormatting sqref="J1055">
    <cfRule type="cellIs" dxfId="2" priority="276" stopIfTrue="1" operator="lessThan">
      <formula>0</formula>
    </cfRule>
  </conditionalFormatting>
  <conditionalFormatting sqref="J1056">
    <cfRule type="cellIs" dxfId="2" priority="275" stopIfTrue="1" operator="lessThan">
      <formula>0</formula>
    </cfRule>
  </conditionalFormatting>
  <conditionalFormatting sqref="J1057">
    <cfRule type="cellIs" dxfId="2" priority="274" stopIfTrue="1" operator="lessThan">
      <formula>0</formula>
    </cfRule>
  </conditionalFormatting>
  <conditionalFormatting sqref="J1058">
    <cfRule type="cellIs" dxfId="2" priority="273" stopIfTrue="1" operator="lessThan">
      <formula>0</formula>
    </cfRule>
  </conditionalFormatting>
  <conditionalFormatting sqref="J1059">
    <cfRule type="cellIs" dxfId="2" priority="272" stopIfTrue="1" operator="lessThan">
      <formula>0</formula>
    </cfRule>
  </conditionalFormatting>
  <conditionalFormatting sqref="J1060">
    <cfRule type="cellIs" dxfId="2" priority="271" stopIfTrue="1" operator="lessThan">
      <formula>0</formula>
    </cfRule>
  </conditionalFormatting>
  <conditionalFormatting sqref="J1061">
    <cfRule type="cellIs" dxfId="2" priority="270" stopIfTrue="1" operator="lessThan">
      <formula>0</formula>
    </cfRule>
  </conditionalFormatting>
  <conditionalFormatting sqref="J1062">
    <cfRule type="cellIs" dxfId="2" priority="269" stopIfTrue="1" operator="lessThan">
      <formula>0</formula>
    </cfRule>
  </conditionalFormatting>
  <conditionalFormatting sqref="J1063">
    <cfRule type="cellIs" dxfId="2" priority="268" stopIfTrue="1" operator="lessThan">
      <formula>0</formula>
    </cfRule>
  </conditionalFormatting>
  <conditionalFormatting sqref="J1064">
    <cfRule type="cellIs" dxfId="2" priority="267" stopIfTrue="1" operator="lessThan">
      <formula>0</formula>
    </cfRule>
  </conditionalFormatting>
  <conditionalFormatting sqref="J1065">
    <cfRule type="cellIs" dxfId="2" priority="266" stopIfTrue="1" operator="lessThan">
      <formula>0</formula>
    </cfRule>
  </conditionalFormatting>
  <conditionalFormatting sqref="J1066">
    <cfRule type="cellIs" dxfId="2" priority="265" stopIfTrue="1" operator="lessThan">
      <formula>0</formula>
    </cfRule>
  </conditionalFormatting>
  <conditionalFormatting sqref="J1067">
    <cfRule type="cellIs" dxfId="2" priority="264" stopIfTrue="1" operator="lessThan">
      <formula>0</formula>
    </cfRule>
  </conditionalFormatting>
  <conditionalFormatting sqref="J1068">
    <cfRule type="cellIs" dxfId="2" priority="263" stopIfTrue="1" operator="lessThan">
      <formula>0</formula>
    </cfRule>
  </conditionalFormatting>
  <conditionalFormatting sqref="J1069">
    <cfRule type="cellIs" dxfId="2" priority="262" stopIfTrue="1" operator="lessThan">
      <formula>0</formula>
    </cfRule>
  </conditionalFormatting>
  <conditionalFormatting sqref="J1070">
    <cfRule type="cellIs" dxfId="2" priority="261" stopIfTrue="1" operator="lessThan">
      <formula>0</formula>
    </cfRule>
  </conditionalFormatting>
  <conditionalFormatting sqref="J1071">
    <cfRule type="cellIs" dxfId="2" priority="260" stopIfTrue="1" operator="lessThan">
      <formula>0</formula>
    </cfRule>
  </conditionalFormatting>
  <conditionalFormatting sqref="J1072">
    <cfRule type="cellIs" dxfId="2" priority="259" stopIfTrue="1" operator="lessThan">
      <formula>0</formula>
    </cfRule>
  </conditionalFormatting>
  <conditionalFormatting sqref="J1073">
    <cfRule type="cellIs" dxfId="2" priority="258" stopIfTrue="1" operator="lessThan">
      <formula>0</formula>
    </cfRule>
  </conditionalFormatting>
  <conditionalFormatting sqref="J1074">
    <cfRule type="cellIs" dxfId="2" priority="257" stopIfTrue="1" operator="lessThan">
      <formula>0</formula>
    </cfRule>
  </conditionalFormatting>
  <conditionalFormatting sqref="J1075">
    <cfRule type="cellIs" dxfId="2" priority="256" stopIfTrue="1" operator="lessThan">
      <formula>0</formula>
    </cfRule>
  </conditionalFormatting>
  <conditionalFormatting sqref="J1076">
    <cfRule type="cellIs" dxfId="2" priority="255" stopIfTrue="1" operator="lessThan">
      <formula>0</formula>
    </cfRule>
  </conditionalFormatting>
  <conditionalFormatting sqref="J1077">
    <cfRule type="cellIs" dxfId="2" priority="254" stopIfTrue="1" operator="lessThan">
      <formula>0</formula>
    </cfRule>
  </conditionalFormatting>
  <conditionalFormatting sqref="J1078">
    <cfRule type="cellIs" dxfId="2" priority="253" stopIfTrue="1" operator="lessThan">
      <formula>0</formula>
    </cfRule>
  </conditionalFormatting>
  <conditionalFormatting sqref="J1079">
    <cfRule type="cellIs" dxfId="2" priority="252" stopIfTrue="1" operator="lessThan">
      <formula>0</formula>
    </cfRule>
  </conditionalFormatting>
  <conditionalFormatting sqref="J1080">
    <cfRule type="cellIs" dxfId="2" priority="251" stopIfTrue="1" operator="lessThan">
      <formula>0</formula>
    </cfRule>
  </conditionalFormatting>
  <conditionalFormatting sqref="J1081">
    <cfRule type="cellIs" dxfId="2" priority="250" stopIfTrue="1" operator="lessThan">
      <formula>0</formula>
    </cfRule>
  </conditionalFormatting>
  <conditionalFormatting sqref="J1082">
    <cfRule type="cellIs" dxfId="2" priority="249" stopIfTrue="1" operator="lessThan">
      <formula>0</formula>
    </cfRule>
  </conditionalFormatting>
  <conditionalFormatting sqref="J1083">
    <cfRule type="cellIs" dxfId="2" priority="248" stopIfTrue="1" operator="lessThan">
      <formula>0</formula>
    </cfRule>
  </conditionalFormatting>
  <conditionalFormatting sqref="J1084">
    <cfRule type="cellIs" dxfId="2" priority="247" stopIfTrue="1" operator="lessThan">
      <formula>0</formula>
    </cfRule>
  </conditionalFormatting>
  <conditionalFormatting sqref="J1085">
    <cfRule type="cellIs" dxfId="2" priority="246" stopIfTrue="1" operator="lessThan">
      <formula>0</formula>
    </cfRule>
  </conditionalFormatting>
  <conditionalFormatting sqref="J1086">
    <cfRule type="cellIs" dxfId="2" priority="245" stopIfTrue="1" operator="lessThan">
      <formula>0</formula>
    </cfRule>
  </conditionalFormatting>
  <conditionalFormatting sqref="J1087">
    <cfRule type="cellIs" dxfId="2" priority="244" stopIfTrue="1" operator="lessThan">
      <formula>0</formula>
    </cfRule>
  </conditionalFormatting>
  <conditionalFormatting sqref="J1088">
    <cfRule type="cellIs" dxfId="2" priority="243" stopIfTrue="1" operator="lessThan">
      <formula>0</formula>
    </cfRule>
  </conditionalFormatting>
  <conditionalFormatting sqref="J1089">
    <cfRule type="cellIs" dxfId="2" priority="242" stopIfTrue="1" operator="lessThan">
      <formula>0</formula>
    </cfRule>
  </conditionalFormatting>
  <conditionalFormatting sqref="J1090">
    <cfRule type="cellIs" dxfId="2" priority="241" stopIfTrue="1" operator="lessThan">
      <formula>0</formula>
    </cfRule>
  </conditionalFormatting>
  <conditionalFormatting sqref="J1091">
    <cfRule type="cellIs" dxfId="2" priority="240" stopIfTrue="1" operator="lessThan">
      <formula>0</formula>
    </cfRule>
  </conditionalFormatting>
  <conditionalFormatting sqref="J1092">
    <cfRule type="cellIs" dxfId="2" priority="239" stopIfTrue="1" operator="lessThan">
      <formula>0</formula>
    </cfRule>
  </conditionalFormatting>
  <conditionalFormatting sqref="J1093">
    <cfRule type="cellIs" dxfId="2" priority="238" stopIfTrue="1" operator="lessThan">
      <formula>0</formula>
    </cfRule>
  </conditionalFormatting>
  <conditionalFormatting sqref="J1094">
    <cfRule type="cellIs" dxfId="2" priority="237" stopIfTrue="1" operator="lessThan">
      <formula>0</formula>
    </cfRule>
  </conditionalFormatting>
  <conditionalFormatting sqref="J1095">
    <cfRule type="cellIs" dxfId="2" priority="236" stopIfTrue="1" operator="lessThan">
      <formula>0</formula>
    </cfRule>
  </conditionalFormatting>
  <conditionalFormatting sqref="J1096">
    <cfRule type="cellIs" dxfId="2" priority="235" stopIfTrue="1" operator="lessThan">
      <formula>0</formula>
    </cfRule>
  </conditionalFormatting>
  <conditionalFormatting sqref="J1097">
    <cfRule type="cellIs" dxfId="2" priority="234" stopIfTrue="1" operator="lessThan">
      <formula>0</formula>
    </cfRule>
  </conditionalFormatting>
  <conditionalFormatting sqref="J1098">
    <cfRule type="cellIs" dxfId="2" priority="233" stopIfTrue="1" operator="lessThan">
      <formula>0</formula>
    </cfRule>
  </conditionalFormatting>
  <conditionalFormatting sqref="J1099">
    <cfRule type="cellIs" dxfId="2" priority="232" stopIfTrue="1" operator="lessThan">
      <formula>0</formula>
    </cfRule>
  </conditionalFormatting>
  <conditionalFormatting sqref="J1100">
    <cfRule type="cellIs" dxfId="2" priority="231" stopIfTrue="1" operator="lessThan">
      <formula>0</formula>
    </cfRule>
  </conditionalFormatting>
  <conditionalFormatting sqref="J1101">
    <cfRule type="cellIs" dxfId="2" priority="230" stopIfTrue="1" operator="lessThan">
      <formula>0</formula>
    </cfRule>
  </conditionalFormatting>
  <conditionalFormatting sqref="J1102">
    <cfRule type="cellIs" dxfId="2" priority="229" stopIfTrue="1" operator="lessThan">
      <formula>0</formula>
    </cfRule>
  </conditionalFormatting>
  <conditionalFormatting sqref="J1103">
    <cfRule type="cellIs" dxfId="2" priority="228" stopIfTrue="1" operator="lessThan">
      <formula>0</formula>
    </cfRule>
  </conditionalFormatting>
  <conditionalFormatting sqref="J1104">
    <cfRule type="cellIs" dxfId="2" priority="227" stopIfTrue="1" operator="lessThan">
      <formula>0</formula>
    </cfRule>
  </conditionalFormatting>
  <conditionalFormatting sqref="J1105">
    <cfRule type="cellIs" dxfId="2" priority="226" stopIfTrue="1" operator="lessThan">
      <formula>0</formula>
    </cfRule>
  </conditionalFormatting>
  <conditionalFormatting sqref="J1106">
    <cfRule type="cellIs" dxfId="2" priority="225" stopIfTrue="1" operator="lessThan">
      <formula>0</formula>
    </cfRule>
  </conditionalFormatting>
  <conditionalFormatting sqref="J1107">
    <cfRule type="cellIs" dxfId="2" priority="224" stopIfTrue="1" operator="lessThan">
      <formula>0</formula>
    </cfRule>
  </conditionalFormatting>
  <conditionalFormatting sqref="J1108">
    <cfRule type="cellIs" dxfId="2" priority="223" stopIfTrue="1" operator="lessThan">
      <formula>0</formula>
    </cfRule>
  </conditionalFormatting>
  <conditionalFormatting sqref="J1109">
    <cfRule type="cellIs" dxfId="2" priority="222" stopIfTrue="1" operator="lessThan">
      <formula>0</formula>
    </cfRule>
  </conditionalFormatting>
  <conditionalFormatting sqref="J1110">
    <cfRule type="cellIs" dxfId="2" priority="221" stopIfTrue="1" operator="lessThan">
      <formula>0</formula>
    </cfRule>
  </conditionalFormatting>
  <conditionalFormatting sqref="J1111">
    <cfRule type="cellIs" dxfId="2" priority="220" stopIfTrue="1" operator="lessThan">
      <formula>0</formula>
    </cfRule>
  </conditionalFormatting>
  <conditionalFormatting sqref="J1112">
    <cfRule type="cellIs" dxfId="2" priority="219" stopIfTrue="1" operator="lessThan">
      <formula>0</formula>
    </cfRule>
  </conditionalFormatting>
  <conditionalFormatting sqref="J1113">
    <cfRule type="cellIs" dxfId="2" priority="218" stopIfTrue="1" operator="lessThan">
      <formula>0</formula>
    </cfRule>
  </conditionalFormatting>
  <conditionalFormatting sqref="J1114">
    <cfRule type="cellIs" dxfId="2" priority="217" stopIfTrue="1" operator="lessThan">
      <formula>0</formula>
    </cfRule>
  </conditionalFormatting>
  <conditionalFormatting sqref="J1115">
    <cfRule type="cellIs" dxfId="2" priority="216" stopIfTrue="1" operator="lessThan">
      <formula>0</formula>
    </cfRule>
  </conditionalFormatting>
  <conditionalFormatting sqref="J1116">
    <cfRule type="cellIs" dxfId="2" priority="215" stopIfTrue="1" operator="lessThan">
      <formula>0</formula>
    </cfRule>
  </conditionalFormatting>
  <conditionalFormatting sqref="J1117">
    <cfRule type="cellIs" dxfId="2" priority="214" stopIfTrue="1" operator="lessThan">
      <formula>0</formula>
    </cfRule>
  </conditionalFormatting>
  <conditionalFormatting sqref="J1118">
    <cfRule type="cellIs" dxfId="2" priority="213" stopIfTrue="1" operator="lessThan">
      <formula>0</formula>
    </cfRule>
  </conditionalFormatting>
  <conditionalFormatting sqref="J1119">
    <cfRule type="cellIs" dxfId="2" priority="212" stopIfTrue="1" operator="lessThan">
      <formula>0</formula>
    </cfRule>
  </conditionalFormatting>
  <conditionalFormatting sqref="J1120">
    <cfRule type="cellIs" dxfId="2" priority="211" stopIfTrue="1" operator="lessThan">
      <formula>0</formula>
    </cfRule>
  </conditionalFormatting>
  <conditionalFormatting sqref="J1121">
    <cfRule type="cellIs" dxfId="2" priority="210" stopIfTrue="1" operator="lessThan">
      <formula>0</formula>
    </cfRule>
  </conditionalFormatting>
  <conditionalFormatting sqref="J1122">
    <cfRule type="cellIs" dxfId="2" priority="209" stopIfTrue="1" operator="lessThan">
      <formula>0</formula>
    </cfRule>
  </conditionalFormatting>
  <conditionalFormatting sqref="J1123">
    <cfRule type="cellIs" dxfId="2" priority="208" stopIfTrue="1" operator="lessThan">
      <formula>0</formula>
    </cfRule>
  </conditionalFormatting>
  <conditionalFormatting sqref="J1124">
    <cfRule type="cellIs" dxfId="2" priority="207" stopIfTrue="1" operator="lessThan">
      <formula>0</formula>
    </cfRule>
  </conditionalFormatting>
  <conditionalFormatting sqref="J1125">
    <cfRule type="cellIs" dxfId="2" priority="206" stopIfTrue="1" operator="lessThan">
      <formula>0</formula>
    </cfRule>
  </conditionalFormatting>
  <conditionalFormatting sqref="J1126">
    <cfRule type="cellIs" dxfId="2" priority="205" stopIfTrue="1" operator="lessThan">
      <formula>0</formula>
    </cfRule>
  </conditionalFormatting>
  <conditionalFormatting sqref="J1127">
    <cfRule type="cellIs" dxfId="2" priority="204" stopIfTrue="1" operator="lessThan">
      <formula>0</formula>
    </cfRule>
  </conditionalFormatting>
  <conditionalFormatting sqref="J1128">
    <cfRule type="cellIs" dxfId="2" priority="203" stopIfTrue="1" operator="lessThan">
      <formula>0</formula>
    </cfRule>
  </conditionalFormatting>
  <conditionalFormatting sqref="J1129">
    <cfRule type="cellIs" dxfId="2" priority="202" stopIfTrue="1" operator="lessThan">
      <formula>0</formula>
    </cfRule>
  </conditionalFormatting>
  <conditionalFormatting sqref="J1130">
    <cfRule type="cellIs" dxfId="2" priority="201" stopIfTrue="1" operator="lessThan">
      <formula>0</formula>
    </cfRule>
  </conditionalFormatting>
  <conditionalFormatting sqref="J1131">
    <cfRule type="cellIs" dxfId="2" priority="200" stopIfTrue="1" operator="lessThan">
      <formula>0</formula>
    </cfRule>
  </conditionalFormatting>
  <conditionalFormatting sqref="J1132">
    <cfRule type="cellIs" dxfId="2" priority="199" stopIfTrue="1" operator="lessThan">
      <formula>0</formula>
    </cfRule>
  </conditionalFormatting>
  <conditionalFormatting sqref="J1133">
    <cfRule type="cellIs" dxfId="2" priority="198" stopIfTrue="1" operator="lessThan">
      <formula>0</formula>
    </cfRule>
  </conditionalFormatting>
  <conditionalFormatting sqref="J1134">
    <cfRule type="cellIs" dxfId="2" priority="197" stopIfTrue="1" operator="lessThan">
      <formula>0</formula>
    </cfRule>
  </conditionalFormatting>
  <conditionalFormatting sqref="J1135">
    <cfRule type="cellIs" dxfId="2" priority="196" stopIfTrue="1" operator="lessThan">
      <formula>0</formula>
    </cfRule>
  </conditionalFormatting>
  <conditionalFormatting sqref="J1136">
    <cfRule type="cellIs" dxfId="2" priority="195" stopIfTrue="1" operator="lessThan">
      <formula>0</formula>
    </cfRule>
  </conditionalFormatting>
  <conditionalFormatting sqref="J1137">
    <cfRule type="cellIs" dxfId="2" priority="194" stopIfTrue="1" operator="lessThan">
      <formula>0</formula>
    </cfRule>
  </conditionalFormatting>
  <conditionalFormatting sqref="J1138">
    <cfRule type="cellIs" dxfId="2" priority="193" stopIfTrue="1" operator="lessThan">
      <formula>0</formula>
    </cfRule>
  </conditionalFormatting>
  <conditionalFormatting sqref="J1139">
    <cfRule type="cellIs" dxfId="2" priority="192" stopIfTrue="1" operator="lessThan">
      <formula>0</formula>
    </cfRule>
  </conditionalFormatting>
  <conditionalFormatting sqref="J1140">
    <cfRule type="cellIs" dxfId="2" priority="191" stopIfTrue="1" operator="lessThan">
      <formula>0</formula>
    </cfRule>
  </conditionalFormatting>
  <conditionalFormatting sqref="J1141">
    <cfRule type="cellIs" dxfId="2" priority="190" stopIfTrue="1" operator="lessThan">
      <formula>0</formula>
    </cfRule>
  </conditionalFormatting>
  <conditionalFormatting sqref="J1142">
    <cfRule type="cellIs" dxfId="2" priority="189" stopIfTrue="1" operator="lessThan">
      <formula>0</formula>
    </cfRule>
  </conditionalFormatting>
  <conditionalFormatting sqref="J1143">
    <cfRule type="cellIs" dxfId="2" priority="188" stopIfTrue="1" operator="lessThan">
      <formula>0</formula>
    </cfRule>
  </conditionalFormatting>
  <conditionalFormatting sqref="J1144">
    <cfRule type="cellIs" dxfId="2" priority="187" stopIfTrue="1" operator="lessThan">
      <formula>0</formula>
    </cfRule>
  </conditionalFormatting>
  <conditionalFormatting sqref="J1145">
    <cfRule type="cellIs" dxfId="2" priority="186" stopIfTrue="1" operator="lessThan">
      <formula>0</formula>
    </cfRule>
  </conditionalFormatting>
  <conditionalFormatting sqref="J1146">
    <cfRule type="cellIs" dxfId="2" priority="185" stopIfTrue="1" operator="lessThan">
      <formula>0</formula>
    </cfRule>
  </conditionalFormatting>
  <conditionalFormatting sqref="J1147">
    <cfRule type="cellIs" dxfId="2" priority="184" stopIfTrue="1" operator="lessThan">
      <formula>0</formula>
    </cfRule>
  </conditionalFormatting>
  <conditionalFormatting sqref="J1148">
    <cfRule type="cellIs" dxfId="2" priority="183" stopIfTrue="1" operator="lessThan">
      <formula>0</formula>
    </cfRule>
  </conditionalFormatting>
  <conditionalFormatting sqref="J1149">
    <cfRule type="cellIs" dxfId="2" priority="182" stopIfTrue="1" operator="lessThan">
      <formula>0</formula>
    </cfRule>
  </conditionalFormatting>
  <conditionalFormatting sqref="J1150">
    <cfRule type="cellIs" dxfId="2" priority="181" stopIfTrue="1" operator="lessThan">
      <formula>0</formula>
    </cfRule>
  </conditionalFormatting>
  <conditionalFormatting sqref="J1151">
    <cfRule type="cellIs" dxfId="2" priority="180" stopIfTrue="1" operator="lessThan">
      <formula>0</formula>
    </cfRule>
  </conditionalFormatting>
  <conditionalFormatting sqref="J1152">
    <cfRule type="cellIs" dxfId="2" priority="179" stopIfTrue="1" operator="lessThan">
      <formula>0</formula>
    </cfRule>
  </conditionalFormatting>
  <conditionalFormatting sqref="J1153">
    <cfRule type="cellIs" dxfId="2" priority="178" stopIfTrue="1" operator="lessThan">
      <formula>0</formula>
    </cfRule>
  </conditionalFormatting>
  <conditionalFormatting sqref="J1154">
    <cfRule type="cellIs" dxfId="2" priority="177" stopIfTrue="1" operator="lessThan">
      <formula>0</formula>
    </cfRule>
  </conditionalFormatting>
  <conditionalFormatting sqref="J1155">
    <cfRule type="cellIs" dxfId="2" priority="176" stopIfTrue="1" operator="lessThan">
      <formula>0</formula>
    </cfRule>
  </conditionalFormatting>
  <conditionalFormatting sqref="J1156">
    <cfRule type="cellIs" dxfId="2" priority="175" stopIfTrue="1" operator="lessThan">
      <formula>0</formula>
    </cfRule>
  </conditionalFormatting>
  <conditionalFormatting sqref="J1157">
    <cfRule type="cellIs" dxfId="2" priority="174" stopIfTrue="1" operator="lessThan">
      <formula>0</formula>
    </cfRule>
  </conditionalFormatting>
  <conditionalFormatting sqref="J1158">
    <cfRule type="cellIs" dxfId="2" priority="173" stopIfTrue="1" operator="lessThan">
      <formula>0</formula>
    </cfRule>
  </conditionalFormatting>
  <conditionalFormatting sqref="J1159">
    <cfRule type="cellIs" dxfId="2" priority="172" stopIfTrue="1" operator="lessThan">
      <formula>0</formula>
    </cfRule>
  </conditionalFormatting>
  <conditionalFormatting sqref="J1160">
    <cfRule type="cellIs" dxfId="2" priority="171" stopIfTrue="1" operator="lessThan">
      <formula>0</formula>
    </cfRule>
  </conditionalFormatting>
  <conditionalFormatting sqref="J1161">
    <cfRule type="cellIs" dxfId="2" priority="170" stopIfTrue="1" operator="lessThan">
      <formula>0</formula>
    </cfRule>
  </conditionalFormatting>
  <conditionalFormatting sqref="J1162">
    <cfRule type="cellIs" dxfId="2" priority="169" stopIfTrue="1" operator="lessThan">
      <formula>0</formula>
    </cfRule>
  </conditionalFormatting>
  <conditionalFormatting sqref="J1163">
    <cfRule type="cellIs" dxfId="2" priority="168" stopIfTrue="1" operator="lessThan">
      <formula>0</formula>
    </cfRule>
  </conditionalFormatting>
  <conditionalFormatting sqref="J1164">
    <cfRule type="cellIs" dxfId="2" priority="167" stopIfTrue="1" operator="lessThan">
      <formula>0</formula>
    </cfRule>
  </conditionalFormatting>
  <conditionalFormatting sqref="J1165">
    <cfRule type="cellIs" dxfId="2" priority="166" stopIfTrue="1" operator="lessThan">
      <formula>0</formula>
    </cfRule>
  </conditionalFormatting>
  <conditionalFormatting sqref="J1166">
    <cfRule type="cellIs" dxfId="2" priority="165" stopIfTrue="1" operator="lessThan">
      <formula>0</formula>
    </cfRule>
  </conditionalFormatting>
  <conditionalFormatting sqref="J1167">
    <cfRule type="cellIs" dxfId="2" priority="164" stopIfTrue="1" operator="lessThan">
      <formula>0</formula>
    </cfRule>
  </conditionalFormatting>
  <conditionalFormatting sqref="J1168">
    <cfRule type="cellIs" dxfId="2" priority="163" stopIfTrue="1" operator="lessThan">
      <formula>0</formula>
    </cfRule>
  </conditionalFormatting>
  <conditionalFormatting sqref="J1169">
    <cfRule type="cellIs" dxfId="2" priority="162" stopIfTrue="1" operator="lessThan">
      <formula>0</formula>
    </cfRule>
  </conditionalFormatting>
  <conditionalFormatting sqref="J1170">
    <cfRule type="cellIs" dxfId="2" priority="161" stopIfTrue="1" operator="lessThan">
      <formula>0</formula>
    </cfRule>
  </conditionalFormatting>
  <conditionalFormatting sqref="J1171">
    <cfRule type="cellIs" dxfId="2" priority="160" stopIfTrue="1" operator="lessThan">
      <formula>0</formula>
    </cfRule>
  </conditionalFormatting>
  <conditionalFormatting sqref="J1172">
    <cfRule type="cellIs" dxfId="2" priority="159" stopIfTrue="1" operator="lessThan">
      <formula>0</formula>
    </cfRule>
  </conditionalFormatting>
  <conditionalFormatting sqref="J1173">
    <cfRule type="cellIs" dxfId="2" priority="158" stopIfTrue="1" operator="lessThan">
      <formula>0</formula>
    </cfRule>
  </conditionalFormatting>
  <conditionalFormatting sqref="J1174">
    <cfRule type="cellIs" dxfId="2" priority="157" stopIfTrue="1" operator="lessThan">
      <formula>0</formula>
    </cfRule>
  </conditionalFormatting>
  <conditionalFormatting sqref="J1175">
    <cfRule type="cellIs" dxfId="2" priority="156" stopIfTrue="1" operator="lessThan">
      <formula>0</formula>
    </cfRule>
  </conditionalFormatting>
  <conditionalFormatting sqref="J1176">
    <cfRule type="cellIs" dxfId="2" priority="155" stopIfTrue="1" operator="lessThan">
      <formula>0</formula>
    </cfRule>
  </conditionalFormatting>
  <conditionalFormatting sqref="J1177">
    <cfRule type="cellIs" dxfId="2" priority="154" stopIfTrue="1" operator="lessThan">
      <formula>0</formula>
    </cfRule>
  </conditionalFormatting>
  <conditionalFormatting sqref="J1178">
    <cfRule type="cellIs" dxfId="2" priority="153" stopIfTrue="1" operator="lessThan">
      <formula>0</formula>
    </cfRule>
  </conditionalFormatting>
  <conditionalFormatting sqref="J1179">
    <cfRule type="cellIs" dxfId="2" priority="152" stopIfTrue="1" operator="lessThan">
      <formula>0</formula>
    </cfRule>
  </conditionalFormatting>
  <conditionalFormatting sqref="J1180">
    <cfRule type="cellIs" dxfId="2" priority="151" stopIfTrue="1" operator="lessThan">
      <formula>0</formula>
    </cfRule>
  </conditionalFormatting>
  <conditionalFormatting sqref="J1181">
    <cfRule type="cellIs" dxfId="2" priority="150" stopIfTrue="1" operator="lessThan">
      <formula>0</formula>
    </cfRule>
  </conditionalFormatting>
  <conditionalFormatting sqref="J1182">
    <cfRule type="cellIs" dxfId="2" priority="149" stopIfTrue="1" operator="lessThan">
      <formula>0</formula>
    </cfRule>
  </conditionalFormatting>
  <conditionalFormatting sqref="J1183">
    <cfRule type="cellIs" dxfId="2" priority="148" stopIfTrue="1" operator="lessThan">
      <formula>0</formula>
    </cfRule>
  </conditionalFormatting>
  <conditionalFormatting sqref="J1184">
    <cfRule type="cellIs" dxfId="2" priority="147" stopIfTrue="1" operator="lessThan">
      <formula>0</formula>
    </cfRule>
  </conditionalFormatting>
  <conditionalFormatting sqref="J1185">
    <cfRule type="cellIs" dxfId="2" priority="146" stopIfTrue="1" operator="lessThan">
      <formula>0</formula>
    </cfRule>
  </conditionalFormatting>
  <conditionalFormatting sqref="J1186">
    <cfRule type="cellIs" dxfId="2" priority="145" stopIfTrue="1" operator="lessThan">
      <formula>0</formula>
    </cfRule>
  </conditionalFormatting>
  <conditionalFormatting sqref="J1187">
    <cfRule type="cellIs" dxfId="2" priority="144" stopIfTrue="1" operator="lessThan">
      <formula>0</formula>
    </cfRule>
  </conditionalFormatting>
  <conditionalFormatting sqref="J1188">
    <cfRule type="cellIs" dxfId="2" priority="143" stopIfTrue="1" operator="lessThan">
      <formula>0</formula>
    </cfRule>
  </conditionalFormatting>
  <conditionalFormatting sqref="J1189">
    <cfRule type="cellIs" dxfId="2" priority="142" stopIfTrue="1" operator="lessThan">
      <formula>0</formula>
    </cfRule>
  </conditionalFormatting>
  <conditionalFormatting sqref="J1190">
    <cfRule type="cellIs" dxfId="2" priority="141" stopIfTrue="1" operator="lessThan">
      <formula>0</formula>
    </cfRule>
  </conditionalFormatting>
  <conditionalFormatting sqref="J1191">
    <cfRule type="cellIs" dxfId="2" priority="140" stopIfTrue="1" operator="lessThan">
      <formula>0</formula>
    </cfRule>
  </conditionalFormatting>
  <conditionalFormatting sqref="J1192">
    <cfRule type="cellIs" dxfId="2" priority="139" stopIfTrue="1" operator="lessThan">
      <formula>0</formula>
    </cfRule>
  </conditionalFormatting>
  <conditionalFormatting sqref="J1193">
    <cfRule type="cellIs" dxfId="2" priority="138" stopIfTrue="1" operator="lessThan">
      <formula>0</formula>
    </cfRule>
  </conditionalFormatting>
  <conditionalFormatting sqref="J1194">
    <cfRule type="cellIs" dxfId="2" priority="137" stopIfTrue="1" operator="lessThan">
      <formula>0</formula>
    </cfRule>
  </conditionalFormatting>
  <conditionalFormatting sqref="J1195">
    <cfRule type="cellIs" dxfId="2" priority="136" stopIfTrue="1" operator="lessThan">
      <formula>0</formula>
    </cfRule>
  </conditionalFormatting>
  <conditionalFormatting sqref="J1196">
    <cfRule type="cellIs" dxfId="2" priority="135" stopIfTrue="1" operator="lessThan">
      <formula>0</formula>
    </cfRule>
  </conditionalFormatting>
  <conditionalFormatting sqref="J1197">
    <cfRule type="cellIs" dxfId="2" priority="134" stopIfTrue="1" operator="lessThan">
      <formula>0</formula>
    </cfRule>
  </conditionalFormatting>
  <conditionalFormatting sqref="J1198">
    <cfRule type="cellIs" dxfId="2" priority="133" stopIfTrue="1" operator="lessThan">
      <formula>0</formula>
    </cfRule>
  </conditionalFormatting>
  <conditionalFormatting sqref="J1199">
    <cfRule type="cellIs" dxfId="2" priority="132" stopIfTrue="1" operator="lessThan">
      <formula>0</formula>
    </cfRule>
  </conditionalFormatting>
  <conditionalFormatting sqref="J1200">
    <cfRule type="cellIs" dxfId="2" priority="131" stopIfTrue="1" operator="lessThan">
      <formula>0</formula>
    </cfRule>
  </conditionalFormatting>
  <conditionalFormatting sqref="J1201">
    <cfRule type="cellIs" dxfId="2" priority="130" stopIfTrue="1" operator="lessThan">
      <formula>0</formula>
    </cfRule>
  </conditionalFormatting>
  <conditionalFormatting sqref="J1202">
    <cfRule type="cellIs" dxfId="2" priority="129" stopIfTrue="1" operator="lessThan">
      <formula>0</formula>
    </cfRule>
  </conditionalFormatting>
  <conditionalFormatting sqref="J1203">
    <cfRule type="cellIs" dxfId="2" priority="128" stopIfTrue="1" operator="lessThan">
      <formula>0</formula>
    </cfRule>
  </conditionalFormatting>
  <conditionalFormatting sqref="J1204">
    <cfRule type="cellIs" dxfId="2" priority="127" stopIfTrue="1" operator="lessThan">
      <formula>0</formula>
    </cfRule>
  </conditionalFormatting>
  <conditionalFormatting sqref="J1205">
    <cfRule type="cellIs" dxfId="2" priority="126" stopIfTrue="1" operator="lessThan">
      <formula>0</formula>
    </cfRule>
  </conditionalFormatting>
  <conditionalFormatting sqref="J1206">
    <cfRule type="cellIs" dxfId="2" priority="125" stopIfTrue="1" operator="lessThan">
      <formula>0</formula>
    </cfRule>
  </conditionalFormatting>
  <conditionalFormatting sqref="J1207">
    <cfRule type="cellIs" dxfId="2" priority="124" stopIfTrue="1" operator="lessThan">
      <formula>0</formula>
    </cfRule>
  </conditionalFormatting>
  <conditionalFormatting sqref="J1208">
    <cfRule type="cellIs" dxfId="2" priority="123" stopIfTrue="1" operator="lessThan">
      <formula>0</formula>
    </cfRule>
  </conditionalFormatting>
  <conditionalFormatting sqref="J1209">
    <cfRule type="cellIs" dxfId="2" priority="122" stopIfTrue="1" operator="lessThan">
      <formula>0</formula>
    </cfRule>
  </conditionalFormatting>
  <conditionalFormatting sqref="J1210">
    <cfRule type="cellIs" dxfId="2" priority="121" stopIfTrue="1" operator="lessThan">
      <formula>0</formula>
    </cfRule>
  </conditionalFormatting>
  <conditionalFormatting sqref="J1211">
    <cfRule type="cellIs" dxfId="2" priority="120" stopIfTrue="1" operator="lessThan">
      <formula>0</formula>
    </cfRule>
  </conditionalFormatting>
  <conditionalFormatting sqref="J1212">
    <cfRule type="cellIs" dxfId="2" priority="119" stopIfTrue="1" operator="lessThan">
      <formula>0</formula>
    </cfRule>
  </conditionalFormatting>
  <conditionalFormatting sqref="J1213">
    <cfRule type="cellIs" dxfId="2" priority="118" stopIfTrue="1" operator="lessThan">
      <formula>0</formula>
    </cfRule>
  </conditionalFormatting>
  <conditionalFormatting sqref="J1214">
    <cfRule type="cellIs" dxfId="2" priority="117" stopIfTrue="1" operator="lessThan">
      <formula>0</formula>
    </cfRule>
  </conditionalFormatting>
  <conditionalFormatting sqref="J1215">
    <cfRule type="cellIs" dxfId="2" priority="116" stopIfTrue="1" operator="lessThan">
      <formula>0</formula>
    </cfRule>
  </conditionalFormatting>
  <conditionalFormatting sqref="J1216">
    <cfRule type="cellIs" dxfId="2" priority="115" stopIfTrue="1" operator="lessThan">
      <formula>0</formula>
    </cfRule>
  </conditionalFormatting>
  <conditionalFormatting sqref="J1217">
    <cfRule type="cellIs" dxfId="2" priority="114" stopIfTrue="1" operator="lessThan">
      <formula>0</formula>
    </cfRule>
  </conditionalFormatting>
  <conditionalFormatting sqref="J1218">
    <cfRule type="cellIs" dxfId="2" priority="113" stopIfTrue="1" operator="lessThan">
      <formula>0</formula>
    </cfRule>
  </conditionalFormatting>
  <conditionalFormatting sqref="J1219">
    <cfRule type="cellIs" dxfId="2" priority="112" stopIfTrue="1" operator="lessThan">
      <formula>0</formula>
    </cfRule>
  </conditionalFormatting>
  <conditionalFormatting sqref="J1220">
    <cfRule type="cellIs" dxfId="2" priority="111" stopIfTrue="1" operator="lessThan">
      <formula>0</formula>
    </cfRule>
  </conditionalFormatting>
  <conditionalFormatting sqref="J1221">
    <cfRule type="cellIs" dxfId="2" priority="110" stopIfTrue="1" operator="lessThan">
      <formula>0</formula>
    </cfRule>
  </conditionalFormatting>
  <conditionalFormatting sqref="J1222">
    <cfRule type="cellIs" dxfId="2" priority="109" stopIfTrue="1" operator="lessThan">
      <formula>0</formula>
    </cfRule>
  </conditionalFormatting>
  <conditionalFormatting sqref="J1223">
    <cfRule type="cellIs" dxfId="2" priority="108" stopIfTrue="1" operator="lessThan">
      <formula>0</formula>
    </cfRule>
  </conditionalFormatting>
  <conditionalFormatting sqref="J1224">
    <cfRule type="cellIs" dxfId="2" priority="107" stopIfTrue="1" operator="lessThan">
      <formula>0</formula>
    </cfRule>
  </conditionalFormatting>
  <conditionalFormatting sqref="J1225">
    <cfRule type="cellIs" dxfId="2" priority="106" stopIfTrue="1" operator="lessThan">
      <formula>0</formula>
    </cfRule>
  </conditionalFormatting>
  <conditionalFormatting sqref="J1226">
    <cfRule type="cellIs" dxfId="2" priority="105" stopIfTrue="1" operator="lessThan">
      <formula>0</formula>
    </cfRule>
  </conditionalFormatting>
  <conditionalFormatting sqref="J1227">
    <cfRule type="cellIs" dxfId="2" priority="104" stopIfTrue="1" operator="lessThan">
      <formula>0</formula>
    </cfRule>
  </conditionalFormatting>
  <conditionalFormatting sqref="J1228">
    <cfRule type="cellIs" dxfId="2" priority="103" stopIfTrue="1" operator="lessThan">
      <formula>0</formula>
    </cfRule>
  </conditionalFormatting>
  <conditionalFormatting sqref="J1229">
    <cfRule type="cellIs" dxfId="2" priority="102" stopIfTrue="1" operator="lessThan">
      <formula>0</formula>
    </cfRule>
  </conditionalFormatting>
  <conditionalFormatting sqref="J1230">
    <cfRule type="cellIs" dxfId="2" priority="101" stopIfTrue="1" operator="lessThan">
      <formula>0</formula>
    </cfRule>
  </conditionalFormatting>
  <conditionalFormatting sqref="J1231">
    <cfRule type="cellIs" dxfId="2" priority="100" stopIfTrue="1" operator="lessThan">
      <formula>0</formula>
    </cfRule>
  </conditionalFormatting>
  <conditionalFormatting sqref="J1232">
    <cfRule type="cellIs" dxfId="2" priority="99" stopIfTrue="1" operator="lessThan">
      <formula>0</formula>
    </cfRule>
  </conditionalFormatting>
  <conditionalFormatting sqref="J1233">
    <cfRule type="cellIs" dxfId="2" priority="98" stopIfTrue="1" operator="lessThan">
      <formula>0</formula>
    </cfRule>
  </conditionalFormatting>
  <conditionalFormatting sqref="J1234">
    <cfRule type="cellIs" dxfId="2" priority="97" stopIfTrue="1" operator="lessThan">
      <formula>0</formula>
    </cfRule>
  </conditionalFormatting>
  <conditionalFormatting sqref="J1235">
    <cfRule type="cellIs" dxfId="2" priority="96" stopIfTrue="1" operator="lessThan">
      <formula>0</formula>
    </cfRule>
  </conditionalFormatting>
  <conditionalFormatting sqref="J1236">
    <cfRule type="cellIs" dxfId="2" priority="95" stopIfTrue="1" operator="lessThan">
      <formula>0</formula>
    </cfRule>
  </conditionalFormatting>
  <conditionalFormatting sqref="J1237">
    <cfRule type="cellIs" dxfId="2" priority="94" stopIfTrue="1" operator="lessThan">
      <formula>0</formula>
    </cfRule>
  </conditionalFormatting>
  <conditionalFormatting sqref="J1238">
    <cfRule type="cellIs" dxfId="2" priority="93" stopIfTrue="1" operator="lessThan">
      <formula>0</formula>
    </cfRule>
  </conditionalFormatting>
  <conditionalFormatting sqref="J1239">
    <cfRule type="cellIs" dxfId="2" priority="92" stopIfTrue="1" operator="lessThan">
      <formula>0</formula>
    </cfRule>
  </conditionalFormatting>
  <conditionalFormatting sqref="J1240">
    <cfRule type="cellIs" dxfId="2" priority="91" stopIfTrue="1" operator="lessThan">
      <formula>0</formula>
    </cfRule>
  </conditionalFormatting>
  <conditionalFormatting sqref="J1241">
    <cfRule type="cellIs" dxfId="2" priority="90" stopIfTrue="1" operator="lessThan">
      <formula>0</formula>
    </cfRule>
  </conditionalFormatting>
  <conditionalFormatting sqref="J1242">
    <cfRule type="cellIs" dxfId="2" priority="89" stopIfTrue="1" operator="lessThan">
      <formula>0</formula>
    </cfRule>
  </conditionalFormatting>
  <conditionalFormatting sqref="J1243">
    <cfRule type="cellIs" dxfId="2" priority="88" stopIfTrue="1" operator="lessThan">
      <formula>0</formula>
    </cfRule>
  </conditionalFormatting>
  <conditionalFormatting sqref="J1244">
    <cfRule type="cellIs" dxfId="2" priority="87" stopIfTrue="1" operator="lessThan">
      <formula>0</formula>
    </cfRule>
  </conditionalFormatting>
  <conditionalFormatting sqref="J1245">
    <cfRule type="cellIs" dxfId="2" priority="86" stopIfTrue="1" operator="lessThan">
      <formula>0</formula>
    </cfRule>
  </conditionalFormatting>
  <conditionalFormatting sqref="J1246">
    <cfRule type="cellIs" dxfId="2" priority="85" stopIfTrue="1" operator="lessThan">
      <formula>0</formula>
    </cfRule>
  </conditionalFormatting>
  <conditionalFormatting sqref="J1247">
    <cfRule type="cellIs" dxfId="2" priority="84" stopIfTrue="1" operator="lessThan">
      <formula>0</formula>
    </cfRule>
  </conditionalFormatting>
  <conditionalFormatting sqref="J1248">
    <cfRule type="cellIs" dxfId="2" priority="83" stopIfTrue="1" operator="lessThan">
      <formula>0</formula>
    </cfRule>
  </conditionalFormatting>
  <conditionalFormatting sqref="J1249">
    <cfRule type="cellIs" dxfId="2" priority="82" stopIfTrue="1" operator="lessThan">
      <formula>0</formula>
    </cfRule>
  </conditionalFormatting>
  <conditionalFormatting sqref="J1250">
    <cfRule type="cellIs" dxfId="2" priority="81" stopIfTrue="1" operator="lessThan">
      <formula>0</formula>
    </cfRule>
  </conditionalFormatting>
  <conditionalFormatting sqref="J1251">
    <cfRule type="cellIs" dxfId="2" priority="80" stopIfTrue="1" operator="lessThan">
      <formula>0</formula>
    </cfRule>
  </conditionalFormatting>
  <conditionalFormatting sqref="J1252">
    <cfRule type="cellIs" dxfId="2" priority="79" stopIfTrue="1" operator="lessThan">
      <formula>0</formula>
    </cfRule>
  </conditionalFormatting>
  <conditionalFormatting sqref="J1253">
    <cfRule type="cellIs" dxfId="2" priority="78" stopIfTrue="1" operator="lessThan">
      <formula>0</formula>
    </cfRule>
  </conditionalFormatting>
  <conditionalFormatting sqref="J1254">
    <cfRule type="cellIs" dxfId="2" priority="77" stopIfTrue="1" operator="lessThan">
      <formula>0</formula>
    </cfRule>
  </conditionalFormatting>
  <conditionalFormatting sqref="J1255">
    <cfRule type="cellIs" dxfId="2" priority="76" stopIfTrue="1" operator="lessThan">
      <formula>0</formula>
    </cfRule>
  </conditionalFormatting>
  <conditionalFormatting sqref="J1256">
    <cfRule type="cellIs" dxfId="2" priority="75" stopIfTrue="1" operator="lessThan">
      <formula>0</formula>
    </cfRule>
  </conditionalFormatting>
  <conditionalFormatting sqref="J1257">
    <cfRule type="cellIs" dxfId="2" priority="74" stopIfTrue="1" operator="lessThan">
      <formula>0</formula>
    </cfRule>
  </conditionalFormatting>
  <conditionalFormatting sqref="J1258">
    <cfRule type="cellIs" dxfId="2" priority="73" stopIfTrue="1" operator="lessThan">
      <formula>0</formula>
    </cfRule>
  </conditionalFormatting>
  <conditionalFormatting sqref="J1259">
    <cfRule type="cellIs" dxfId="2" priority="72" stopIfTrue="1" operator="lessThan">
      <formula>0</formula>
    </cfRule>
  </conditionalFormatting>
  <conditionalFormatting sqref="J1260">
    <cfRule type="cellIs" dxfId="2" priority="71" stopIfTrue="1" operator="lessThan">
      <formula>0</formula>
    </cfRule>
  </conditionalFormatting>
  <conditionalFormatting sqref="J1261">
    <cfRule type="cellIs" dxfId="2" priority="70" stopIfTrue="1" operator="lessThan">
      <formula>0</formula>
    </cfRule>
  </conditionalFormatting>
  <conditionalFormatting sqref="J1262">
    <cfRule type="cellIs" dxfId="2" priority="69" stopIfTrue="1" operator="lessThan">
      <formula>0</formula>
    </cfRule>
  </conditionalFormatting>
  <conditionalFormatting sqref="J1263">
    <cfRule type="cellIs" dxfId="2" priority="68" stopIfTrue="1" operator="lessThan">
      <formula>0</formula>
    </cfRule>
  </conditionalFormatting>
  <conditionalFormatting sqref="J1264">
    <cfRule type="cellIs" dxfId="2" priority="67" stopIfTrue="1" operator="lessThan">
      <formula>0</formula>
    </cfRule>
  </conditionalFormatting>
  <conditionalFormatting sqref="J1265">
    <cfRule type="cellIs" dxfId="2" priority="66" stopIfTrue="1" operator="lessThan">
      <formula>0</formula>
    </cfRule>
  </conditionalFormatting>
  <conditionalFormatting sqref="J1266">
    <cfRule type="cellIs" dxfId="2" priority="65" stopIfTrue="1" operator="lessThan">
      <formula>0</formula>
    </cfRule>
  </conditionalFormatting>
  <conditionalFormatting sqref="J1267">
    <cfRule type="cellIs" dxfId="2" priority="64" stopIfTrue="1" operator="lessThan">
      <formula>0</formula>
    </cfRule>
  </conditionalFormatting>
  <conditionalFormatting sqref="J1268">
    <cfRule type="cellIs" dxfId="2" priority="63" stopIfTrue="1" operator="lessThan">
      <formula>0</formula>
    </cfRule>
  </conditionalFormatting>
  <conditionalFormatting sqref="J1269">
    <cfRule type="cellIs" dxfId="2" priority="62" stopIfTrue="1" operator="lessThan">
      <formula>0</formula>
    </cfRule>
  </conditionalFormatting>
  <conditionalFormatting sqref="J1270">
    <cfRule type="cellIs" dxfId="2" priority="61" stopIfTrue="1" operator="lessThan">
      <formula>0</formula>
    </cfRule>
  </conditionalFormatting>
  <conditionalFormatting sqref="J1271">
    <cfRule type="cellIs" dxfId="2" priority="60" stopIfTrue="1" operator="lessThan">
      <formula>0</formula>
    </cfRule>
  </conditionalFormatting>
  <conditionalFormatting sqref="J1272">
    <cfRule type="cellIs" dxfId="2" priority="59" stopIfTrue="1" operator="lessThan">
      <formula>0</formula>
    </cfRule>
  </conditionalFormatting>
  <conditionalFormatting sqref="J1273">
    <cfRule type="cellIs" dxfId="2" priority="58" stopIfTrue="1" operator="lessThan">
      <formula>0</formula>
    </cfRule>
  </conditionalFormatting>
  <conditionalFormatting sqref="J1274">
    <cfRule type="cellIs" dxfId="2" priority="57" stopIfTrue="1" operator="lessThan">
      <formula>0</formula>
    </cfRule>
  </conditionalFormatting>
  <conditionalFormatting sqref="J1275">
    <cfRule type="cellIs" dxfId="2" priority="56" stopIfTrue="1" operator="lessThan">
      <formula>0</formula>
    </cfRule>
  </conditionalFormatting>
  <conditionalFormatting sqref="J1276">
    <cfRule type="cellIs" dxfId="2" priority="55" stopIfTrue="1" operator="lessThan">
      <formula>0</formula>
    </cfRule>
  </conditionalFormatting>
  <conditionalFormatting sqref="J1277">
    <cfRule type="cellIs" dxfId="2" priority="54" stopIfTrue="1" operator="lessThan">
      <formula>0</formula>
    </cfRule>
  </conditionalFormatting>
  <conditionalFormatting sqref="J1278">
    <cfRule type="cellIs" dxfId="2" priority="53" stopIfTrue="1" operator="lessThan">
      <formula>0</formula>
    </cfRule>
  </conditionalFormatting>
  <conditionalFormatting sqref="J1279">
    <cfRule type="cellIs" dxfId="2" priority="52" stopIfTrue="1" operator="lessThan">
      <formula>0</formula>
    </cfRule>
  </conditionalFormatting>
  <conditionalFormatting sqref="J1280">
    <cfRule type="cellIs" dxfId="2" priority="51" stopIfTrue="1" operator="lessThan">
      <formula>0</formula>
    </cfRule>
  </conditionalFormatting>
  <conditionalFormatting sqref="J1281">
    <cfRule type="cellIs" dxfId="2" priority="50" stopIfTrue="1" operator="lessThan">
      <formula>0</formula>
    </cfRule>
  </conditionalFormatting>
  <conditionalFormatting sqref="J1282">
    <cfRule type="cellIs" dxfId="2" priority="49" stopIfTrue="1" operator="lessThan">
      <formula>0</formula>
    </cfRule>
  </conditionalFormatting>
  <conditionalFormatting sqref="J1283">
    <cfRule type="cellIs" dxfId="2" priority="48" stopIfTrue="1" operator="lessThan">
      <formula>0</formula>
    </cfRule>
  </conditionalFormatting>
  <conditionalFormatting sqref="J1284">
    <cfRule type="cellIs" dxfId="2" priority="47" stopIfTrue="1" operator="lessThan">
      <formula>0</formula>
    </cfRule>
  </conditionalFormatting>
  <conditionalFormatting sqref="J1285">
    <cfRule type="cellIs" dxfId="2" priority="46" stopIfTrue="1" operator="lessThan">
      <formula>0</formula>
    </cfRule>
  </conditionalFormatting>
  <conditionalFormatting sqref="J1286">
    <cfRule type="cellIs" dxfId="2" priority="45" stopIfTrue="1" operator="lessThan">
      <formula>0</formula>
    </cfRule>
  </conditionalFormatting>
  <conditionalFormatting sqref="J1287">
    <cfRule type="cellIs" dxfId="2" priority="44" stopIfTrue="1" operator="lessThan">
      <formula>0</formula>
    </cfRule>
  </conditionalFormatting>
  <conditionalFormatting sqref="J1288">
    <cfRule type="cellIs" dxfId="2" priority="43" stopIfTrue="1" operator="lessThan">
      <formula>0</formula>
    </cfRule>
  </conditionalFormatting>
  <conditionalFormatting sqref="J1289">
    <cfRule type="cellIs" dxfId="2" priority="42" stopIfTrue="1" operator="lessThan">
      <formula>0</formula>
    </cfRule>
  </conditionalFormatting>
  <conditionalFormatting sqref="J1290">
    <cfRule type="cellIs" dxfId="2" priority="41" stopIfTrue="1" operator="lessThan">
      <formula>0</formula>
    </cfRule>
  </conditionalFormatting>
  <conditionalFormatting sqref="J1291">
    <cfRule type="cellIs" dxfId="2" priority="40" stopIfTrue="1" operator="lessThan">
      <formula>0</formula>
    </cfRule>
  </conditionalFormatting>
  <conditionalFormatting sqref="J1292">
    <cfRule type="cellIs" dxfId="2" priority="39" stopIfTrue="1" operator="lessThan">
      <formula>0</formula>
    </cfRule>
  </conditionalFormatting>
  <conditionalFormatting sqref="J1293">
    <cfRule type="cellIs" dxfId="2" priority="38" stopIfTrue="1" operator="lessThan">
      <formula>0</formula>
    </cfRule>
  </conditionalFormatting>
  <conditionalFormatting sqref="J1294">
    <cfRule type="cellIs" dxfId="2" priority="37" stopIfTrue="1" operator="lessThan">
      <formula>0</formula>
    </cfRule>
  </conditionalFormatting>
  <conditionalFormatting sqref="J1295">
    <cfRule type="cellIs" dxfId="2" priority="36" stopIfTrue="1" operator="lessThan">
      <formula>0</formula>
    </cfRule>
  </conditionalFormatting>
  <conditionalFormatting sqref="J1296">
    <cfRule type="cellIs" dxfId="2" priority="35" stopIfTrue="1" operator="lessThan">
      <formula>0</formula>
    </cfRule>
  </conditionalFormatting>
  <conditionalFormatting sqref="J1297">
    <cfRule type="cellIs" dxfId="2" priority="34" stopIfTrue="1" operator="lessThan">
      <formula>0</formula>
    </cfRule>
  </conditionalFormatting>
  <conditionalFormatting sqref="J1298">
    <cfRule type="cellIs" dxfId="2" priority="33" stopIfTrue="1" operator="lessThan">
      <formula>0</formula>
    </cfRule>
  </conditionalFormatting>
  <conditionalFormatting sqref="J1299">
    <cfRule type="cellIs" dxfId="2" priority="32" stopIfTrue="1" operator="lessThan">
      <formula>0</formula>
    </cfRule>
  </conditionalFormatting>
  <conditionalFormatting sqref="J1300">
    <cfRule type="cellIs" dxfId="2" priority="31" stopIfTrue="1" operator="lessThan">
      <formula>0</formula>
    </cfRule>
  </conditionalFormatting>
  <conditionalFormatting sqref="J1301">
    <cfRule type="cellIs" dxfId="2" priority="30" stopIfTrue="1" operator="lessThan">
      <formula>0</formula>
    </cfRule>
  </conditionalFormatting>
  <conditionalFormatting sqref="J1302">
    <cfRule type="cellIs" dxfId="2" priority="29" stopIfTrue="1" operator="lessThan">
      <formula>0</formula>
    </cfRule>
  </conditionalFormatting>
  <conditionalFormatting sqref="J1303">
    <cfRule type="cellIs" dxfId="2" priority="28" stopIfTrue="1" operator="lessThan">
      <formula>0</formula>
    </cfRule>
  </conditionalFormatting>
  <conditionalFormatting sqref="J1304">
    <cfRule type="cellIs" dxfId="2" priority="27" stopIfTrue="1" operator="lessThan">
      <formula>0</formula>
    </cfRule>
  </conditionalFormatting>
  <conditionalFormatting sqref="J1305">
    <cfRule type="cellIs" dxfId="2" priority="26" stopIfTrue="1" operator="lessThan">
      <formula>0</formula>
    </cfRule>
  </conditionalFormatting>
  <conditionalFormatting sqref="J1306">
    <cfRule type="cellIs" dxfId="2" priority="25" stopIfTrue="1" operator="lessThan">
      <formula>0</formula>
    </cfRule>
  </conditionalFormatting>
  <conditionalFormatting sqref="J1307">
    <cfRule type="cellIs" dxfId="2" priority="24" stopIfTrue="1" operator="lessThan">
      <formula>0</formula>
    </cfRule>
  </conditionalFormatting>
  <conditionalFormatting sqref="J1308">
    <cfRule type="cellIs" dxfId="2" priority="23" stopIfTrue="1" operator="lessThan">
      <formula>0</formula>
    </cfRule>
  </conditionalFormatting>
  <conditionalFormatting sqref="J1309">
    <cfRule type="cellIs" dxfId="2" priority="22" stopIfTrue="1" operator="lessThan">
      <formula>0</formula>
    </cfRule>
  </conditionalFormatting>
  <conditionalFormatting sqref="J1310">
    <cfRule type="cellIs" dxfId="2" priority="21" stopIfTrue="1" operator="lessThan">
      <formula>0</formula>
    </cfRule>
  </conditionalFormatting>
  <conditionalFormatting sqref="J1311">
    <cfRule type="cellIs" dxfId="2" priority="20" stopIfTrue="1" operator="lessThan">
      <formula>0</formula>
    </cfRule>
  </conditionalFormatting>
  <conditionalFormatting sqref="J1312">
    <cfRule type="cellIs" dxfId="2" priority="19" stopIfTrue="1" operator="lessThan">
      <formula>0</formula>
    </cfRule>
  </conditionalFormatting>
  <conditionalFormatting sqref="J1313">
    <cfRule type="cellIs" dxfId="2" priority="18" stopIfTrue="1" operator="lessThan">
      <formula>0</formula>
    </cfRule>
  </conditionalFormatting>
  <conditionalFormatting sqref="J1314">
    <cfRule type="cellIs" dxfId="2" priority="17" stopIfTrue="1" operator="lessThan">
      <formula>0</formula>
    </cfRule>
  </conditionalFormatting>
  <conditionalFormatting sqref="J1315">
    <cfRule type="cellIs" dxfId="2" priority="16" stopIfTrue="1" operator="lessThan">
      <formula>0</formula>
    </cfRule>
  </conditionalFormatting>
  <conditionalFormatting sqref="J1316">
    <cfRule type="cellIs" dxfId="2" priority="15" stopIfTrue="1" operator="lessThan">
      <formula>0</formula>
    </cfRule>
  </conditionalFormatting>
  <conditionalFormatting sqref="J1317">
    <cfRule type="cellIs" dxfId="2" priority="14" stopIfTrue="1" operator="lessThan">
      <formula>0</formula>
    </cfRule>
  </conditionalFormatting>
  <conditionalFormatting sqref="J1318">
    <cfRule type="cellIs" dxfId="2" priority="13" stopIfTrue="1" operator="lessThan">
      <formula>0</formula>
    </cfRule>
  </conditionalFormatting>
  <conditionalFormatting sqref="J1319">
    <cfRule type="cellIs" dxfId="2" priority="12" stopIfTrue="1" operator="lessThan">
      <formula>0</formula>
    </cfRule>
  </conditionalFormatting>
  <conditionalFormatting sqref="J1320">
    <cfRule type="cellIs" dxfId="2" priority="11" stopIfTrue="1" operator="lessThan">
      <formula>0</formula>
    </cfRule>
  </conditionalFormatting>
  <conditionalFormatting sqref="J1321">
    <cfRule type="cellIs" dxfId="2" priority="10" stopIfTrue="1" operator="lessThan">
      <formula>0</formula>
    </cfRule>
  </conditionalFormatting>
  <conditionalFormatting sqref="J1322">
    <cfRule type="cellIs" dxfId="2" priority="9" stopIfTrue="1" operator="lessThan">
      <formula>0</formula>
    </cfRule>
  </conditionalFormatting>
  <conditionalFormatting sqref="J1323">
    <cfRule type="cellIs" dxfId="2" priority="8" stopIfTrue="1" operator="lessThan">
      <formula>0</formula>
    </cfRule>
  </conditionalFormatting>
  <conditionalFormatting sqref="J1324">
    <cfRule type="cellIs" dxfId="2" priority="7" stopIfTrue="1" operator="lessThan">
      <formula>0</formula>
    </cfRule>
  </conditionalFormatting>
  <conditionalFormatting sqref="J1325">
    <cfRule type="cellIs" dxfId="2" priority="6" stopIfTrue="1" operator="lessThan">
      <formula>0</formula>
    </cfRule>
  </conditionalFormatting>
  <conditionalFormatting sqref="J1326">
    <cfRule type="cellIs" dxfId="2" priority="5" stopIfTrue="1" operator="lessThan">
      <formula>0</formula>
    </cfRule>
  </conditionalFormatting>
  <conditionalFormatting sqref="J1327">
    <cfRule type="cellIs" dxfId="2" priority="4" stopIfTrue="1" operator="lessThan">
      <formula>0</formula>
    </cfRule>
  </conditionalFormatting>
  <conditionalFormatting sqref="J1328">
    <cfRule type="cellIs" dxfId="2" priority="3" stopIfTrue="1" operator="lessThan">
      <formula>0</formula>
    </cfRule>
  </conditionalFormatting>
  <conditionalFormatting sqref="J1329">
    <cfRule type="cellIs" dxfId="2" priority="2" stopIfTrue="1" operator="lessThan">
      <formula>0</formula>
    </cfRule>
  </conditionalFormatting>
  <conditionalFormatting sqref="J1330">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B0F0"/>
  </sheetPr>
  <dimension ref="A1:B30"/>
  <sheetViews>
    <sheetView showZeros="0" view="pageBreakPreview" zoomScaleNormal="100" workbookViewId="0">
      <selection activeCell="C14" sqref="C14"/>
    </sheetView>
  </sheetViews>
  <sheetFormatPr defaultColWidth="9" defaultRowHeight="13.5" outlineLevelCol="1"/>
  <cols>
    <col min="1" max="1" width="48.875" customWidth="1"/>
    <col min="2" max="2" width="58.5" customWidth="1"/>
  </cols>
  <sheetData>
    <row r="1" ht="45" customHeight="1" spans="1:2">
      <c r="A1" s="429" t="s">
        <v>1104</v>
      </c>
      <c r="B1" s="429"/>
    </row>
    <row r="2" ht="18" customHeight="1" spans="1:2">
      <c r="A2" s="429"/>
      <c r="B2" s="430" t="s">
        <v>2</v>
      </c>
    </row>
    <row r="3" ht="45" customHeight="1" spans="1:2">
      <c r="A3" s="431" t="s">
        <v>1105</v>
      </c>
      <c r="B3" s="87" t="s">
        <v>6</v>
      </c>
    </row>
    <row r="4" ht="30" customHeight="1" spans="1:2">
      <c r="A4" s="432" t="s">
        <v>1106</v>
      </c>
      <c r="B4" s="433">
        <v>26190</v>
      </c>
    </row>
    <row r="5" ht="30" customHeight="1" spans="1:2">
      <c r="A5" s="434" t="s">
        <v>1107</v>
      </c>
      <c r="B5" s="435">
        <v>12896</v>
      </c>
    </row>
    <row r="6" ht="30" customHeight="1" spans="1:2">
      <c r="A6" s="434" t="s">
        <v>1108</v>
      </c>
      <c r="B6" s="435">
        <v>5608</v>
      </c>
    </row>
    <row r="7" ht="30" customHeight="1" spans="1:2">
      <c r="A7" s="434" t="s">
        <v>1109</v>
      </c>
      <c r="B7" s="435">
        <v>2410</v>
      </c>
    </row>
    <row r="8" ht="30" customHeight="1" spans="1:2">
      <c r="A8" s="434" t="s">
        <v>1110</v>
      </c>
      <c r="B8" s="435">
        <v>5276</v>
      </c>
    </row>
    <row r="9" ht="30" customHeight="1" spans="1:2">
      <c r="A9" s="436" t="s">
        <v>1111</v>
      </c>
      <c r="B9" s="437">
        <v>5821</v>
      </c>
    </row>
    <row r="10" ht="30" customHeight="1" spans="1:2">
      <c r="A10" s="434" t="s">
        <v>1112</v>
      </c>
      <c r="B10" s="438">
        <v>2415</v>
      </c>
    </row>
    <row r="11" ht="30" customHeight="1" spans="1:2">
      <c r="A11" s="434" t="s">
        <v>1113</v>
      </c>
      <c r="B11" s="438">
        <v>47</v>
      </c>
    </row>
    <row r="12" ht="30" customHeight="1" spans="1:2">
      <c r="A12" s="434" t="s">
        <v>1114</v>
      </c>
      <c r="B12" s="438">
        <v>65</v>
      </c>
    </row>
    <row r="13" ht="30" customHeight="1" spans="1:2">
      <c r="A13" s="434" t="s">
        <v>1115</v>
      </c>
      <c r="B13" s="438">
        <v>1</v>
      </c>
    </row>
    <row r="14" ht="30" customHeight="1" spans="1:2">
      <c r="A14" s="434" t="s">
        <v>1116</v>
      </c>
      <c r="B14" s="438">
        <v>1846</v>
      </c>
    </row>
    <row r="15" ht="30" customHeight="1" spans="1:2">
      <c r="A15" s="434" t="s">
        <v>1117</v>
      </c>
      <c r="B15" s="438">
        <v>135</v>
      </c>
    </row>
    <row r="16" ht="30" customHeight="1" spans="1:2">
      <c r="A16" s="434" t="s">
        <v>1118</v>
      </c>
      <c r="B16" s="439"/>
    </row>
    <row r="17" ht="30" customHeight="1" spans="1:2">
      <c r="A17" s="434" t="s">
        <v>1119</v>
      </c>
      <c r="B17" s="438">
        <v>64</v>
      </c>
    </row>
    <row r="18" ht="30" customHeight="1" spans="1:2">
      <c r="A18" s="434" t="s">
        <v>1120</v>
      </c>
      <c r="B18" s="438">
        <v>35</v>
      </c>
    </row>
    <row r="19" ht="30" customHeight="1" spans="1:2">
      <c r="A19" s="434" t="s">
        <v>1121</v>
      </c>
      <c r="B19" s="438">
        <v>1213</v>
      </c>
    </row>
    <row r="20" ht="30" customHeight="1" spans="1:2">
      <c r="A20" s="436" t="s">
        <v>1122</v>
      </c>
      <c r="B20" s="440">
        <v>19</v>
      </c>
    </row>
    <row r="21" ht="30" customHeight="1" spans="1:2">
      <c r="A21" s="434" t="s">
        <v>1123</v>
      </c>
      <c r="B21" s="438">
        <v>19</v>
      </c>
    </row>
    <row r="22" ht="30" customHeight="1" spans="1:2">
      <c r="A22" s="436" t="s">
        <v>1124</v>
      </c>
      <c r="B22" s="440">
        <v>56417</v>
      </c>
    </row>
    <row r="23" ht="30" customHeight="1" spans="1:2">
      <c r="A23" s="434" t="s">
        <v>1125</v>
      </c>
      <c r="B23" s="438">
        <v>54148</v>
      </c>
    </row>
    <row r="24" ht="30" customHeight="1" spans="1:2">
      <c r="A24" s="434" t="s">
        <v>1126</v>
      </c>
      <c r="B24" s="438">
        <v>2269</v>
      </c>
    </row>
    <row r="25" ht="30" customHeight="1" spans="1:2">
      <c r="A25" s="436" t="s">
        <v>1127</v>
      </c>
      <c r="B25" s="440">
        <v>11286</v>
      </c>
    </row>
    <row r="26" ht="30" customHeight="1" spans="1:2">
      <c r="A26" s="434" t="s">
        <v>1128</v>
      </c>
      <c r="B26" s="441">
        <v>7460</v>
      </c>
    </row>
    <row r="27" ht="30" customHeight="1" spans="1:2">
      <c r="A27" s="434" t="s">
        <v>1129</v>
      </c>
      <c r="B27" s="441">
        <v>2040</v>
      </c>
    </row>
    <row r="28" ht="30" customHeight="1" spans="1:2">
      <c r="A28" s="434" t="s">
        <v>1130</v>
      </c>
      <c r="B28" s="442">
        <v>17</v>
      </c>
    </row>
    <row r="29" ht="30" customHeight="1" spans="1:2">
      <c r="A29" s="443" t="s">
        <v>1131</v>
      </c>
      <c r="B29" s="442">
        <v>1769</v>
      </c>
    </row>
    <row r="30" ht="30" customHeight="1" spans="1:2">
      <c r="A30" s="444" t="s">
        <v>1132</v>
      </c>
      <c r="B30" s="440">
        <v>99733</v>
      </c>
    </row>
  </sheetData>
  <autoFilter ref="A3:B3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2"/>
  <sheetViews>
    <sheetView showGridLines="0" showZeros="0" view="pageBreakPreview" zoomScaleNormal="100" workbookViewId="0">
      <selection activeCell="F2" sqref="F2"/>
    </sheetView>
  </sheetViews>
  <sheetFormatPr defaultColWidth="9" defaultRowHeight="13.5" outlineLevelCol="4"/>
  <cols>
    <col min="1" max="1" width="69.6333333333333" style="268" customWidth="1"/>
    <col min="2" max="2" width="45.6333333333333" customWidth="1"/>
    <col min="3" max="4" width="16.6333333333333" hidden="1" customWidth="1"/>
  </cols>
  <sheetData>
    <row r="1" s="267" customFormat="1" ht="45" customHeight="1" spans="1:4">
      <c r="A1" s="417" t="s">
        <v>1133</v>
      </c>
      <c r="B1" s="417"/>
      <c r="C1" s="417"/>
      <c r="D1" s="417"/>
    </row>
    <row r="2" ht="20.1" customHeight="1" spans="1:4">
      <c r="A2" s="271"/>
      <c r="B2" s="407" t="s">
        <v>2</v>
      </c>
      <c r="C2" s="418"/>
      <c r="D2" s="418" t="s">
        <v>2</v>
      </c>
    </row>
    <row r="3" ht="45" customHeight="1" spans="1:5">
      <c r="A3" s="177" t="s">
        <v>1134</v>
      </c>
      <c r="B3" s="87" t="s">
        <v>6</v>
      </c>
      <c r="C3" s="419" t="s">
        <v>1135</v>
      </c>
      <c r="D3" s="87" t="s">
        <v>1136</v>
      </c>
      <c r="E3" s="420" t="s">
        <v>8</v>
      </c>
    </row>
    <row r="4" ht="36" customHeight="1" spans="1:5">
      <c r="A4" s="421" t="s">
        <v>1137</v>
      </c>
      <c r="B4" s="195">
        <v>477</v>
      </c>
      <c r="C4" s="422">
        <f>SUM(C5:C5)</f>
        <v>0</v>
      </c>
      <c r="D4" s="423">
        <f>SUM(D5:D5)</f>
        <v>0</v>
      </c>
      <c r="E4" s="280" t="str">
        <f>IF(A4&lt;&gt;"",IF(SUM(B4:D4)&lt;&gt;0,"是","否"),"是")</f>
        <v>是</v>
      </c>
    </row>
    <row r="5" ht="36" customHeight="1" spans="1:5">
      <c r="A5" s="421" t="s">
        <v>1138</v>
      </c>
      <c r="B5" s="195">
        <v>4106</v>
      </c>
      <c r="C5" s="424"/>
      <c r="D5" s="425"/>
      <c r="E5" s="280"/>
    </row>
    <row r="6" ht="36" customHeight="1" spans="1:5">
      <c r="A6" s="421" t="s">
        <v>1139</v>
      </c>
      <c r="B6" s="195">
        <v>142</v>
      </c>
      <c r="C6" s="424">
        <v>64164</v>
      </c>
      <c r="D6" s="425"/>
      <c r="E6" s="280" t="str">
        <f>IF(A6&lt;&gt;"",IF(SUM(B6:D6)&lt;&gt;0,"是","否"),"是")</f>
        <v>是</v>
      </c>
    </row>
    <row r="7" ht="36" customHeight="1" spans="1:5">
      <c r="A7" s="426"/>
      <c r="B7" s="111"/>
      <c r="C7" s="424"/>
      <c r="D7" s="425"/>
      <c r="E7" s="280"/>
    </row>
    <row r="8" ht="36" customHeight="1" spans="1:5">
      <c r="A8" s="427"/>
      <c r="B8" s="129"/>
      <c r="C8" s="424"/>
      <c r="D8" s="425"/>
      <c r="E8" s="280" t="str">
        <f t="shared" ref="E7:E25" si="0">IF(A8&lt;&gt;"",IF(SUM(B8:D8)&lt;&gt;0,"是","否"),"是")</f>
        <v>是</v>
      </c>
    </row>
    <row r="9" ht="36" customHeight="1" spans="1:5">
      <c r="A9" s="426"/>
      <c r="B9" s="129"/>
      <c r="C9" s="424"/>
      <c r="D9" s="425"/>
      <c r="E9" s="280"/>
    </row>
    <row r="10" ht="36" customHeight="1" spans="1:5">
      <c r="A10" s="427"/>
      <c r="B10" s="129"/>
      <c r="C10" s="424"/>
      <c r="D10" s="425"/>
      <c r="E10" s="280" t="str">
        <f t="shared" si="0"/>
        <v>是</v>
      </c>
    </row>
    <row r="11" ht="36" customHeight="1" spans="1:5">
      <c r="A11" s="426"/>
      <c r="B11" s="129"/>
      <c r="C11" s="424"/>
      <c r="D11" s="425"/>
      <c r="E11" s="280"/>
    </row>
    <row r="12" ht="36" customHeight="1" spans="1:5">
      <c r="A12" s="427"/>
      <c r="B12" s="129"/>
      <c r="C12" s="424"/>
      <c r="D12" s="425"/>
      <c r="E12" s="280" t="str">
        <f t="shared" si="0"/>
        <v>是</v>
      </c>
    </row>
    <row r="13" ht="36" customHeight="1" spans="1:5">
      <c r="A13" s="426"/>
      <c r="B13" s="129"/>
      <c r="C13" s="424"/>
      <c r="D13" s="425"/>
      <c r="E13" s="280"/>
    </row>
    <row r="14" ht="36" customHeight="1" spans="1:5">
      <c r="A14" s="427"/>
      <c r="B14" s="129"/>
      <c r="C14" s="424"/>
      <c r="D14" s="425"/>
      <c r="E14" s="280" t="str">
        <f t="shared" si="0"/>
        <v>是</v>
      </c>
    </row>
    <row r="15" ht="36" customHeight="1" spans="1:5">
      <c r="A15" s="426"/>
      <c r="B15" s="129"/>
      <c r="C15" s="424"/>
      <c r="D15" s="425"/>
      <c r="E15" s="280"/>
    </row>
    <row r="16" ht="36" customHeight="1" spans="1:5">
      <c r="A16" s="427"/>
      <c r="B16" s="129"/>
      <c r="C16" s="424"/>
      <c r="D16" s="425"/>
      <c r="E16" s="280" t="str">
        <f t="shared" si="0"/>
        <v>是</v>
      </c>
    </row>
    <row r="17" ht="36" customHeight="1" spans="1:5">
      <c r="A17" s="426"/>
      <c r="B17" s="129"/>
      <c r="C17" s="424"/>
      <c r="D17" s="425"/>
      <c r="E17" s="280"/>
    </row>
    <row r="18" ht="36" customHeight="1" spans="1:5">
      <c r="A18" s="427"/>
      <c r="B18" s="129"/>
      <c r="C18" s="424"/>
      <c r="D18" s="425"/>
      <c r="E18" s="280" t="str">
        <f t="shared" si="0"/>
        <v>是</v>
      </c>
    </row>
    <row r="19" ht="36" customHeight="1" spans="1:5">
      <c r="A19" s="426"/>
      <c r="B19" s="129"/>
      <c r="C19" s="424"/>
      <c r="D19" s="425"/>
      <c r="E19" s="280"/>
    </row>
    <row r="20" ht="36" customHeight="1" spans="1:5">
      <c r="A20" s="427"/>
      <c r="B20" s="129"/>
      <c r="C20" s="424"/>
      <c r="D20" s="425"/>
      <c r="E20" s="280" t="str">
        <f t="shared" si="0"/>
        <v>是</v>
      </c>
    </row>
    <row r="21" ht="36" customHeight="1" spans="1:5">
      <c r="A21" s="426"/>
      <c r="B21" s="129"/>
      <c r="C21" s="424"/>
      <c r="D21" s="425"/>
      <c r="E21" s="280"/>
    </row>
    <row r="22" ht="36" customHeight="1" spans="1:5">
      <c r="A22" s="427"/>
      <c r="B22" s="129"/>
      <c r="C22" s="424"/>
      <c r="D22" s="425"/>
      <c r="E22" s="280" t="str">
        <f t="shared" si="0"/>
        <v>是</v>
      </c>
    </row>
    <row r="23" ht="36" customHeight="1" spans="1:5">
      <c r="A23" s="426"/>
      <c r="B23" s="129"/>
      <c r="C23" s="424"/>
      <c r="D23" s="425"/>
      <c r="E23" s="280"/>
    </row>
    <row r="24" ht="36" customHeight="1" spans="1:5">
      <c r="A24" s="427"/>
      <c r="B24" s="129"/>
      <c r="C24" s="424"/>
      <c r="D24" s="425"/>
      <c r="E24" s="280" t="str">
        <f t="shared" si="0"/>
        <v>是</v>
      </c>
    </row>
    <row r="25" ht="36" customHeight="1" spans="1:5">
      <c r="A25" s="426"/>
      <c r="B25" s="129"/>
      <c r="C25" s="424"/>
      <c r="D25" s="425"/>
      <c r="E25" s="280"/>
    </row>
    <row r="26" ht="36" customHeight="1" spans="1:5">
      <c r="A26" s="427"/>
      <c r="B26" s="129"/>
      <c r="C26" s="424">
        <v>2293</v>
      </c>
      <c r="D26" s="425"/>
      <c r="E26" s="280" t="str">
        <f>IF(A26&lt;&gt;"",IF(SUM(B26:D26)&lt;&gt;0,"是","否"),"是")</f>
        <v>是</v>
      </c>
    </row>
    <row r="27" ht="36" customHeight="1" spans="1:5">
      <c r="A27" s="426"/>
      <c r="B27" s="129"/>
      <c r="C27" s="424"/>
      <c r="D27" s="425"/>
      <c r="E27" s="280"/>
    </row>
    <row r="28" ht="36" customHeight="1" spans="1:5">
      <c r="A28" s="427"/>
      <c r="B28" s="129"/>
      <c r="C28" s="424">
        <v>9600</v>
      </c>
      <c r="D28" s="425"/>
      <c r="E28" s="280" t="str">
        <f>IF(A28&lt;&gt;"",IF(SUM(B28:D28)&lt;&gt;0,"是","否"),"是")</f>
        <v>是</v>
      </c>
    </row>
    <row r="29" ht="36" customHeight="1" spans="1:5">
      <c r="A29" s="426"/>
      <c r="B29" s="129"/>
      <c r="C29" s="424"/>
      <c r="D29" s="425"/>
      <c r="E29" s="280"/>
    </row>
    <row r="30" ht="36" customHeight="1" spans="1:5">
      <c r="A30" s="427"/>
      <c r="B30" s="129"/>
      <c r="C30" s="424">
        <v>280</v>
      </c>
      <c r="D30" s="425"/>
      <c r="E30" s="280" t="str">
        <f>IF(A30&lt;&gt;"",IF(SUM(B30:D30)&lt;&gt;0,"是","否"),"是")</f>
        <v>是</v>
      </c>
    </row>
    <row r="31" ht="36" customHeight="1" spans="1:5">
      <c r="A31" s="426"/>
      <c r="B31" s="129"/>
      <c r="C31" s="424"/>
      <c r="D31" s="425"/>
      <c r="E31" s="280"/>
    </row>
    <row r="32" ht="36" customHeight="1" spans="1:5">
      <c r="A32" s="427"/>
      <c r="B32" s="129"/>
      <c r="C32" s="424">
        <v>83870</v>
      </c>
      <c r="D32" s="425"/>
      <c r="E32" s="280" t="str">
        <f>IF(A32&lt;&gt;"",IF(SUM(B32:D32)&lt;&gt;0,"是","否"),"是")</f>
        <v>是</v>
      </c>
    </row>
    <row r="33" ht="36" customHeight="1" spans="1:5">
      <c r="A33" s="426"/>
      <c r="B33" s="129"/>
      <c r="C33" s="424"/>
      <c r="D33" s="425"/>
      <c r="E33" s="280"/>
    </row>
    <row r="34" ht="36" customHeight="1" spans="1:5">
      <c r="A34" s="427"/>
      <c r="B34" s="129"/>
      <c r="C34" s="424"/>
      <c r="D34" s="425"/>
      <c r="E34" s="280" t="str">
        <f t="shared" ref="E34:E42" si="1">IF(A34&lt;&gt;"",IF(SUM(B34:D34)&lt;&gt;0,"是","否"),"是")</f>
        <v>是</v>
      </c>
    </row>
    <row r="35" ht="36" customHeight="1" spans="1:5">
      <c r="A35" s="426"/>
      <c r="B35" s="129"/>
      <c r="C35" s="424"/>
      <c r="D35" s="425"/>
      <c r="E35" s="280"/>
    </row>
    <row r="36" ht="36" customHeight="1" spans="1:5">
      <c r="A36" s="427"/>
      <c r="B36" s="129"/>
      <c r="C36" s="424"/>
      <c r="D36" s="425"/>
      <c r="E36" s="280" t="str">
        <f t="shared" si="1"/>
        <v>是</v>
      </c>
    </row>
    <row r="37" ht="36" customHeight="1" spans="1:5">
      <c r="A37" s="426"/>
      <c r="B37" s="129"/>
      <c r="C37" s="424"/>
      <c r="D37" s="425"/>
      <c r="E37" s="280"/>
    </row>
    <row r="38" ht="36" customHeight="1" spans="1:5">
      <c r="A38" s="427"/>
      <c r="B38" s="129"/>
      <c r="C38" s="424"/>
      <c r="D38" s="425"/>
      <c r="E38" s="280" t="str">
        <f t="shared" si="1"/>
        <v>是</v>
      </c>
    </row>
    <row r="39" ht="36" customHeight="1" spans="1:5">
      <c r="A39" s="426"/>
      <c r="B39" s="129"/>
      <c r="C39" s="424">
        <v>413</v>
      </c>
      <c r="D39" s="425"/>
      <c r="E39" s="280" t="str">
        <f t="shared" si="1"/>
        <v>是</v>
      </c>
    </row>
    <row r="40" ht="36" customHeight="1" spans="1:5">
      <c r="A40" s="427"/>
      <c r="B40" s="129"/>
      <c r="C40" s="424"/>
      <c r="D40" s="425"/>
      <c r="E40" s="280" t="str">
        <f t="shared" si="1"/>
        <v>是</v>
      </c>
    </row>
    <row r="41" ht="36" customHeight="1" spans="1:5">
      <c r="A41" s="426"/>
      <c r="B41" s="129"/>
      <c r="C41" s="424">
        <v>60</v>
      </c>
      <c r="D41" s="425"/>
      <c r="E41" s="280"/>
    </row>
    <row r="42" ht="36" customHeight="1" spans="1:5">
      <c r="A42" s="428" t="s">
        <v>1140</v>
      </c>
      <c r="B42" s="129">
        <f>SUM(B4:B41)</f>
        <v>4725</v>
      </c>
      <c r="C42" s="424">
        <v>4418</v>
      </c>
      <c r="D42" s="425"/>
      <c r="E42" s="280" t="str">
        <f t="shared" si="1"/>
        <v>是</v>
      </c>
    </row>
  </sheetData>
  <autoFilter ref="A3:E42">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9"/>
  <sheetViews>
    <sheetView showGridLines="0" showZeros="0" view="pageBreakPreview" zoomScaleNormal="85" workbookViewId="0">
      <selection activeCell="B3" sqref="B3"/>
    </sheetView>
  </sheetViews>
  <sheetFormatPr defaultColWidth="9" defaultRowHeight="14.25" outlineLevelCol="5"/>
  <cols>
    <col min="1" max="1" width="43.6333333333333" style="163" customWidth="1"/>
    <col min="2" max="2" width="20.6333333333333" style="165" customWidth="1"/>
    <col min="3" max="3" width="20.6333333333333" style="163" customWidth="1"/>
    <col min="4" max="4" width="20" style="333" customWidth="1"/>
    <col min="5" max="5" width="12.6333333333333" style="163"/>
    <col min="6" max="16377" width="9" style="163"/>
    <col min="16378" max="16379" width="35.6333333333333" style="163"/>
    <col min="16380" max="16384" width="9" style="163"/>
  </cols>
  <sheetData>
    <row r="1" ht="45" customHeight="1" spans="1:4">
      <c r="A1" s="168" t="s">
        <v>1141</v>
      </c>
      <c r="B1" s="168"/>
      <c r="C1" s="168"/>
      <c r="D1" s="168"/>
    </row>
    <row r="2" ht="20.1" customHeight="1" spans="1:4">
      <c r="A2" s="169"/>
      <c r="B2" s="169"/>
      <c r="C2" s="406"/>
      <c r="D2" s="407" t="s">
        <v>2</v>
      </c>
    </row>
    <row r="3" s="164" customFormat="1" ht="45" customHeight="1" spans="1:4">
      <c r="A3" s="171" t="s">
        <v>1142</v>
      </c>
      <c r="B3" s="171" t="s">
        <v>1140</v>
      </c>
      <c r="C3" s="408" t="s">
        <v>1143</v>
      </c>
      <c r="D3" s="408" t="s">
        <v>1144</v>
      </c>
    </row>
    <row r="4" ht="36" customHeight="1" spans="1:4">
      <c r="A4" s="409" t="s">
        <v>1145</v>
      </c>
      <c r="B4" s="410">
        <f t="shared" ref="B4:B15" si="0">SUM(C4:D4)</f>
        <v>4725</v>
      </c>
      <c r="C4" s="410">
        <f>SUM(C5:C14)</f>
        <v>0</v>
      </c>
      <c r="D4" s="410">
        <f>SUM(D5:D14)</f>
        <v>4725</v>
      </c>
    </row>
    <row r="5" ht="36" customHeight="1" spans="1:6">
      <c r="A5" s="411" t="s">
        <v>1146</v>
      </c>
      <c r="B5" s="173">
        <f t="shared" si="0"/>
        <v>229</v>
      </c>
      <c r="C5" s="173"/>
      <c r="D5" s="412">
        <v>229</v>
      </c>
      <c r="F5" s="163" t="s">
        <v>42</v>
      </c>
    </row>
    <row r="6" ht="36" customHeight="1" spans="1:4">
      <c r="A6" s="411" t="s">
        <v>1147</v>
      </c>
      <c r="B6" s="173">
        <f t="shared" si="0"/>
        <v>2360</v>
      </c>
      <c r="C6" s="173"/>
      <c r="D6" s="412">
        <v>2360</v>
      </c>
    </row>
    <row r="7" ht="36" customHeight="1" spans="1:4">
      <c r="A7" s="411" t="s">
        <v>1148</v>
      </c>
      <c r="B7" s="173">
        <f t="shared" si="0"/>
        <v>757</v>
      </c>
      <c r="C7" s="173"/>
      <c r="D7" s="412">
        <v>757</v>
      </c>
    </row>
    <row r="8" ht="36" customHeight="1" spans="1:4">
      <c r="A8" s="411" t="s">
        <v>1149</v>
      </c>
      <c r="B8" s="173">
        <f t="shared" si="0"/>
        <v>1168</v>
      </c>
      <c r="C8" s="173"/>
      <c r="D8" s="412">
        <v>1168</v>
      </c>
    </row>
    <row r="9" ht="36" customHeight="1" spans="1:4">
      <c r="A9" s="411" t="s">
        <v>1150</v>
      </c>
      <c r="B9" s="173">
        <f t="shared" si="0"/>
        <v>65</v>
      </c>
      <c r="C9" s="173"/>
      <c r="D9" s="412">
        <v>65</v>
      </c>
    </row>
    <row r="10" ht="36" customHeight="1" spans="1:4">
      <c r="A10" s="411" t="s">
        <v>1151</v>
      </c>
      <c r="B10" s="173">
        <f t="shared" si="0"/>
        <v>146</v>
      </c>
      <c r="C10" s="173"/>
      <c r="D10" s="412">
        <v>146</v>
      </c>
    </row>
    <row r="11" ht="36" customHeight="1" spans="1:4">
      <c r="A11" s="411"/>
      <c r="B11" s="173">
        <f t="shared" si="0"/>
        <v>0</v>
      </c>
      <c r="C11" s="173"/>
      <c r="D11" s="412"/>
    </row>
    <row r="12" ht="36" customHeight="1" spans="1:4">
      <c r="A12" s="411"/>
      <c r="B12" s="173">
        <f t="shared" si="0"/>
        <v>0</v>
      </c>
      <c r="C12" s="173"/>
      <c r="D12" s="412"/>
    </row>
    <row r="13" ht="36" customHeight="1" spans="1:4">
      <c r="A13" s="411"/>
      <c r="B13" s="173">
        <f t="shared" si="0"/>
        <v>0</v>
      </c>
      <c r="C13" s="173"/>
      <c r="D13" s="412"/>
    </row>
    <row r="14" ht="36" customHeight="1" spans="1:4">
      <c r="A14" s="411"/>
      <c r="B14" s="173">
        <f t="shared" si="0"/>
        <v>0</v>
      </c>
      <c r="C14" s="173"/>
      <c r="D14" s="412"/>
    </row>
    <row r="15" ht="36" customHeight="1" spans="1:4">
      <c r="A15" s="409" t="s">
        <v>1152</v>
      </c>
      <c r="B15" s="410">
        <f t="shared" si="0"/>
        <v>0</v>
      </c>
      <c r="C15" s="410"/>
      <c r="D15" s="410"/>
    </row>
    <row r="16" spans="2:4">
      <c r="B16" s="413"/>
      <c r="C16" s="414"/>
      <c r="D16" s="415"/>
    </row>
    <row r="17" spans="3:3">
      <c r="C17" s="416"/>
    </row>
    <row r="18" spans="3:3">
      <c r="C18" s="416"/>
    </row>
    <row r="19" spans="3:3">
      <c r="C19" s="416"/>
    </row>
  </sheetData>
  <mergeCells count="1">
    <mergeCell ref="A1:D1"/>
  </mergeCells>
  <conditionalFormatting sqref="D1">
    <cfRule type="cellIs" dxfId="0" priority="5" stopIfTrue="1" operator="greaterThanOrEqual">
      <formula>10</formula>
    </cfRule>
    <cfRule type="cellIs" dxfId="0" priority="6" stopIfTrue="1" operator="lessThanOrEqual">
      <formula>-1</formula>
    </cfRule>
  </conditionalFormatting>
  <conditionalFormatting sqref="B3:C3">
    <cfRule type="cellIs" dxfId="0" priority="4" stopIfTrue="1" operator="lessThanOrEqual">
      <formula>-1</formula>
    </cfRule>
  </conditionalFormatting>
  <conditionalFormatting sqref="B4:C5 C9:C14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F0"/>
    <pageSetUpPr fitToPage="1"/>
  </sheetPr>
  <dimension ref="A1:E11"/>
  <sheetViews>
    <sheetView workbookViewId="0">
      <selection activeCell="G11" sqref="G11"/>
    </sheetView>
  </sheetViews>
  <sheetFormatPr defaultColWidth="9" defaultRowHeight="13.5" outlineLevelCol="4"/>
  <cols>
    <col min="1" max="1" width="37.7583333333333" style="392" customWidth="1"/>
    <col min="2" max="2" width="22" style="392" customWidth="1"/>
    <col min="3" max="4" width="23.8833333333333" style="392" customWidth="1"/>
    <col min="5" max="5" width="24.5" style="392" customWidth="1"/>
    <col min="6" max="248" width="9" style="392"/>
    <col min="249" max="16384" width="9" style="1"/>
  </cols>
  <sheetData>
    <row r="1" s="392" customFormat="1" ht="40.5" customHeight="1" spans="1:5">
      <c r="A1" s="393" t="s">
        <v>1153</v>
      </c>
      <c r="B1" s="393"/>
      <c r="C1" s="393"/>
      <c r="D1" s="393"/>
      <c r="E1" s="393"/>
    </row>
    <row r="2" s="392" customFormat="1" ht="17" customHeight="1" spans="1:5">
      <c r="A2" s="394"/>
      <c r="B2" s="394"/>
      <c r="C2" s="394"/>
      <c r="D2" s="395"/>
      <c r="E2" s="396" t="s">
        <v>2</v>
      </c>
    </row>
    <row r="3" s="1" customFormat="1" ht="24.95" customHeight="1" spans="1:5">
      <c r="A3" s="397" t="s">
        <v>4</v>
      </c>
      <c r="B3" s="397" t="s">
        <v>81</v>
      </c>
      <c r="C3" s="397" t="s">
        <v>6</v>
      </c>
      <c r="D3" s="398" t="s">
        <v>1154</v>
      </c>
      <c r="E3" s="399"/>
    </row>
    <row r="4" s="1" customFormat="1" ht="24.95" customHeight="1" spans="1:5">
      <c r="A4" s="400"/>
      <c r="B4" s="400"/>
      <c r="C4" s="400"/>
      <c r="D4" s="171" t="s">
        <v>1155</v>
      </c>
      <c r="E4" s="171" t="s">
        <v>1156</v>
      </c>
    </row>
    <row r="5" s="392" customFormat="1" ht="35" customHeight="1" spans="1:5">
      <c r="A5" s="401" t="s">
        <v>1140</v>
      </c>
      <c r="B5" s="402">
        <f>SUM(B6:B8)</f>
        <v>792.36</v>
      </c>
      <c r="C5" s="402">
        <f>SUM(C6:C8)</f>
        <v>768.44</v>
      </c>
      <c r="D5" s="403">
        <f t="shared" ref="D5:D10" si="0">C5-B5</f>
        <v>-23.92</v>
      </c>
      <c r="E5" s="404">
        <f>C5/B5-1</f>
        <v>-0.0302</v>
      </c>
    </row>
    <row r="6" s="392" customFormat="1" ht="35" customHeight="1" spans="1:5">
      <c r="A6" s="156" t="s">
        <v>1157</v>
      </c>
      <c r="B6" s="403"/>
      <c r="C6" s="403"/>
      <c r="D6" s="403">
        <f t="shared" si="0"/>
        <v>0</v>
      </c>
      <c r="E6" s="404"/>
    </row>
    <row r="7" s="392" customFormat="1" ht="35" customHeight="1" spans="1:5">
      <c r="A7" s="156" t="s">
        <v>1158</v>
      </c>
      <c r="B7" s="403">
        <v>301.35</v>
      </c>
      <c r="C7" s="403">
        <v>279.43</v>
      </c>
      <c r="D7" s="403">
        <f t="shared" si="0"/>
        <v>-21.92</v>
      </c>
      <c r="E7" s="404">
        <f>C7/B7-1</f>
        <v>-0.0727</v>
      </c>
    </row>
    <row r="8" s="392" customFormat="1" ht="35" customHeight="1" spans="1:5">
      <c r="A8" s="156" t="s">
        <v>1159</v>
      </c>
      <c r="B8" s="403">
        <f>SUM(B9:B10)</f>
        <v>491.01</v>
      </c>
      <c r="C8" s="403">
        <f>SUM(C9:C10)</f>
        <v>489.01</v>
      </c>
      <c r="D8" s="403">
        <f t="shared" si="0"/>
        <v>-2</v>
      </c>
      <c r="E8" s="404">
        <f>C8/B8-1</f>
        <v>-0.0041</v>
      </c>
    </row>
    <row r="9" s="392" customFormat="1" ht="35" customHeight="1" spans="1:5">
      <c r="A9" s="159" t="s">
        <v>1160</v>
      </c>
      <c r="B9" s="403">
        <v>70</v>
      </c>
      <c r="C9" s="403">
        <v>130</v>
      </c>
      <c r="D9" s="403">
        <f t="shared" si="0"/>
        <v>60</v>
      </c>
      <c r="E9" s="404">
        <f>C9/B9-1</f>
        <v>0.8571</v>
      </c>
    </row>
    <row r="10" s="392" customFormat="1" ht="35" customHeight="1" spans="1:5">
      <c r="A10" s="159" t="s">
        <v>1161</v>
      </c>
      <c r="B10" s="403">
        <v>421.01</v>
      </c>
      <c r="C10" s="403">
        <v>359.01</v>
      </c>
      <c r="D10" s="403">
        <f t="shared" si="0"/>
        <v>-62</v>
      </c>
      <c r="E10" s="404">
        <f>C10/B10-1</f>
        <v>-0.1473</v>
      </c>
    </row>
    <row r="11" s="392" customFormat="1" ht="130" customHeight="1" spans="1:5">
      <c r="A11" s="405" t="s">
        <v>1162</v>
      </c>
      <c r="B11" s="405"/>
      <c r="C11" s="405"/>
      <c r="D11" s="405"/>
      <c r="E11" s="405"/>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50"/>
  <sheetViews>
    <sheetView topLeftCell="A31" workbookViewId="0">
      <selection activeCell="F4" sqref="F4"/>
    </sheetView>
  </sheetViews>
  <sheetFormatPr defaultColWidth="20.5" defaultRowHeight="14.25" outlineLevelCol="5"/>
  <cols>
    <col min="1" max="1" width="17.375" style="371" customWidth="1"/>
    <col min="2" max="2" width="37.625" style="371" customWidth="1"/>
    <col min="3" max="3" width="13.25" style="371" customWidth="1"/>
    <col min="4" max="4" width="12.625" style="371" customWidth="1"/>
    <col min="5" max="5" width="17.75" style="374" customWidth="1"/>
    <col min="6" max="16384" width="20.5" style="371" customWidth="1"/>
  </cols>
  <sheetData>
    <row r="1" s="371" customFormat="1" ht="45" customHeight="1" spans="2:5">
      <c r="B1" s="375" t="s">
        <v>1163</v>
      </c>
      <c r="C1" s="375"/>
      <c r="D1" s="375"/>
      <c r="E1" s="375"/>
    </row>
    <row r="2" s="372" customFormat="1" ht="20.1" customHeight="1" spans="2:5">
      <c r="B2" s="376"/>
      <c r="C2" s="377"/>
      <c r="D2" s="376"/>
      <c r="E2" s="338" t="s">
        <v>2</v>
      </c>
    </row>
    <row r="3" s="373" customFormat="1" ht="45" customHeight="1" spans="1:6">
      <c r="A3" s="339" t="s">
        <v>3</v>
      </c>
      <c r="B3" s="340" t="s">
        <v>4</v>
      </c>
      <c r="C3" s="142" t="s">
        <v>5</v>
      </c>
      <c r="D3" s="142" t="s">
        <v>6</v>
      </c>
      <c r="E3" s="142" t="s">
        <v>7</v>
      </c>
      <c r="F3" s="341" t="s">
        <v>8</v>
      </c>
    </row>
    <row r="4" s="373" customFormat="1" ht="36" customHeight="1" spans="1:6">
      <c r="A4" s="309">
        <v>1030102</v>
      </c>
      <c r="B4" s="304" t="s">
        <v>1164</v>
      </c>
      <c r="C4" s="314">
        <v>0</v>
      </c>
      <c r="D4" s="314"/>
      <c r="E4" s="315" t="str">
        <f t="shared" ref="E4:E29" si="0">IF(C4&gt;0,D4/C4-1,IF(C4&lt;0,-(D4/C4-1),""))</f>
        <v/>
      </c>
      <c r="F4" s="378" t="str">
        <f t="shared" ref="F4:F37" si="1">IF(LEN(A4)=7,"是",IF(B4&lt;&gt;"",IF(SUM(C4:D4)&lt;&gt;0,"是","否"),"是"))</f>
        <v>是</v>
      </c>
    </row>
    <row r="5" s="371" customFormat="1" ht="36" customHeight="1" spans="1:6">
      <c r="A5" s="309">
        <v>1030112</v>
      </c>
      <c r="B5" s="304" t="s">
        <v>1165</v>
      </c>
      <c r="C5" s="314">
        <v>0</v>
      </c>
      <c r="D5" s="314"/>
      <c r="E5" s="343" t="str">
        <f t="shared" si="0"/>
        <v/>
      </c>
      <c r="F5" s="378" t="str">
        <f t="shared" si="1"/>
        <v>是</v>
      </c>
    </row>
    <row r="6" s="371" customFormat="1" ht="36" customHeight="1" spans="1:6">
      <c r="A6" s="309">
        <v>1030115</v>
      </c>
      <c r="B6" s="379" t="s">
        <v>1166</v>
      </c>
      <c r="C6" s="314">
        <v>0</v>
      </c>
      <c r="D6" s="314"/>
      <c r="E6" s="343" t="str">
        <f t="shared" si="0"/>
        <v/>
      </c>
      <c r="F6" s="378" t="str">
        <f t="shared" si="1"/>
        <v>是</v>
      </c>
    </row>
    <row r="7" s="371" customFormat="1" ht="36" customHeight="1" spans="1:6">
      <c r="A7" s="309">
        <v>1030129</v>
      </c>
      <c r="B7" s="304" t="s">
        <v>1167</v>
      </c>
      <c r="C7" s="314">
        <v>0</v>
      </c>
      <c r="D7" s="314"/>
      <c r="E7" s="343" t="str">
        <f t="shared" si="0"/>
        <v/>
      </c>
      <c r="F7" s="378" t="str">
        <f t="shared" si="1"/>
        <v>是</v>
      </c>
    </row>
    <row r="8" s="371" customFormat="1" ht="36" customHeight="1" spans="1:6">
      <c r="A8" s="309">
        <v>1030146</v>
      </c>
      <c r="B8" s="304" t="s">
        <v>1168</v>
      </c>
      <c r="C8" s="314">
        <v>0</v>
      </c>
      <c r="D8" s="314"/>
      <c r="E8" s="343" t="str">
        <f t="shared" si="0"/>
        <v/>
      </c>
      <c r="F8" s="378" t="str">
        <f t="shared" si="1"/>
        <v>是</v>
      </c>
    </row>
    <row r="9" s="371" customFormat="1" ht="36" customHeight="1" spans="1:6">
      <c r="A9" s="309">
        <v>1030147</v>
      </c>
      <c r="B9" s="304" t="s">
        <v>1169</v>
      </c>
      <c r="C9" s="314">
        <v>0</v>
      </c>
      <c r="D9" s="314"/>
      <c r="E9" s="343" t="str">
        <f t="shared" si="0"/>
        <v/>
      </c>
      <c r="F9" s="378" t="str">
        <f t="shared" si="1"/>
        <v>是</v>
      </c>
    </row>
    <row r="10" s="371" customFormat="1" ht="36" customHeight="1" spans="1:6">
      <c r="A10" s="309">
        <v>1030148</v>
      </c>
      <c r="B10" s="304" t="s">
        <v>1170</v>
      </c>
      <c r="C10" s="314">
        <v>25930</v>
      </c>
      <c r="D10" s="314">
        <v>72092</v>
      </c>
      <c r="E10" s="343">
        <f t="shared" si="0"/>
        <v>1.78</v>
      </c>
      <c r="F10" s="378" t="str">
        <f t="shared" si="1"/>
        <v>是</v>
      </c>
    </row>
    <row r="11" s="371" customFormat="1" ht="36" customHeight="1" spans="1:6">
      <c r="A11" s="309">
        <v>103014801</v>
      </c>
      <c r="B11" s="308" t="s">
        <v>1171</v>
      </c>
      <c r="C11" s="314">
        <v>25930</v>
      </c>
      <c r="D11" s="314">
        <v>72092</v>
      </c>
      <c r="E11" s="344">
        <f t="shared" si="0"/>
        <v>1.78</v>
      </c>
      <c r="F11" s="378" t="str">
        <f t="shared" si="1"/>
        <v>是</v>
      </c>
    </row>
    <row r="12" s="371" customFormat="1" ht="36" customHeight="1" spans="1:6">
      <c r="A12" s="309">
        <v>103014802</v>
      </c>
      <c r="B12" s="308" t="s">
        <v>1172</v>
      </c>
      <c r="C12" s="314">
        <v>0</v>
      </c>
      <c r="D12" s="314"/>
      <c r="E12" s="344" t="str">
        <f t="shared" si="0"/>
        <v/>
      </c>
      <c r="F12" s="378" t="str">
        <f t="shared" si="1"/>
        <v>否</v>
      </c>
    </row>
    <row r="13" s="371" customFormat="1" ht="36" customHeight="1" spans="1:6">
      <c r="A13" s="309">
        <v>103014803</v>
      </c>
      <c r="B13" s="308" t="s">
        <v>1173</v>
      </c>
      <c r="C13" s="314">
        <v>0</v>
      </c>
      <c r="D13" s="314"/>
      <c r="E13" s="344" t="str">
        <f t="shared" si="0"/>
        <v/>
      </c>
      <c r="F13" s="378" t="str">
        <f t="shared" si="1"/>
        <v>否</v>
      </c>
    </row>
    <row r="14" s="371" customFormat="1" ht="36" customHeight="1" spans="1:6">
      <c r="A14" s="309">
        <v>103014898</v>
      </c>
      <c r="B14" s="308" t="s">
        <v>1174</v>
      </c>
      <c r="C14" s="314">
        <v>0</v>
      </c>
      <c r="D14" s="314"/>
      <c r="E14" s="344" t="str">
        <f t="shared" si="0"/>
        <v/>
      </c>
      <c r="F14" s="378" t="str">
        <f t="shared" si="1"/>
        <v>否</v>
      </c>
    </row>
    <row r="15" s="371" customFormat="1" ht="36" customHeight="1" spans="1:6">
      <c r="A15" s="309">
        <v>103014899</v>
      </c>
      <c r="B15" s="308" t="s">
        <v>1175</v>
      </c>
      <c r="C15" s="314">
        <v>0</v>
      </c>
      <c r="D15" s="314"/>
      <c r="E15" s="344" t="str">
        <f t="shared" si="0"/>
        <v/>
      </c>
      <c r="F15" s="378" t="str">
        <f t="shared" si="1"/>
        <v>否</v>
      </c>
    </row>
    <row r="16" s="371" customFormat="1" ht="36" customHeight="1" spans="1:6">
      <c r="A16" s="380">
        <v>1030150</v>
      </c>
      <c r="B16" s="346" t="s">
        <v>1176</v>
      </c>
      <c r="C16" s="314">
        <v>0</v>
      </c>
      <c r="D16" s="314"/>
      <c r="E16" s="343" t="str">
        <f t="shared" si="0"/>
        <v/>
      </c>
      <c r="F16" s="378" t="str">
        <f t="shared" si="1"/>
        <v>是</v>
      </c>
    </row>
    <row r="17" s="371" customFormat="1" ht="36" customHeight="1" spans="1:6">
      <c r="A17" s="380">
        <v>1030155</v>
      </c>
      <c r="B17" s="346" t="s">
        <v>1177</v>
      </c>
      <c r="C17" s="314">
        <v>0</v>
      </c>
      <c r="D17" s="314"/>
      <c r="E17" s="343" t="str">
        <f t="shared" si="0"/>
        <v/>
      </c>
      <c r="F17" s="378" t="str">
        <f t="shared" si="1"/>
        <v>是</v>
      </c>
    </row>
    <row r="18" s="371" customFormat="1" ht="36" customHeight="1" spans="1:6">
      <c r="A18" s="380">
        <v>103015501</v>
      </c>
      <c r="B18" s="206" t="s">
        <v>1178</v>
      </c>
      <c r="C18" s="314">
        <v>0</v>
      </c>
      <c r="D18" s="314"/>
      <c r="E18" s="344" t="str">
        <f t="shared" si="0"/>
        <v/>
      </c>
      <c r="F18" s="378" t="str">
        <f t="shared" si="1"/>
        <v>否</v>
      </c>
    </row>
    <row r="19" s="371" customFormat="1" ht="36" customHeight="1" spans="1:6">
      <c r="A19" s="380">
        <v>103015502</v>
      </c>
      <c r="B19" s="206" t="s">
        <v>1179</v>
      </c>
      <c r="C19" s="314">
        <v>0</v>
      </c>
      <c r="D19" s="314"/>
      <c r="E19" s="344" t="str">
        <f t="shared" si="0"/>
        <v/>
      </c>
      <c r="F19" s="378" t="str">
        <f t="shared" si="1"/>
        <v>否</v>
      </c>
    </row>
    <row r="20" s="371" customFormat="1" ht="36" customHeight="1" spans="1:6">
      <c r="A20" s="380">
        <v>1030156</v>
      </c>
      <c r="B20" s="346" t="s">
        <v>1180</v>
      </c>
      <c r="C20" s="314">
        <v>0</v>
      </c>
      <c r="D20" s="314"/>
      <c r="E20" s="343" t="str">
        <f t="shared" si="0"/>
        <v/>
      </c>
      <c r="F20" s="378" t="str">
        <f t="shared" si="1"/>
        <v>是</v>
      </c>
    </row>
    <row r="21" s="371" customFormat="1" ht="36" customHeight="1" spans="1:6">
      <c r="A21" s="380">
        <v>1030157</v>
      </c>
      <c r="B21" s="346" t="s">
        <v>1181</v>
      </c>
      <c r="C21" s="314">
        <v>0</v>
      </c>
      <c r="D21" s="314"/>
      <c r="E21" s="343" t="str">
        <f t="shared" si="0"/>
        <v/>
      </c>
      <c r="F21" s="378" t="str">
        <f t="shared" si="1"/>
        <v>是</v>
      </c>
    </row>
    <row r="22" s="371" customFormat="1" ht="36" customHeight="1" spans="1:6">
      <c r="A22" s="380">
        <v>1030158</v>
      </c>
      <c r="B22" s="346" t="s">
        <v>1182</v>
      </c>
      <c r="C22" s="314">
        <v>0</v>
      </c>
      <c r="D22" s="314"/>
      <c r="E22" s="343" t="str">
        <f t="shared" si="0"/>
        <v/>
      </c>
      <c r="F22" s="378" t="str">
        <f t="shared" si="1"/>
        <v>是</v>
      </c>
    </row>
    <row r="23" s="371" customFormat="1" ht="36" customHeight="1" spans="1:6">
      <c r="A23" s="309">
        <v>1030159</v>
      </c>
      <c r="B23" s="304" t="s">
        <v>1183</v>
      </c>
      <c r="C23" s="314">
        <v>0</v>
      </c>
      <c r="D23" s="314"/>
      <c r="E23" s="343" t="str">
        <f t="shared" si="0"/>
        <v/>
      </c>
      <c r="F23" s="378" t="str">
        <f t="shared" si="1"/>
        <v>是</v>
      </c>
    </row>
    <row r="24" s="371" customFormat="1" ht="36" customHeight="1" spans="1:6">
      <c r="A24" s="309">
        <v>1030178</v>
      </c>
      <c r="B24" s="304" t="s">
        <v>1184</v>
      </c>
      <c r="C24" s="314">
        <v>673</v>
      </c>
      <c r="D24" s="314">
        <v>750</v>
      </c>
      <c r="E24" s="343">
        <f t="shared" si="0"/>
        <v>0.114</v>
      </c>
      <c r="F24" s="378" t="str">
        <f t="shared" si="1"/>
        <v>是</v>
      </c>
    </row>
    <row r="25" s="371" customFormat="1" ht="36" customHeight="1" spans="1:6">
      <c r="A25" s="309">
        <v>1030180</v>
      </c>
      <c r="B25" s="304" t="s">
        <v>1185</v>
      </c>
      <c r="C25" s="314">
        <v>0</v>
      </c>
      <c r="D25" s="314"/>
      <c r="E25" s="343" t="str">
        <f t="shared" si="0"/>
        <v/>
      </c>
      <c r="F25" s="378" t="str">
        <f t="shared" si="1"/>
        <v>是</v>
      </c>
    </row>
    <row r="26" s="371" customFormat="1" ht="36" customHeight="1" spans="1:6">
      <c r="A26" s="309">
        <v>1030199</v>
      </c>
      <c r="B26" s="304" t="s">
        <v>1186</v>
      </c>
      <c r="C26" s="314">
        <v>25</v>
      </c>
      <c r="D26" s="314"/>
      <c r="E26" s="343">
        <f t="shared" si="0"/>
        <v>-1</v>
      </c>
      <c r="F26" s="378" t="str">
        <f t="shared" si="1"/>
        <v>是</v>
      </c>
    </row>
    <row r="27" s="371" customFormat="1" ht="36" customHeight="1" spans="1:6">
      <c r="A27" s="309">
        <v>10310</v>
      </c>
      <c r="B27" s="304" t="s">
        <v>1187</v>
      </c>
      <c r="C27" s="314">
        <v>454</v>
      </c>
      <c r="D27" s="314"/>
      <c r="E27" s="343">
        <f t="shared" si="0"/>
        <v>-1</v>
      </c>
      <c r="F27" s="378" t="str">
        <f t="shared" si="1"/>
        <v>是</v>
      </c>
    </row>
    <row r="28" s="371" customFormat="1" ht="36" customHeight="1" spans="1:6">
      <c r="A28" s="309"/>
      <c r="B28" s="308"/>
      <c r="C28" s="314"/>
      <c r="D28" s="314"/>
      <c r="E28" s="344" t="str">
        <f t="shared" si="0"/>
        <v/>
      </c>
      <c r="F28" s="378" t="str">
        <f t="shared" si="1"/>
        <v>是</v>
      </c>
    </row>
    <row r="29" s="371" customFormat="1" ht="36" customHeight="1" spans="1:6">
      <c r="A29" s="318"/>
      <c r="B29" s="319" t="s">
        <v>1188</v>
      </c>
      <c r="C29" s="314">
        <f>SUM(C4:C10,C16:C17,C20:C27)</f>
        <v>27082</v>
      </c>
      <c r="D29" s="314">
        <v>72842</v>
      </c>
      <c r="E29" s="343">
        <f t="shared" si="0"/>
        <v>1.69</v>
      </c>
      <c r="F29" s="378" t="str">
        <f t="shared" si="1"/>
        <v>是</v>
      </c>
    </row>
    <row r="30" s="371" customFormat="1" ht="36" customHeight="1" spans="1:6">
      <c r="A30" s="347">
        <v>105</v>
      </c>
      <c r="B30" s="348" t="s">
        <v>1189</v>
      </c>
      <c r="C30" s="314">
        <v>67440</v>
      </c>
      <c r="D30" s="314">
        <v>92500</v>
      </c>
      <c r="E30" s="381"/>
      <c r="F30" s="378" t="str">
        <f t="shared" si="1"/>
        <v>是</v>
      </c>
    </row>
    <row r="31" s="371" customFormat="1" ht="36" customHeight="1" spans="1:6">
      <c r="A31" s="382">
        <v>110</v>
      </c>
      <c r="B31" s="383" t="s">
        <v>36</v>
      </c>
      <c r="C31" s="314">
        <v>2552</v>
      </c>
      <c r="D31" s="314">
        <v>301</v>
      </c>
      <c r="E31" s="381"/>
      <c r="F31" s="378" t="str">
        <f t="shared" si="1"/>
        <v>是</v>
      </c>
    </row>
    <row r="32" s="371" customFormat="1" ht="36" customHeight="1" spans="1:6">
      <c r="A32" s="382">
        <v>11004</v>
      </c>
      <c r="B32" s="384" t="s">
        <v>1190</v>
      </c>
      <c r="C32" s="314">
        <v>2552</v>
      </c>
      <c r="D32" s="314">
        <v>301</v>
      </c>
      <c r="E32" s="381"/>
      <c r="F32" s="378" t="str">
        <f t="shared" si="1"/>
        <v>是</v>
      </c>
    </row>
    <row r="33" s="371" customFormat="1" ht="36" customHeight="1" spans="1:6">
      <c r="A33" s="385">
        <v>1100402</v>
      </c>
      <c r="B33" s="386" t="s">
        <v>1191</v>
      </c>
      <c r="C33" s="314">
        <v>2552</v>
      </c>
      <c r="D33" s="314">
        <v>301</v>
      </c>
      <c r="E33" s="387"/>
      <c r="F33" s="378" t="str">
        <f t="shared" si="1"/>
        <v>是</v>
      </c>
    </row>
    <row r="34" s="371" customFormat="1" ht="36" customHeight="1" spans="1:6">
      <c r="A34" s="385">
        <v>1100403</v>
      </c>
      <c r="B34" s="388" t="s">
        <v>1192</v>
      </c>
      <c r="C34" s="314"/>
      <c r="D34" s="314"/>
      <c r="E34" s="387"/>
      <c r="F34" s="378" t="str">
        <f t="shared" si="1"/>
        <v>是</v>
      </c>
    </row>
    <row r="35" s="371" customFormat="1" ht="36" customHeight="1" spans="1:6">
      <c r="A35" s="385">
        <v>11008</v>
      </c>
      <c r="B35" s="386" t="s">
        <v>39</v>
      </c>
      <c r="C35" s="314">
        <v>0</v>
      </c>
      <c r="D35" s="314">
        <v>2476</v>
      </c>
      <c r="E35" s="387"/>
      <c r="F35" s="378" t="str">
        <f t="shared" si="1"/>
        <v>是</v>
      </c>
    </row>
    <row r="36" s="371" customFormat="1" ht="36" customHeight="1" spans="1:6">
      <c r="A36" s="385">
        <v>11009</v>
      </c>
      <c r="B36" s="386" t="s">
        <v>40</v>
      </c>
      <c r="C36" s="314">
        <v>4208</v>
      </c>
      <c r="D36" s="314"/>
      <c r="E36" s="387"/>
      <c r="F36" s="378" t="str">
        <f t="shared" si="1"/>
        <v>是</v>
      </c>
    </row>
    <row r="37" s="371" customFormat="1" ht="36" customHeight="1" spans="1:6">
      <c r="A37" s="389"/>
      <c r="B37" s="359" t="s">
        <v>44</v>
      </c>
      <c r="C37" s="314">
        <f>SUM(C29,C30,C31,C36)</f>
        <v>101282</v>
      </c>
      <c r="D37" s="314">
        <v>168119</v>
      </c>
      <c r="E37" s="381"/>
      <c r="F37" s="378" t="str">
        <f t="shared" si="1"/>
        <v>是</v>
      </c>
    </row>
    <row r="38" s="371" customFormat="1" ht="36" customHeight="1" spans="1:5">
      <c r="A38" s="390"/>
      <c r="B38" s="390" t="s">
        <v>1193</v>
      </c>
      <c r="C38" s="314"/>
      <c r="D38" s="314"/>
      <c r="E38" s="390"/>
    </row>
    <row r="39" s="371" customFormat="1" spans="5:5">
      <c r="E39" s="374"/>
    </row>
    <row r="40" s="371" customFormat="1" spans="3:5">
      <c r="C40" s="391"/>
      <c r="D40" s="391"/>
      <c r="E40" s="374"/>
    </row>
    <row r="41" s="371" customFormat="1" spans="5:5">
      <c r="E41" s="374"/>
    </row>
    <row r="42" s="371" customFormat="1" spans="3:5">
      <c r="C42" s="391"/>
      <c r="D42" s="391"/>
      <c r="E42" s="374"/>
    </row>
    <row r="43" s="371" customFormat="1" spans="3:5">
      <c r="C43" s="391"/>
      <c r="D43" s="391"/>
      <c r="E43" s="374"/>
    </row>
    <row r="44" s="371" customFormat="1" spans="5:5">
      <c r="E44" s="374"/>
    </row>
    <row r="45" s="371" customFormat="1" spans="3:5">
      <c r="C45" s="391"/>
      <c r="D45" s="391"/>
      <c r="E45" s="374"/>
    </row>
    <row r="46" s="371" customFormat="1" spans="3:5">
      <c r="C46" s="391"/>
      <c r="D46" s="391"/>
      <c r="E46" s="374"/>
    </row>
    <row r="47" s="371" customFormat="1" spans="3:5">
      <c r="C47" s="391"/>
      <c r="D47" s="391"/>
      <c r="E47" s="374"/>
    </row>
    <row r="48" s="371" customFormat="1" spans="3:5">
      <c r="C48" s="391"/>
      <c r="D48" s="391"/>
      <c r="E48" s="374"/>
    </row>
    <row r="49" s="371" customFormat="1" spans="5:5">
      <c r="E49" s="374"/>
    </row>
    <row r="50" s="371" customFormat="1" spans="3:5">
      <c r="C50" s="391"/>
      <c r="D50" s="391"/>
      <c r="E50" s="374"/>
    </row>
  </sheetData>
  <mergeCells count="1">
    <mergeCell ref="B1:E1"/>
  </mergeCells>
  <conditionalFormatting sqref="B30">
    <cfRule type="expression" dxfId="1" priority="4"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B31 B33">
    <cfRule type="expression" dxfId="1" priority="3" stopIfTrue="1">
      <formula>"len($A:$A)=3"</formula>
    </cfRule>
  </conditionalFormatting>
  <printOptions horizontalCentered="1"/>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1-1玉溪市江川区一般公共预算收入情况表</vt:lpstr>
      <vt:lpstr>1-2玉溪市江川区一般公共预算支出情况表</vt:lpstr>
      <vt:lpstr>1-3区本级一般公共预算收入情况表</vt:lpstr>
      <vt:lpstr>1-4区本级一般公共预算支出情况表（公开到项级） </vt:lpstr>
      <vt:lpstr>1-5区本级一般公共预算基本支出情况表（公开到款级）</vt:lpstr>
      <vt:lpstr>1-6 一般公共预算支出表（区对下转移支付项目）</vt:lpstr>
      <vt:lpstr>1-7玉溪市江川区分地区税收返还和转移支付预算表</vt:lpstr>
      <vt:lpstr>1-8玉溪市江川区区本级“三公”经费预算财政拨款情况统计表</vt:lpstr>
      <vt:lpstr>2-1玉溪市江川区政府性基金预算收入情况表</vt:lpstr>
      <vt:lpstr>2-2玉溪市江川区政府性基金预算支出情况表</vt:lpstr>
      <vt:lpstr>2-3区本级政府性基金预算收入情况表</vt:lpstr>
      <vt:lpstr>2-4区本级政府性基金预算支出情况表（公开到项级）</vt:lpstr>
      <vt:lpstr>2-5 本级政府性基金支出表（区对下转移支付）</vt:lpstr>
      <vt:lpstr>3-1玉溪市江川区国有资本经营收入预算情况表</vt:lpstr>
      <vt:lpstr>3-2玉溪市江川区国有资本经营支出预算情况表</vt:lpstr>
      <vt:lpstr>3-3区本级国有资本经营收入预算情况表</vt:lpstr>
      <vt:lpstr>3-4区本级国有资本经营支出预算情况表（公开到项级）</vt:lpstr>
      <vt:lpstr>3-5 江川区国有资本经营预算转移支付表 （分地区）</vt:lpstr>
      <vt:lpstr>3-6 国有资本经营预算转移支付表（分项目）</vt:lpstr>
      <vt:lpstr>4-1玉溪市江川区社会保险基金收入预算情况表</vt:lpstr>
      <vt:lpstr>4-2玉溪市江川区社会保险基金支出预算情况表</vt:lpstr>
      <vt:lpstr>4-3区本级社会保险基金收入预算情况表</vt:lpstr>
      <vt:lpstr>4-4区本级社会保险基金支出预算情况表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cp:lastModifiedBy>
  <dcterms:created xsi:type="dcterms:W3CDTF">2006-09-16T00:00:00Z</dcterms:created>
  <cp:lastPrinted>2020-05-07T10:46:00Z</cp:lastPrinted>
  <dcterms:modified xsi:type="dcterms:W3CDTF">2022-07-13T09:48:27Z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3AE99C282B2344D2BDE5813A8A405E9B</vt:lpwstr>
  </property>
</Properties>
</file>