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497"/>
  </bookViews>
  <sheets>
    <sheet name="2022年一般公共预算调整预算平衡表" sheetId="12" r:id="rId1"/>
    <sheet name="还需保障测算" sheetId="5" state="hidden" r:id="rId2"/>
    <sheet name="存档" sheetId="7" state="hidden" r:id="rId3"/>
  </sheets>
  <externalReferences>
    <externalReference r:id="rId4"/>
    <externalReference r:id="rId5"/>
  </externalReferences>
  <definedNames>
    <definedName name="_lst_r_地方财政预算表2015年全省汇总_10_科目编码名称">[1]_ESList!$A$1:$A$27</definedName>
    <definedName name="专项收入年初预算数">#REF!</definedName>
    <definedName name="专项收入全年预计数">#REF!</definedName>
    <definedName name="部门">[2]Sheet1!$B$2:$B$148</definedName>
    <definedName name="科室">[2]Sheet1!#REF!</definedName>
    <definedName name="专项收入年初预算数" localSheetId="2">#REF!</definedName>
    <definedName name="专项收入全年预计数" localSheetId="2">#REF!</definedName>
    <definedName name="专项收入年初预算数" localSheetId="0">#REF!</definedName>
    <definedName name="专项收入全年预计数" localSheetId="0">#REF!</definedName>
  </definedNames>
  <calcPr calcId="144525"/>
</workbook>
</file>

<file path=xl/sharedStrings.xml><?xml version="1.0" encoding="utf-8"?>
<sst xmlns="http://schemas.openxmlformats.org/spreadsheetml/2006/main" count="238" uniqueCount="120">
  <si>
    <t>表1</t>
  </si>
  <si>
    <r>
      <t xml:space="preserve">                                     </t>
    </r>
    <r>
      <rPr>
        <b/>
        <sz val="16"/>
        <rFont val="宋体"/>
        <charset val="134"/>
      </rPr>
      <t xml:space="preserve">   2022年一般公共预算调整预算平衡表        </t>
    </r>
    <r>
      <rPr>
        <b/>
        <sz val="10"/>
        <rFont val="宋体"/>
        <charset val="134"/>
      </rPr>
      <t xml:space="preserve">      </t>
    </r>
  </si>
  <si>
    <t>编制单位：（签章）华宁县财政局</t>
  </si>
  <si>
    <t>单位：万元</t>
  </si>
  <si>
    <t>预算科目</t>
  </si>
  <si>
    <t>2021年完成数</t>
  </si>
  <si>
    <t>2022年年初预算数</t>
  </si>
  <si>
    <t>2022年调整预算数</t>
  </si>
  <si>
    <t>较上年增长</t>
  </si>
  <si>
    <t>较年初预算增长</t>
  </si>
  <si>
    <t>收入总计</t>
  </si>
  <si>
    <t>支出总计</t>
  </si>
  <si>
    <t>一、地方财政收入合计</t>
  </si>
  <si>
    <t>一、地方财政支出合计</t>
  </si>
  <si>
    <t>（一）公共财政预算收入（自然口径）</t>
  </si>
  <si>
    <t>（一）公共财政预算支出</t>
  </si>
  <si>
    <t>1、税收收入</t>
  </si>
  <si>
    <t>增值税</t>
  </si>
  <si>
    <t>企业所得税</t>
  </si>
  <si>
    <t>个人所得税</t>
  </si>
  <si>
    <t>二、转移性支出</t>
  </si>
  <si>
    <t>资源税</t>
  </si>
  <si>
    <t>（一）体制上解</t>
  </si>
  <si>
    <t>城市维护建设税</t>
  </si>
  <si>
    <t>（二）出口退税超基数地方负担上解</t>
  </si>
  <si>
    <t>房产税</t>
  </si>
  <si>
    <t>（三）专项上解</t>
  </si>
  <si>
    <t>印花税</t>
  </si>
  <si>
    <t>1.烟叶税上解</t>
  </si>
  <si>
    <t>城镇土地使用税</t>
  </si>
  <si>
    <t>2.固定性上解</t>
  </si>
  <si>
    <t>土地增值税</t>
  </si>
  <si>
    <t>3.其他上解</t>
  </si>
  <si>
    <t>车船税</t>
  </si>
  <si>
    <t>耕地占用税</t>
  </si>
  <si>
    <t>契税</t>
  </si>
  <si>
    <t>烟叶税</t>
  </si>
  <si>
    <t>三、增设预算周转金</t>
  </si>
  <si>
    <t>环境保护税</t>
  </si>
  <si>
    <t>四、安排预算调节稳定基金支出</t>
  </si>
  <si>
    <t>其他税收收入</t>
  </si>
  <si>
    <t>五、调出资金</t>
  </si>
  <si>
    <t>2、非税收入</t>
  </si>
  <si>
    <t>六、地方债券转贷还本支出</t>
  </si>
  <si>
    <t>专项收入</t>
  </si>
  <si>
    <t>行政事业性收费收入</t>
  </si>
  <si>
    <t>罚没收入</t>
  </si>
  <si>
    <t>国有资源(资产)有偿使用收入</t>
  </si>
  <si>
    <t>七、年终滚存结余</t>
  </si>
  <si>
    <t>政府住房基金收入</t>
  </si>
  <si>
    <t>其他收入</t>
  </si>
  <si>
    <t>（二）基金收入</t>
  </si>
  <si>
    <t>二、转移性收入</t>
  </si>
  <si>
    <t>（一）返还性收入</t>
  </si>
  <si>
    <t>1、增消两税返还补助</t>
  </si>
  <si>
    <t>2、所得税基数返还补助</t>
  </si>
  <si>
    <t>3、中央返还和地方增税基数</t>
  </si>
  <si>
    <t>4、其他返还性收入</t>
  </si>
  <si>
    <t>（二）专项转移支付收入</t>
  </si>
  <si>
    <t>一般公共服务</t>
  </si>
  <si>
    <t>外交</t>
  </si>
  <si>
    <t>国防</t>
  </si>
  <si>
    <t>公共安全</t>
  </si>
  <si>
    <t>教育</t>
  </si>
  <si>
    <t>科学技术</t>
  </si>
  <si>
    <t>文化旅游体育与传媒</t>
  </si>
  <si>
    <t>社会保障和就业</t>
  </si>
  <si>
    <t>卫生健康</t>
  </si>
  <si>
    <t>节能环保</t>
  </si>
  <si>
    <t>城乡社区</t>
  </si>
  <si>
    <t>农林水</t>
  </si>
  <si>
    <t>交通运输</t>
  </si>
  <si>
    <t>资源勘探信息等</t>
  </si>
  <si>
    <t>商业服务业等</t>
  </si>
  <si>
    <t>金融</t>
  </si>
  <si>
    <t>自然资源海洋气象等</t>
  </si>
  <si>
    <t>住房保障</t>
  </si>
  <si>
    <t>粮油物资储备</t>
  </si>
  <si>
    <t>灾害防治及应急管理</t>
  </si>
  <si>
    <t xml:space="preserve">（三）一般性转移支付收入 </t>
  </si>
  <si>
    <t>均衡性转移支付收入</t>
  </si>
  <si>
    <t>县级基本财力保障机制奖补资金收入</t>
  </si>
  <si>
    <t>结算补助收入</t>
  </si>
  <si>
    <t>企业事业单位划转补助收入</t>
  </si>
  <si>
    <t>重点生态功能区转移支付收入</t>
  </si>
  <si>
    <t>固定数额补助收入</t>
  </si>
  <si>
    <t>民族地区转移支付收入</t>
  </si>
  <si>
    <t>贫困地区转移支付收入</t>
  </si>
  <si>
    <t>一般公共服务共同财政事权转移支付收入</t>
  </si>
  <si>
    <t>公共安全共同财政事权转移支付收入</t>
  </si>
  <si>
    <t>教育共同财政事权转移支付收入</t>
  </si>
  <si>
    <t>科学技术共同财政事权转移支付收入</t>
  </si>
  <si>
    <t>文化旅游体育与传媒共同财政事权转移支付收入</t>
  </si>
  <si>
    <t>社会保障和就业共同财政事权转移支付收入</t>
  </si>
  <si>
    <t>医疗卫生共同财政事权转移支付收入</t>
  </si>
  <si>
    <t>节能环保共同财政事权转移支付收入</t>
  </si>
  <si>
    <t>城乡社区共同财政事权转移支付收入</t>
  </si>
  <si>
    <t>农林水共同财政事权转移支付收入</t>
  </si>
  <si>
    <t>交通运输共同财政事权转移支付收入</t>
  </si>
  <si>
    <t>住房保障共同财政事权转移支付收入</t>
  </si>
  <si>
    <t>其他共同财政事权转移支付收入</t>
  </si>
  <si>
    <t>其他一般性转移支付收入</t>
  </si>
  <si>
    <t>三、债务转贷收入</t>
  </si>
  <si>
    <t>四、上年结余</t>
  </si>
  <si>
    <t>五、调入预算稳定调节基金</t>
  </si>
  <si>
    <t>六、调入资金</t>
  </si>
  <si>
    <t>注：一般公共预算收入同口径预计完成45900万元，较上年增加7524万元，增长19.61%。</t>
  </si>
  <si>
    <t>已支出</t>
  </si>
  <si>
    <t>还需支出</t>
  </si>
  <si>
    <t>支出合计</t>
  </si>
  <si>
    <t>截至9月20日支出数</t>
  </si>
  <si>
    <t>三保支出</t>
  </si>
  <si>
    <t>地方三保</t>
  </si>
  <si>
    <t>直达资金支出</t>
  </si>
  <si>
    <t>整改事项支出</t>
  </si>
  <si>
    <t>债务还本付息</t>
  </si>
  <si>
    <t xml:space="preserve">                                                2022年预算收支调整及预算调整平衡测算表                     ★内部资料，注意保存，严禁外传</t>
  </si>
  <si>
    <t>（一）公共财政预算收入（同口径）</t>
  </si>
  <si>
    <t>增值税留抵退税</t>
  </si>
  <si>
    <t>（二）公共财政预算收入（自然口径）</t>
  </si>
</sst>
</file>

<file path=xl/styles.xml><?xml version="1.0" encoding="utf-8"?>
<styleSheet xmlns="http://schemas.openxmlformats.org/spreadsheetml/2006/main">
  <numFmts count="2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.00;\(\$#,##0.00\)"/>
    <numFmt numFmtId="177" formatCode="&quot;$&quot;\ #,##0_-;[Red]&quot;$&quot;\ #,##0\-"/>
    <numFmt numFmtId="178" formatCode="#\ ??/??"/>
    <numFmt numFmtId="179" formatCode="yy\.mm\.dd"/>
    <numFmt numFmtId="180" formatCode="_(* #,##0_);_(* \(#,##0\);_(* &quot;-&quot;_);_(@_)"/>
    <numFmt numFmtId="181" formatCode="_-* #,##0_-;\-* #,##0_-;_-* &quot;-&quot;_-;_-@_-"/>
    <numFmt numFmtId="182" formatCode="_-&quot;$&quot;\ * #,##0_-;_-&quot;$&quot;\ * #,##0\-;_-&quot;$&quot;\ * &quot;-&quot;_-;_-@_-"/>
    <numFmt numFmtId="183" formatCode="_(* #,##0.00_);_(* \(#,##0.00\);_(* &quot;-&quot;??_);_(@_)"/>
    <numFmt numFmtId="184" formatCode="_(&quot;$&quot;* #,##0_);_(&quot;$&quot;* \(#,##0\);_(&quot;$&quot;* &quot;-&quot;_);_(@_)"/>
    <numFmt numFmtId="185" formatCode="_(&quot;$&quot;* #,##0.00_);_(&quot;$&quot;* \(#,##0.00\);_(&quot;$&quot;* &quot;-&quot;??_);_(@_)"/>
    <numFmt numFmtId="186" formatCode="#,##0;\(#,##0\)"/>
    <numFmt numFmtId="187" formatCode="0.00_ "/>
    <numFmt numFmtId="188" formatCode="_-* #,##0.00_-;\-* #,##0.00_-;_-* &quot;-&quot;??_-;_-@_-"/>
    <numFmt numFmtId="189" formatCode="&quot;$&quot;\ #,##0.00_-;[Red]&quot;$&quot;\ #,##0.00\-"/>
    <numFmt numFmtId="190" formatCode="_-&quot;$&quot;\ * #,##0.00_-;_-&quot;$&quot;\ * #,##0.00\-;_-&quot;$&quot;\ * &quot;-&quot;??_-;_-@_-"/>
    <numFmt numFmtId="191" formatCode="#,##0.0_);\(#,##0.0\)"/>
    <numFmt numFmtId="192" formatCode="&quot;$&quot;#,##0.00_);[Red]\(&quot;$&quot;#,##0.00\)"/>
    <numFmt numFmtId="193" formatCode="\$#,##0;\(\$#,##0\)"/>
    <numFmt numFmtId="194" formatCode="&quot;$&quot;#,##0_);[Red]\(&quot;$&quot;#,##0\)"/>
  </numFmts>
  <fonts count="83">
    <font>
      <sz val="11"/>
      <color indexed="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indexed="5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9"/>
      <name val="宋体"/>
      <charset val="134"/>
    </font>
    <font>
      <sz val="8"/>
      <name val="Times New Roman"/>
      <charset val="134"/>
    </font>
    <font>
      <sz val="11"/>
      <color indexed="17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indexed="16"/>
      <name val="宋体"/>
      <charset val="134"/>
    </font>
    <font>
      <sz val="11"/>
      <color indexed="9"/>
      <name val="宋体"/>
      <charset val="134"/>
    </font>
    <font>
      <sz val="12"/>
      <name val="Times New Roman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sz val="12"/>
      <color indexed="20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sz val="10"/>
      <name val="Helv"/>
      <charset val="134"/>
    </font>
    <font>
      <sz val="11"/>
      <color indexed="62"/>
      <name val="宋体"/>
      <charset val="134"/>
    </font>
    <font>
      <b/>
      <sz val="11"/>
      <color indexed="54"/>
      <name val="宋体"/>
      <charset val="134"/>
    </font>
    <font>
      <sz val="10"/>
      <name val="Geneva"/>
      <charset val="134"/>
    </font>
    <font>
      <u/>
      <sz val="12"/>
      <color indexed="12"/>
      <name val="宋体"/>
      <charset val="134"/>
    </font>
    <font>
      <b/>
      <sz val="13"/>
      <color indexed="56"/>
      <name val="宋体"/>
      <charset val="134"/>
    </font>
    <font>
      <b/>
      <sz val="12"/>
      <name val="Arial"/>
      <charset val="134"/>
    </font>
    <font>
      <sz val="12"/>
      <color indexed="17"/>
      <name val="宋体"/>
      <charset val="134"/>
    </font>
    <font>
      <b/>
      <sz val="11"/>
      <color indexed="8"/>
      <name val="宋体"/>
      <charset val="134"/>
    </font>
    <font>
      <b/>
      <sz val="10"/>
      <color indexed="9"/>
      <name val="宋体"/>
      <charset val="134"/>
    </font>
    <font>
      <b/>
      <sz val="10"/>
      <name val="MS Sans Serif"/>
      <charset val="134"/>
    </font>
    <font>
      <b/>
      <sz val="9"/>
      <name val="Arial"/>
      <charset val="134"/>
    </font>
    <font>
      <sz val="10"/>
      <name val="MS Sans Serif"/>
      <charset val="134"/>
    </font>
    <font>
      <sz val="8"/>
      <name val="Arial"/>
      <charset val="134"/>
    </font>
    <font>
      <b/>
      <sz val="13"/>
      <color indexed="54"/>
      <name val="宋体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sz val="8"/>
      <color indexed="9"/>
      <name val="宋体"/>
      <charset val="134"/>
    </font>
    <font>
      <sz val="7"/>
      <name val="Small Fonts"/>
      <charset val="134"/>
    </font>
    <font>
      <b/>
      <sz val="18"/>
      <color indexed="54"/>
      <name val="宋体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5"/>
      <color indexed="54"/>
      <name val="宋体"/>
      <charset val="134"/>
    </font>
    <font>
      <sz val="12"/>
      <name val="Courier"/>
      <charset val="134"/>
    </font>
    <font>
      <u/>
      <sz val="12"/>
      <color indexed="36"/>
      <name val="宋体"/>
      <charset val="134"/>
    </font>
    <font>
      <sz val="10"/>
      <name val="仿宋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color indexed="10"/>
      <name val="宋体"/>
      <charset val="134"/>
    </font>
    <font>
      <b/>
      <sz val="10"/>
      <name val="Arial"/>
      <charset val="134"/>
    </font>
    <font>
      <sz val="12"/>
      <name val="Times New Roman"/>
      <charset val="0"/>
    </font>
    <font>
      <sz val="10"/>
      <color indexed="8"/>
      <name val="Arial"/>
      <charset val="134"/>
    </font>
    <font>
      <u/>
      <sz val="10"/>
      <color indexed="12"/>
      <name val="Times"/>
      <charset val="134"/>
    </font>
    <font>
      <u/>
      <sz val="11"/>
      <color indexed="52"/>
      <name val="宋体"/>
      <charset val="134"/>
    </font>
    <font>
      <b/>
      <sz val="12"/>
      <color indexed="8"/>
      <name val="宋体"/>
      <charset val="134"/>
    </font>
    <font>
      <sz val="10"/>
      <color theme="1"/>
      <name val="Arial"/>
      <charset val="134"/>
    </font>
    <font>
      <b/>
      <sz val="16"/>
      <name val="宋体"/>
      <charset val="134"/>
    </font>
  </fonts>
  <fills count="69">
    <fill>
      <patternFill patternType="none"/>
    </fill>
    <fill>
      <patternFill patternType="gray125"/>
    </fill>
    <fill>
      <patternFill patternType="solid">
        <fgColor theme="9" tint="0.3999450666829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thin">
        <color indexed="11"/>
      </top>
      <bottom style="double">
        <color indexed="1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1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43"/>
      </bottom>
      <diagonal/>
    </border>
  </borders>
  <cellStyleXfs count="92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>
      <alignment horizontal="center" vertical="center" wrapText="1"/>
      <protection locked="0"/>
    </xf>
    <xf numFmtId="0" fontId="12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9" fontId="16" fillId="0" borderId="6" applyFill="0" applyProtection="0">
      <alignment horizontal="right" vertical="center"/>
    </xf>
    <xf numFmtId="0" fontId="10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6" fillId="17" borderId="7" applyNumberFormat="0" applyFont="0" applyAlignment="0" applyProtection="0">
      <alignment vertical="center"/>
    </xf>
    <xf numFmtId="0" fontId="1" fillId="0" borderId="0">
      <alignment vertical="center"/>
    </xf>
    <xf numFmtId="0" fontId="21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18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2" fillId="23" borderId="12" applyNumberFormat="0" applyAlignment="0" applyProtection="0">
      <alignment vertical="center"/>
    </xf>
    <xf numFmtId="0" fontId="0" fillId="0" borderId="0">
      <alignment vertical="center"/>
    </xf>
    <xf numFmtId="0" fontId="33" fillId="23" borderId="5" applyNumberFormat="0" applyAlignment="0" applyProtection="0">
      <alignment vertical="center"/>
    </xf>
    <xf numFmtId="0" fontId="34" fillId="24" borderId="13" applyNumberFormat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8" borderId="17" applyNumberFormat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18" fillId="3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8" fillId="33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horizontal="left" vertical="center"/>
    </xf>
    <xf numFmtId="0" fontId="8" fillId="3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1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18" fillId="4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8" fillId="44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45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0">
      <alignment vertical="center"/>
    </xf>
    <xf numFmtId="0" fontId="46" fillId="46" borderId="14" applyNumberFormat="0" applyAlignment="0" applyProtection="0">
      <alignment vertical="center"/>
    </xf>
    <xf numFmtId="0" fontId="45" fillId="0" borderId="0">
      <alignment vertical="center"/>
    </xf>
    <xf numFmtId="183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0" borderId="0">
      <alignment vertical="center"/>
    </xf>
    <xf numFmtId="0" fontId="44" fillId="12" borderId="18" applyNumberFormat="0" applyAlignment="0" applyProtection="0">
      <alignment vertical="center"/>
    </xf>
    <xf numFmtId="0" fontId="2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48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42" fillId="30" borderId="0" applyNumberFormat="0" applyBorder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1" fillId="0" borderId="0">
      <alignment vertical="center"/>
    </xf>
    <xf numFmtId="0" fontId="13" fillId="2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49" fontId="1" fillId="0" borderId="0" applyFont="0" applyFill="0" applyBorder="0" applyAlignment="0" applyProtection="0">
      <alignment vertical="center"/>
    </xf>
    <xf numFmtId="0" fontId="48" fillId="0" borderId="0">
      <alignment vertical="center"/>
    </xf>
    <xf numFmtId="0" fontId="1" fillId="0" borderId="0">
      <alignment vertical="center"/>
    </xf>
    <xf numFmtId="0" fontId="7" fillId="0" borderId="4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4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1" fillId="8" borderId="17" applyNumberFormat="0" applyAlignment="0" applyProtection="0">
      <alignment vertical="center"/>
    </xf>
    <xf numFmtId="0" fontId="1" fillId="0" borderId="0">
      <alignment vertical="center"/>
    </xf>
    <xf numFmtId="0" fontId="7" fillId="0" borderId="4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13" borderId="0" applyNumberFormat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4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46" borderId="14" applyNumberFormat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21" fillId="5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41" fillId="8" borderId="17" applyNumberFormat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54" borderId="0" applyNumberFormat="0" applyBorder="0" applyAlignment="0" applyProtection="0">
      <alignment vertical="center"/>
    </xf>
    <xf numFmtId="0" fontId="41" fillId="8" borderId="17" applyNumberFormat="0" applyAlignment="0" applyProtection="0">
      <alignment vertical="center"/>
    </xf>
    <xf numFmtId="0" fontId="1" fillId="0" borderId="0">
      <alignment vertical="center"/>
    </xf>
    <xf numFmtId="0" fontId="21" fillId="1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21" fillId="55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" fillId="0" borderId="0"/>
    <xf numFmtId="0" fontId="21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51" fillId="0" borderId="20">
      <alignment horizontal="left" vertical="center"/>
    </xf>
    <xf numFmtId="0" fontId="21" fillId="14" borderId="0" applyNumberFormat="0" applyBorder="0" applyAlignment="0" applyProtection="0">
      <alignment vertical="center"/>
    </xf>
    <xf numFmtId="0" fontId="45" fillId="0" borderId="0">
      <alignment vertical="center"/>
      <protection locked="0"/>
    </xf>
    <xf numFmtId="0" fontId="21" fillId="56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top"/>
      <protection locked="0"/>
    </xf>
    <xf numFmtId="0" fontId="10" fillId="7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189" fontId="1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6" fillId="46" borderId="14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6" fillId="46" borderId="14" applyNumberFormat="0" applyAlignment="0" applyProtection="0">
      <alignment vertical="center"/>
    </xf>
    <xf numFmtId="0" fontId="1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3" fillId="46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185" fontId="1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54" fillId="46" borderId="22">
      <alignment horizontal="left" vertical="center"/>
      <protection locked="0" hidden="1"/>
    </xf>
    <xf numFmtId="0" fontId="53" fillId="0" borderId="23" applyNumberFormat="0" applyFill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46" fillId="46" borderId="14" applyNumberFormat="0" applyAlignment="0" applyProtection="0">
      <alignment vertical="center"/>
    </xf>
    <xf numFmtId="0" fontId="0" fillId="0" borderId="0">
      <alignment vertical="center"/>
    </xf>
    <xf numFmtId="0" fontId="13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54" fillId="46" borderId="22">
      <alignment horizontal="left" vertical="center"/>
      <protection locked="0" hidden="1"/>
    </xf>
    <xf numFmtId="0" fontId="50" fillId="0" borderId="19" applyNumberFormat="0" applyFill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181" fontId="1" fillId="0" borderId="0" applyFont="0" applyFill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186" fontId="4" fillId="0" borderId="0">
      <alignment vertical="center"/>
    </xf>
    <xf numFmtId="18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82" fontId="1" fillId="0" borderId="0" applyFont="0" applyFill="0" applyBorder="0" applyAlignment="0" applyProtection="0">
      <alignment vertical="center"/>
    </xf>
    <xf numFmtId="190" fontId="1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176" fontId="4" fillId="0" borderId="0">
      <alignment vertical="center"/>
    </xf>
    <xf numFmtId="0" fontId="50" fillId="0" borderId="1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" fillId="0" borderId="0">
      <alignment vertical="center"/>
    </xf>
    <xf numFmtId="15" fontId="57" fillId="0" borderId="0">
      <alignment vertical="center"/>
    </xf>
    <xf numFmtId="0" fontId="5" fillId="0" borderId="0">
      <alignment vertical="center"/>
    </xf>
    <xf numFmtId="193" fontId="4" fillId="0" borderId="0">
      <alignment vertical="center"/>
    </xf>
    <xf numFmtId="0" fontId="30" fillId="9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51" fillId="0" borderId="26" applyNumberFormat="0" applyAlignment="0" applyProtection="0">
      <alignment horizontal="left" vertical="center"/>
    </xf>
    <xf numFmtId="43" fontId="0" fillId="0" borderId="0" applyFont="0" applyFill="0" applyBorder="0" applyAlignment="0" applyProtection="0">
      <alignment vertical="center"/>
    </xf>
    <xf numFmtId="0" fontId="58" fillId="20" borderId="2" applyNumberFormat="0" applyBorder="0" applyAlignment="0" applyProtection="0">
      <alignment vertical="center"/>
    </xf>
    <xf numFmtId="191" fontId="60" fillId="57" borderId="0">
      <alignment vertical="center"/>
    </xf>
    <xf numFmtId="0" fontId="21" fillId="58" borderId="0" applyNumberFormat="0" applyBorder="0" applyAlignment="0" applyProtection="0">
      <alignment vertical="center"/>
    </xf>
    <xf numFmtId="0" fontId="1" fillId="0" borderId="0">
      <alignment vertical="center"/>
    </xf>
    <xf numFmtId="191" fontId="61" fillId="59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40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82" fontId="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94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92" fontId="1" fillId="0" borderId="0" applyFont="0" applyFill="0" applyBorder="0" applyAlignment="0" applyProtection="0">
      <alignment vertical="center"/>
    </xf>
    <xf numFmtId="40" fontId="62" fillId="53" borderId="22">
      <alignment horizontal="centerContinuous" vertical="center"/>
    </xf>
    <xf numFmtId="0" fontId="28" fillId="0" borderId="9" applyNumberFormat="0" applyFill="0" applyAlignment="0" applyProtection="0">
      <alignment vertical="center"/>
    </xf>
    <xf numFmtId="187" fontId="1" fillId="0" borderId="0" applyFont="0" applyFill="0" applyBorder="0" applyAlignment="0" applyProtection="0"/>
    <xf numFmtId="0" fontId="0" fillId="20" borderId="8" applyNumberFormat="0" applyFon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40" fontId="62" fillId="53" borderId="22">
      <alignment horizontal="centerContinuous" vertical="center"/>
    </xf>
    <xf numFmtId="0" fontId="36" fillId="0" borderId="24" applyNumberFormat="0" applyFill="0" applyAlignment="0" applyProtection="0">
      <alignment vertical="center"/>
    </xf>
    <xf numFmtId="0" fontId="1" fillId="0" borderId="0">
      <alignment vertical="center"/>
    </xf>
    <xf numFmtId="37" fontId="63" fillId="0" borderId="0">
      <alignment vertical="center"/>
    </xf>
    <xf numFmtId="177" fontId="16" fillId="0" borderId="0">
      <alignment vertical="center"/>
    </xf>
    <xf numFmtId="0" fontId="45" fillId="0" borderId="0">
      <alignment vertical="center"/>
    </xf>
    <xf numFmtId="14" fontId="11" fillId="0" borderId="0">
      <alignment horizontal="center" vertical="center" wrapText="1"/>
      <protection locked="0"/>
    </xf>
    <xf numFmtId="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6" fillId="46" borderId="14" applyNumberFormat="0" applyAlignment="0" applyProtection="0">
      <alignment vertical="center"/>
    </xf>
    <xf numFmtId="0" fontId="1" fillId="0" borderId="0">
      <alignment vertical="center"/>
    </xf>
    <xf numFmtId="10" fontId="1" fillId="0" borderId="0" applyFont="0" applyFill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78" fontId="1" fillId="0" borderId="0" applyFont="0" applyFill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15" fontId="1" fillId="0" borderId="0" applyFont="0" applyFill="0" applyBorder="0" applyAlignment="0" applyProtection="0">
      <alignment vertical="center"/>
    </xf>
    <xf numFmtId="4" fontId="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27">
      <alignment horizontal="center" vertical="center"/>
    </xf>
    <xf numFmtId="0" fontId="1" fillId="60" borderId="0" applyNumberFormat="0" applyFont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65" fillId="61" borderId="28">
      <alignment vertical="center"/>
      <protection locked="0"/>
    </xf>
    <xf numFmtId="0" fontId="1" fillId="0" borderId="0">
      <alignment vertical="center"/>
    </xf>
    <xf numFmtId="0" fontId="66" fillId="0" borderId="0">
      <alignment vertical="center"/>
    </xf>
    <xf numFmtId="0" fontId="21" fillId="51" borderId="0" applyNumberFormat="0" applyBorder="0" applyAlignment="0" applyProtection="0">
      <alignment vertical="center"/>
    </xf>
    <xf numFmtId="0" fontId="65" fillId="61" borderId="28">
      <alignment vertical="center"/>
      <protection locked="0"/>
    </xf>
    <xf numFmtId="0" fontId="5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65" fillId="61" borderId="28">
      <alignment vertical="center"/>
      <protection locked="0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7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7" fillId="0" borderId="29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68" fillId="0" borderId="0">
      <alignment vertical="center"/>
    </xf>
    <xf numFmtId="0" fontId="16" fillId="0" borderId="30" applyNumberFormat="0" applyFill="0" applyProtection="0">
      <alignment horizontal="right" vertical="center"/>
    </xf>
    <xf numFmtId="0" fontId="67" fillId="0" borderId="2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8" fillId="0" borderId="9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1" fillId="0" borderId="0">
      <alignment vertical="center"/>
    </xf>
    <xf numFmtId="0" fontId="50" fillId="0" borderId="19" applyNumberFormat="0" applyFill="0" applyAlignment="0" applyProtection="0">
      <alignment vertical="center"/>
    </xf>
    <xf numFmtId="0" fontId="1" fillId="0" borderId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47" fillId="0" borderId="3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70" fillId="0" borderId="2">
      <alignment horizontal="left" vertical="center"/>
    </xf>
    <xf numFmtId="0" fontId="36" fillId="0" borderId="24" applyNumberFormat="0" applyFill="0" applyAlignment="0" applyProtection="0">
      <alignment vertical="center"/>
    </xf>
    <xf numFmtId="0" fontId="36" fillId="0" borderId="2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3" fillId="0" borderId="2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53" fillId="0" borderId="21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6" fillId="46" borderId="14" applyNumberFormat="0" applyAlignment="0" applyProtection="0">
      <alignment vertical="center"/>
    </xf>
    <xf numFmtId="0" fontId="1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71" fillId="0" borderId="30" applyNumberFormat="0" applyFill="0" applyProtection="0">
      <alignment horizontal="center"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3" fillId="0" borderId="6" applyNumberFormat="0" applyFill="0" applyProtection="0">
      <alignment horizontal="center" vertical="center"/>
    </xf>
    <xf numFmtId="0" fontId="14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30" fillId="16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1" fillId="0" borderId="0">
      <alignment vertical="center"/>
    </xf>
    <xf numFmtId="0" fontId="46" fillId="46" borderId="14" applyNumberFormat="0" applyAlignment="0" applyProtection="0">
      <alignment vertical="center"/>
    </xf>
    <xf numFmtId="0" fontId="1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57" fillId="0" borderId="0">
      <alignment vertical="center"/>
    </xf>
    <xf numFmtId="0" fontId="46" fillId="46" borderId="14" applyNumberFormat="0" applyAlignment="0" applyProtection="0">
      <alignment vertical="center"/>
    </xf>
    <xf numFmtId="0" fontId="2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6" fillId="0" borderId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20" borderId="8" applyNumberFormat="0" applyFon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/>
    <xf numFmtId="0" fontId="0" fillId="0" borderId="0">
      <alignment vertical="center"/>
    </xf>
    <xf numFmtId="0" fontId="1" fillId="0" borderId="0">
      <alignment vertical="center"/>
    </xf>
    <xf numFmtId="0" fontId="0" fillId="20" borderId="8" applyNumberFormat="0" applyFont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6" fillId="0" borderId="6" applyFill="0" applyProtection="0">
      <alignment horizontal="center"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2" fillId="5" borderId="0" applyNumberFormat="0" applyBorder="0" applyAlignment="0" applyProtection="0">
      <alignment vertical="center"/>
    </xf>
    <xf numFmtId="0" fontId="46" fillId="46" borderId="14" applyNumberFormat="0" applyAlignment="0" applyProtection="0">
      <alignment vertical="center"/>
    </xf>
    <xf numFmtId="0" fontId="1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" fillId="0" borderId="0">
      <alignment vertical="center"/>
    </xf>
    <xf numFmtId="0" fontId="44" fillId="12" borderId="18" applyNumberFormat="0" applyAlignment="0" applyProtection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4" fillId="12" borderId="18" applyNumberFormat="0" applyAlignment="0" applyProtection="0">
      <alignment vertical="center"/>
    </xf>
    <xf numFmtId="0" fontId="1" fillId="0" borderId="0">
      <alignment vertical="center"/>
    </xf>
    <xf numFmtId="0" fontId="46" fillId="46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41" fillId="8" borderId="17" applyNumberFormat="0" applyAlignment="0" applyProtection="0">
      <alignment vertical="center"/>
    </xf>
    <xf numFmtId="0" fontId="1" fillId="0" borderId="0">
      <alignment vertical="center"/>
    </xf>
    <xf numFmtId="0" fontId="41" fillId="8" borderId="17" applyNumberFormat="0" applyAlignment="0" applyProtection="0">
      <alignment vertical="center"/>
    </xf>
    <xf numFmtId="0" fontId="0" fillId="0" borderId="0">
      <alignment vertical="center"/>
    </xf>
    <xf numFmtId="0" fontId="35" fillId="8" borderId="14" applyNumberFormat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42" fillId="30" borderId="0" applyNumberFormat="0" applyBorder="0" applyAlignment="0" applyProtection="0">
      <alignment vertical="center"/>
    </xf>
    <xf numFmtId="0" fontId="1" fillId="0" borderId="0">
      <alignment vertical="center"/>
    </xf>
    <xf numFmtId="0" fontId="46" fillId="46" borderId="1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6" fillId="46" borderId="1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6" fillId="46" borderId="14" applyNumberFormat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7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1" fillId="8" borderId="17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46" fillId="46" borderId="1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20" borderId="8" applyNumberFormat="0" applyFon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6" fillId="46" borderId="1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0" borderId="8" applyNumberFormat="0" applyFont="0" applyAlignment="0" applyProtection="0">
      <alignment vertical="center"/>
    </xf>
    <xf numFmtId="0" fontId="0" fillId="0" borderId="0">
      <alignment vertical="center"/>
    </xf>
    <xf numFmtId="0" fontId="0" fillId="20" borderId="8" applyNumberFormat="0" applyFont="0" applyAlignment="0" applyProtection="0">
      <alignment vertical="center"/>
    </xf>
    <xf numFmtId="0" fontId="2" fillId="0" borderId="0">
      <alignment vertical="center"/>
    </xf>
    <xf numFmtId="0" fontId="0" fillId="20" borderId="8" applyNumberFormat="0" applyFont="0" applyAlignment="0" applyProtection="0">
      <alignment vertical="center"/>
    </xf>
    <xf numFmtId="0" fontId="2" fillId="0" borderId="0">
      <alignment vertical="center"/>
    </xf>
    <xf numFmtId="0" fontId="0" fillId="20" borderId="8" applyNumberFormat="0" applyFont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1" fillId="8" borderId="17" applyNumberFormat="0" applyAlignment="0" applyProtection="0">
      <alignment vertical="center"/>
    </xf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41" fillId="8" borderId="17" applyNumberFormat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35" fillId="8" borderId="14" applyNumberFormat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41" fillId="8" borderId="17" applyNumberFormat="0" applyAlignment="0" applyProtection="0">
      <alignment vertical="center"/>
    </xf>
    <xf numFmtId="0" fontId="44" fillId="12" borderId="1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3" fillId="0" borderId="6" applyNumberFormat="0" applyFill="0" applyProtection="0">
      <alignment horizontal="left" vertical="center"/>
    </xf>
    <xf numFmtId="0" fontId="74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41" fillId="8" borderId="17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80" fillId="62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80" fillId="63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6" fillId="46" borderId="1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0" fillId="62" borderId="0" applyNumberFormat="0" applyBorder="0" applyAlignment="0" applyProtection="0">
      <alignment vertical="center"/>
    </xf>
    <xf numFmtId="0" fontId="80" fillId="63" borderId="0" applyNumberFormat="0" applyBorder="0" applyAlignment="0" applyProtection="0">
      <alignment vertical="center"/>
    </xf>
    <xf numFmtId="0" fontId="80" fillId="64" borderId="0" applyNumberFormat="0" applyBorder="0" applyAlignment="0" applyProtection="0">
      <alignment vertical="center"/>
    </xf>
    <xf numFmtId="0" fontId="80" fillId="64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50" borderId="0" applyNumberFormat="0" applyBorder="0" applyAlignment="0" applyProtection="0">
      <alignment vertical="center"/>
    </xf>
    <xf numFmtId="0" fontId="21" fillId="65" borderId="0" applyNumberFormat="0" applyBorder="0" applyAlignment="0" applyProtection="0">
      <alignment vertical="center"/>
    </xf>
    <xf numFmtId="0" fontId="21" fillId="56" borderId="0" applyNumberFormat="0" applyBorder="0" applyAlignment="0" applyProtection="0">
      <alignment vertical="center"/>
    </xf>
    <xf numFmtId="0" fontId="21" fillId="66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16" fillId="0" borderId="30" applyNumberFormat="0" applyFill="0" applyProtection="0">
      <alignment horizontal="left"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1" fillId="8" borderId="17" applyNumberFormat="0" applyAlignment="0" applyProtection="0">
      <alignment vertical="center"/>
    </xf>
    <xf numFmtId="0" fontId="41" fillId="8" borderId="17" applyNumberFormat="0" applyAlignment="0" applyProtection="0">
      <alignment vertical="center"/>
    </xf>
    <xf numFmtId="0" fontId="41" fillId="8" borderId="17" applyNumberFormat="0" applyAlignment="0" applyProtection="0">
      <alignment vertical="center"/>
    </xf>
    <xf numFmtId="0" fontId="41" fillId="8" borderId="17" applyNumberFormat="0" applyAlignment="0" applyProtection="0">
      <alignment vertical="center"/>
    </xf>
    <xf numFmtId="0" fontId="41" fillId="8" borderId="17" applyNumberFormat="0" applyAlignment="0" applyProtection="0">
      <alignment vertical="center"/>
    </xf>
    <xf numFmtId="0" fontId="41" fillId="8" borderId="1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8" borderId="17" applyNumberFormat="0" applyAlignment="0" applyProtection="0">
      <alignment vertical="center"/>
    </xf>
    <xf numFmtId="0" fontId="41" fillId="8" borderId="17" applyNumberFormat="0" applyAlignment="0" applyProtection="0">
      <alignment vertical="center"/>
    </xf>
    <xf numFmtId="0" fontId="41" fillId="8" borderId="17" applyNumberFormat="0" applyAlignment="0" applyProtection="0">
      <alignment vertical="center"/>
    </xf>
    <xf numFmtId="0" fontId="41" fillId="8" borderId="17" applyNumberFormat="0" applyAlignment="0" applyProtection="0">
      <alignment vertical="center"/>
    </xf>
    <xf numFmtId="0" fontId="46" fillId="46" borderId="14" applyNumberFormat="0" applyAlignment="0" applyProtection="0">
      <alignment vertical="center"/>
    </xf>
    <xf numFmtId="0" fontId="46" fillId="46" borderId="14" applyNumberFormat="0" applyAlignment="0" applyProtection="0">
      <alignment vertical="center"/>
    </xf>
    <xf numFmtId="0" fontId="46" fillId="46" borderId="14" applyNumberFormat="0" applyAlignment="0" applyProtection="0">
      <alignment vertical="center"/>
    </xf>
    <xf numFmtId="0" fontId="46" fillId="46" borderId="14" applyNumberFormat="0" applyAlignment="0" applyProtection="0">
      <alignment vertical="center"/>
    </xf>
    <xf numFmtId="0" fontId="45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" fillId="0" borderId="0"/>
    <xf numFmtId="0" fontId="1" fillId="0" borderId="0"/>
    <xf numFmtId="0" fontId="81" fillId="0" borderId="0"/>
    <xf numFmtId="0" fontId="1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 applyAlignment="1"/>
    <xf numFmtId="0" fontId="1" fillId="0" borderId="0" xfId="728" applyFill="1" applyBorder="1" applyAlignment="1"/>
    <xf numFmtId="0" fontId="1" fillId="0" borderId="0" xfId="728" applyFont="1" applyFill="1" applyBorder="1" applyAlignment="1"/>
    <xf numFmtId="0" fontId="1" fillId="0" borderId="0" xfId="0" applyFont="1" applyFill="1" applyBorder="1" applyAlignment="1"/>
    <xf numFmtId="0" fontId="2" fillId="0" borderId="0" xfId="728" applyFont="1" applyFill="1" applyBorder="1" applyAlignment="1"/>
    <xf numFmtId="0" fontId="2" fillId="0" borderId="0" xfId="728" applyFont="1" applyFill="1" applyBorder="1" applyAlignment="1">
      <alignment vertical="center"/>
    </xf>
    <xf numFmtId="0" fontId="1" fillId="0" borderId="0" xfId="728" applyFill="1" applyBorder="1" applyAlignment="1">
      <alignment vertical="center"/>
    </xf>
    <xf numFmtId="0" fontId="3" fillId="0" borderId="0" xfId="728" applyFont="1" applyFill="1" applyBorder="1" applyAlignment="1">
      <alignment vertical="center"/>
    </xf>
    <xf numFmtId="0" fontId="1" fillId="0" borderId="0" xfId="728" applyFont="1" applyFill="1" applyBorder="1" applyAlignment="1">
      <alignment vertical="center"/>
    </xf>
    <xf numFmtId="31" fontId="2" fillId="0" borderId="1" xfId="728" applyNumberFormat="1" applyFont="1" applyFill="1" applyBorder="1" applyAlignment="1">
      <alignment vertical="center"/>
    </xf>
    <xf numFmtId="31" fontId="2" fillId="0" borderId="1" xfId="728" applyNumberFormat="1" applyFont="1" applyFill="1" applyBorder="1" applyAlignment="1"/>
    <xf numFmtId="0" fontId="2" fillId="0" borderId="2" xfId="728" applyFont="1" applyFill="1" applyBorder="1" applyAlignment="1">
      <alignment horizontal="center" vertical="center"/>
    </xf>
    <xf numFmtId="0" fontId="2" fillId="0" borderId="2" xfId="728" applyFont="1" applyFill="1" applyBorder="1" applyAlignment="1">
      <alignment horizontal="center" vertical="center" wrapText="1"/>
    </xf>
    <xf numFmtId="0" fontId="2" fillId="2" borderId="2" xfId="728" applyFont="1" applyFill="1" applyBorder="1" applyAlignment="1">
      <alignment horizontal="center" vertical="center" wrapText="1"/>
    </xf>
    <xf numFmtId="0" fontId="3" fillId="2" borderId="2" xfId="728" applyFont="1" applyFill="1" applyBorder="1" applyAlignment="1"/>
    <xf numFmtId="41" fontId="2" fillId="2" borderId="2" xfId="728" applyNumberFormat="1" applyFont="1" applyFill="1" applyBorder="1" applyAlignment="1">
      <alignment vertical="center"/>
    </xf>
    <xf numFmtId="10" fontId="2" fillId="2" borderId="2" xfId="728" applyNumberFormat="1" applyFont="1" applyFill="1" applyBorder="1" applyAlignment="1"/>
    <xf numFmtId="0" fontId="3" fillId="2" borderId="2" xfId="728" applyFont="1" applyFill="1" applyBorder="1" applyAlignment="1">
      <alignment shrinkToFit="1"/>
    </xf>
    <xf numFmtId="41" fontId="2" fillId="2" borderId="2" xfId="364" applyNumberFormat="1" applyFont="1" applyFill="1" applyBorder="1" applyAlignment="1">
      <alignment vertical="center"/>
    </xf>
    <xf numFmtId="0" fontId="2" fillId="2" borderId="2" xfId="728" applyFont="1" applyFill="1" applyBorder="1" applyAlignment="1">
      <alignment shrinkToFit="1"/>
    </xf>
    <xf numFmtId="0" fontId="2" fillId="0" borderId="2" xfId="728" applyFont="1" applyFill="1" applyBorder="1" applyAlignment="1">
      <alignment shrinkToFit="1"/>
    </xf>
    <xf numFmtId="41" fontId="2" fillId="0" borderId="2" xfId="364" applyNumberFormat="1" applyFont="1" applyFill="1" applyBorder="1" applyAlignment="1">
      <alignment vertical="center"/>
    </xf>
    <xf numFmtId="0" fontId="3" fillId="2" borderId="2" xfId="728" applyFont="1" applyFill="1" applyBorder="1" applyAlignment="1">
      <alignment horizontal="left" shrinkToFit="1"/>
    </xf>
    <xf numFmtId="0" fontId="2" fillId="0" borderId="2" xfId="728" applyFont="1" applyFill="1" applyBorder="1" applyAlignment="1">
      <alignment horizontal="left" shrinkToFit="1"/>
    </xf>
    <xf numFmtId="0" fontId="2" fillId="0" borderId="2" xfId="0" applyFont="1" applyFill="1" applyBorder="1" applyAlignment="1">
      <alignment horizontal="left" vertical="center" wrapText="1" indent="1"/>
    </xf>
    <xf numFmtId="41" fontId="2" fillId="0" borderId="2" xfId="364" applyNumberFormat="1" applyFont="1" applyBorder="1" applyAlignment="1">
      <alignment vertical="center"/>
    </xf>
    <xf numFmtId="41" fontId="2" fillId="0" borderId="2" xfId="728" applyNumberFormat="1" applyFont="1" applyFill="1" applyBorder="1" applyAlignment="1">
      <alignment vertical="center"/>
    </xf>
    <xf numFmtId="0" fontId="3" fillId="0" borderId="2" xfId="728" applyFont="1" applyFill="1" applyBorder="1" applyAlignment="1">
      <alignment horizontal="left" shrinkToFit="1"/>
    </xf>
    <xf numFmtId="0" fontId="4" fillId="0" borderId="2" xfId="728" applyFont="1" applyFill="1" applyBorder="1" applyAlignment="1">
      <alignment horizontal="left" shrinkToFit="1"/>
    </xf>
    <xf numFmtId="0" fontId="3" fillId="0" borderId="2" xfId="728" applyFont="1" applyFill="1" applyBorder="1" applyAlignment="1">
      <alignment shrinkToFit="1"/>
    </xf>
    <xf numFmtId="41" fontId="2" fillId="0" borderId="3" xfId="364" applyNumberFormat="1" applyFont="1" applyFill="1" applyBorder="1" applyAlignment="1">
      <alignment vertical="center"/>
    </xf>
    <xf numFmtId="41" fontId="1" fillId="0" borderId="2" xfId="728" applyNumberForma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1" shrinkToFit="1"/>
    </xf>
    <xf numFmtId="187" fontId="2" fillId="3" borderId="2" xfId="728" applyNumberFormat="1" applyFont="1" applyFill="1" applyBorder="1" applyAlignment="1"/>
    <xf numFmtId="0" fontId="2" fillId="3" borderId="2" xfId="728" applyFont="1" applyFill="1" applyBorder="1" applyAlignment="1"/>
    <xf numFmtId="0" fontId="5" fillId="0" borderId="2" xfId="728" applyFont="1" applyFill="1" applyBorder="1" applyAlignment="1">
      <alignment shrinkToFit="1"/>
    </xf>
    <xf numFmtId="0" fontId="2" fillId="0" borderId="2" xfId="728" applyFont="1" applyFill="1" applyBorder="1" applyAlignment="1" applyProtection="1">
      <alignment shrinkToFit="1"/>
      <protection locked="0"/>
    </xf>
  </cellXfs>
  <cellStyles count="920">
    <cellStyle name="常规" xfId="0" builtinId="0"/>
    <cellStyle name="货币[0]" xfId="1" builtinId="7"/>
    <cellStyle name="链接单元格 5" xfId="2"/>
    <cellStyle name="20% - 强调文字颜色 3" xfId="3" builtinId="38"/>
    <cellStyle name="货币" xfId="4" builtinId="4"/>
    <cellStyle name="常规 2 2 4" xfId="5"/>
    <cellStyle name="20% - 强调文字颜色 1 2" xfId="6"/>
    <cellStyle name="链接单元格 3 2" xfId="7"/>
    <cellStyle name="输入" xfId="8" builtinId="20"/>
    <cellStyle name="Accent1 5" xfId="9"/>
    <cellStyle name="args.style" xfId="10"/>
    <cellStyle name="好 3 2 2" xfId="11"/>
    <cellStyle name="Accent2 - 40%" xfId="12"/>
    <cellStyle name="千位分隔[0]" xfId="13" builtinId="6"/>
    <cellStyle name="差_11大理 2" xfId="14"/>
    <cellStyle name="常规 7 3" xfId="15"/>
    <cellStyle name="千位分隔" xfId="16" builtinId="3"/>
    <cellStyle name="常规 26 2" xfId="17"/>
    <cellStyle name="40% - 强调文字颜色 3" xfId="18" builtinId="39"/>
    <cellStyle name="差" xfId="19" builtinId="27"/>
    <cellStyle name="千位分隔 4 6" xfId="20"/>
    <cellStyle name="日期" xfId="21"/>
    <cellStyle name="Accent2 - 60%" xfId="22"/>
    <cellStyle name="好_0605石屏县 2 2" xfId="23"/>
    <cellStyle name="超链接" xfId="24" builtinId="8"/>
    <cellStyle name="Accent6 4" xfId="25"/>
    <cellStyle name="60% - 强调文字颜色 3" xfId="26" builtinId="40"/>
    <cellStyle name="常规 2 7 3" xfId="27"/>
    <cellStyle name="百分比" xfId="28" builtinId="5"/>
    <cellStyle name="已访问的超链接" xfId="29" builtinId="9"/>
    <cellStyle name="Accent4 5" xfId="30"/>
    <cellStyle name="差_Book1 2" xfId="31"/>
    <cellStyle name="注释" xfId="32" builtinId="10"/>
    <cellStyle name="常规 6" xfId="33"/>
    <cellStyle name="60% - 强调文字颜色 2 3" xfId="34"/>
    <cellStyle name="_ET_STYLE_NoName_00__Sheet3" xfId="35"/>
    <cellStyle name="60% - 强调文字颜色 2" xfId="36" builtinId="36"/>
    <cellStyle name="Accent6 3" xfId="37"/>
    <cellStyle name="标题 4" xfId="38" builtinId="19"/>
    <cellStyle name="解释性文本 2 2" xfId="39"/>
    <cellStyle name="百分比 7" xfId="40"/>
    <cellStyle name="警告文本" xfId="41" builtinId="11"/>
    <cellStyle name="注释 5" xfId="42"/>
    <cellStyle name="常规 5 2" xfId="43"/>
    <cellStyle name="60% - 强调文字颜色 2 2 2" xfId="44"/>
    <cellStyle name="标题" xfId="45" builtinId="15"/>
    <cellStyle name="解释性文本" xfId="46" builtinId="53"/>
    <cellStyle name="标题 1 5 2" xfId="47"/>
    <cellStyle name="标题 1" xfId="48" builtinId="16"/>
    <cellStyle name="百分比 4" xfId="49"/>
    <cellStyle name="差 6" xfId="50"/>
    <cellStyle name="差_0502通海县 2 2" xfId="51"/>
    <cellStyle name="标题 2" xfId="52" builtinId="17"/>
    <cellStyle name="百分比 5" xfId="53"/>
    <cellStyle name="常规 5 2 2" xfId="54"/>
    <cellStyle name="0,0_x000d__x000a_NA_x000d__x000a_" xfId="55"/>
    <cellStyle name="差 7" xfId="56"/>
    <cellStyle name="60% - 强调文字颜色 1" xfId="57" builtinId="32"/>
    <cellStyle name="Accent6 2" xfId="58"/>
    <cellStyle name="标题 3" xfId="59" builtinId="18"/>
    <cellStyle name="百分比 6" xfId="60"/>
    <cellStyle name="常规 5 2 3" xfId="61"/>
    <cellStyle name="差 8" xfId="62"/>
    <cellStyle name="60% - 强调文字颜色 4" xfId="63" builtinId="44"/>
    <cellStyle name="Accent6 5" xfId="64"/>
    <cellStyle name="输出" xfId="65" builtinId="21"/>
    <cellStyle name="常规 26" xfId="66"/>
    <cellStyle name="计算" xfId="67" builtinId="22"/>
    <cellStyle name="检查单元格" xfId="68" builtinId="23"/>
    <cellStyle name="计算 3 2" xfId="69"/>
    <cellStyle name="40% - 强调文字颜色 4 2" xfId="70"/>
    <cellStyle name="20% - 强调文字颜色 6" xfId="71" builtinId="50"/>
    <cellStyle name="常规 8 3" xfId="72"/>
    <cellStyle name="强调文字颜色 2" xfId="73" builtinId="33"/>
    <cellStyle name="标题 4 5 3" xfId="74"/>
    <cellStyle name="链接单元格" xfId="75" builtinId="24"/>
    <cellStyle name="汇总" xfId="76" builtinId="25"/>
    <cellStyle name="差_0605石屏" xfId="77"/>
    <cellStyle name="差 3 4" xfId="78"/>
    <cellStyle name="好" xfId="79" builtinId="26"/>
    <cellStyle name="适中" xfId="80" builtinId="28"/>
    <cellStyle name="输出 3 3" xfId="81"/>
    <cellStyle name="适中 8" xfId="82"/>
    <cellStyle name="链接单元格 5 3" xfId="83"/>
    <cellStyle name="20% - 强调文字颜色 3 3" xfId="84"/>
    <cellStyle name="20% - 强调文字颜色 5" xfId="85" builtinId="46"/>
    <cellStyle name="链接单元格 7" xfId="86"/>
    <cellStyle name="常规 8 2" xfId="87"/>
    <cellStyle name="强调文字颜色 1" xfId="88" builtinId="29"/>
    <cellStyle name="千位分隔 6 2" xfId="89"/>
    <cellStyle name="标题 4 5 2" xfId="90"/>
    <cellStyle name="常规 2 2 2 4" xfId="91"/>
    <cellStyle name="20% - 强调文字颜色 1" xfId="92" builtinId="30"/>
    <cellStyle name="链接单元格 3" xfId="93"/>
    <cellStyle name="40% - 强调文字颜色 1" xfId="94" builtinId="31"/>
    <cellStyle name="标题 5 4" xfId="95"/>
    <cellStyle name="20% - 强调文字颜色 2" xfId="96" builtinId="34"/>
    <cellStyle name="链接单元格 4" xfId="97"/>
    <cellStyle name="40% - 强调文字颜色 2" xfId="98" builtinId="35"/>
    <cellStyle name="检查单元格 3 4" xfId="99"/>
    <cellStyle name="Accent2 - 40% 2" xfId="100"/>
    <cellStyle name="强调文字颜色 3" xfId="101" builtinId="37"/>
    <cellStyle name="差_11大理 2 2" xfId="102"/>
    <cellStyle name="强调文字颜色 4" xfId="103" builtinId="41"/>
    <cellStyle name="PSChar" xfId="104"/>
    <cellStyle name="20% - 强调文字颜色 4" xfId="105" builtinId="42"/>
    <cellStyle name="链接单元格 6" xfId="106"/>
    <cellStyle name="40% - 强调文字颜色 4" xfId="107" builtinId="43"/>
    <cellStyle name="强调文字颜色 5" xfId="108" builtinId="45"/>
    <cellStyle name="40% - 强调文字颜色 5" xfId="109" builtinId="47"/>
    <cellStyle name="60% - 强调文字颜色 5" xfId="110" builtinId="48"/>
    <cellStyle name="标题 1 4 2" xfId="111"/>
    <cellStyle name="强调文字颜色 6" xfId="112" builtinId="49"/>
    <cellStyle name="40% - 强调文字颜色 6" xfId="113" builtinId="51"/>
    <cellStyle name="_弱电系统设备配置报价清单" xfId="114"/>
    <cellStyle name="60% - 强调文字颜色 6" xfId="115" builtinId="52"/>
    <cellStyle name="标题 1 4 3" xfId="116"/>
    <cellStyle name="_ET_STYLE_NoName_00__Book1" xfId="117"/>
    <cellStyle name="输入 7" xfId="118"/>
    <cellStyle name="_ET_STYLE_NoName_00_" xfId="119"/>
    <cellStyle name="千位分隔 3 2" xfId="120"/>
    <cellStyle name="标题 4 2 2" xfId="121"/>
    <cellStyle name="_Book1_1" xfId="122"/>
    <cellStyle name="检查单元格 5" xfId="123"/>
    <cellStyle name="_20100326高清市院遂宁检察院1080P配置清单26日改" xfId="124"/>
    <cellStyle name="千位分隔 8" xfId="125"/>
    <cellStyle name="标题 4 7" xfId="126"/>
    <cellStyle name="链接单元格 3 3" xfId="127"/>
    <cellStyle name="20% - 强调文字颜色 1 3" xfId="128"/>
    <cellStyle name="Accent1 - 20% 2" xfId="129"/>
    <cellStyle name="_关闭破产企业已移交地方管理中小学校退休教师情况明细表(1)" xfId="130"/>
    <cellStyle name="Accent5 4" xfId="131"/>
    <cellStyle name="_Book1" xfId="132"/>
    <cellStyle name="常规 2 7 2" xfId="133"/>
    <cellStyle name="_Book1_2" xfId="134"/>
    <cellStyle name="适中 5" xfId="135"/>
    <cellStyle name="计算 8" xfId="136"/>
    <cellStyle name="常规 3 2 3" xfId="137"/>
    <cellStyle name="Accent2 - 20%" xfId="138"/>
    <cellStyle name="超级链接 2" xfId="139"/>
    <cellStyle name="_Book1_3" xfId="140"/>
    <cellStyle name="_ET_STYLE_NoName_00__Book1_1" xfId="141"/>
    <cellStyle name="常规 2 3 3 2" xfId="142"/>
    <cellStyle name="链接单元格 3 2 2" xfId="143"/>
    <cellStyle name="20% - 强调文字颜色 1 2 2" xfId="144"/>
    <cellStyle name="常规 2 3 2 3" xfId="145"/>
    <cellStyle name="链接单元格 4 2" xfId="146"/>
    <cellStyle name="20% - 强调文字颜色 2 2" xfId="147"/>
    <cellStyle name="链接单元格 4 2 2" xfId="148"/>
    <cellStyle name="20% - 强调文字颜色 2 2 2" xfId="149"/>
    <cellStyle name="输出 2 2 2" xfId="150"/>
    <cellStyle name="常规 2 4 2 3" xfId="151"/>
    <cellStyle name="链接单元格 4 3" xfId="152"/>
    <cellStyle name="20% - 强调文字颜色 2 3" xfId="153"/>
    <cellStyle name="适中 7" xfId="154"/>
    <cellStyle name="链接单元格 5 2" xfId="155"/>
    <cellStyle name="20% - 强调文字颜色 3 2" xfId="156"/>
    <cellStyle name="20% - 强调文字颜色 3 2 2" xfId="157"/>
    <cellStyle name="常规 3 3 5" xfId="158"/>
    <cellStyle name="20% - 强调文字颜色 4 2" xfId="159"/>
    <cellStyle name="Mon閠aire_!!!GO" xfId="160"/>
    <cellStyle name="20% - 强调文字颜色 4 2 2" xfId="161"/>
    <cellStyle name="20% - 强调文字颜色 4 3" xfId="162"/>
    <cellStyle name="20% - 强调文字颜色 5 2" xfId="163"/>
    <cellStyle name="20% - 强调文字颜色 5 2 2" xfId="164"/>
    <cellStyle name="20% - 强调文字颜色 5 3" xfId="165"/>
    <cellStyle name="20% - 强调文字颜色 6 2" xfId="166"/>
    <cellStyle name="计算 3 4" xfId="167"/>
    <cellStyle name="20% - 强调文字颜色 6 2 2" xfId="168"/>
    <cellStyle name="解释性文本 3 2 2" xfId="169"/>
    <cellStyle name="20% - 强调文字颜色 6 3" xfId="170"/>
    <cellStyle name="40% - 强调文字颜色 1 2" xfId="171"/>
    <cellStyle name="40% - 强调文字颜色 1 2 2" xfId="172"/>
    <cellStyle name="40% - 强调文字颜色 1 3" xfId="173"/>
    <cellStyle name="Accent1" xfId="174"/>
    <cellStyle name="40% - 强调文字颜色 2 2" xfId="175"/>
    <cellStyle name="常规 2 3 2 4" xfId="176"/>
    <cellStyle name="40% - 强调文字颜色 2 2 2" xfId="177"/>
    <cellStyle name="40% - 强调文字颜色 2 3" xfId="178"/>
    <cellStyle name="40% - 强调文字颜色 3 2" xfId="179"/>
    <cellStyle name="40% - 强调文字颜色 3 2 2" xfId="180"/>
    <cellStyle name="40% - 强调文字颜色 3 3" xfId="181"/>
    <cellStyle name="40% - 强调文字颜色 4 2 2" xfId="182"/>
    <cellStyle name="千位分隔 5" xfId="183"/>
    <cellStyle name="标题 4 4" xfId="184"/>
    <cellStyle name="输入 2 2 2" xfId="185"/>
    <cellStyle name="40% - 强调文字颜色 4 3" xfId="186"/>
    <cellStyle name="计算 3 3" xfId="187"/>
    <cellStyle name="Accent6 - 20% 2" xfId="188"/>
    <cellStyle name="好 2 3" xfId="189"/>
    <cellStyle name="40% - 强调文字颜色 5 2" xfId="190"/>
    <cellStyle name="40% - 强调文字颜色 5 2 2" xfId="191"/>
    <cellStyle name="计算 4 2 2" xfId="192"/>
    <cellStyle name="60% - 强调文字颜色 4 3" xfId="193"/>
    <cellStyle name="好 2 4" xfId="194"/>
    <cellStyle name="40% - 强调文字颜色 5 3" xfId="195"/>
    <cellStyle name="计算 5 2" xfId="196"/>
    <cellStyle name="适中 2 2" xfId="197"/>
    <cellStyle name="百分比 2 9" xfId="198"/>
    <cellStyle name="好 3 3" xfId="199"/>
    <cellStyle name="40% - 强调文字颜色 6 2" xfId="200"/>
    <cellStyle name="标题 2 2 4" xfId="201"/>
    <cellStyle name="40% - 强调文字颜色 6 2 2" xfId="202"/>
    <cellStyle name="Accent2 5" xfId="203"/>
    <cellStyle name="适中 2 2 2" xfId="204"/>
    <cellStyle name="百分比 2 9 2" xfId="205"/>
    <cellStyle name="好 3 4" xfId="206"/>
    <cellStyle name="40% - 强调文字颜色 6 3" xfId="207"/>
    <cellStyle name="输出 3 4" xfId="208"/>
    <cellStyle name="60% - 强调文字颜色 1 2" xfId="209"/>
    <cellStyle name="60% - 强调文字颜色 1 2 2" xfId="210"/>
    <cellStyle name="60% - 强调文字颜色 1 3" xfId="211"/>
    <cellStyle name="输出 4 4" xfId="212"/>
    <cellStyle name="常规 5" xfId="213"/>
    <cellStyle name="60% - 强调文字颜色 2 2" xfId="214"/>
    <cellStyle name="60% - 强调文字颜色 3 2" xfId="215"/>
    <cellStyle name="60% - 强调文字颜色 3 2 2" xfId="216"/>
    <cellStyle name="60% - 强调文字颜色 3 3" xfId="217"/>
    <cellStyle name="好 2 2 2" xfId="218"/>
    <cellStyle name="Accent5 - 40% 2" xfId="219"/>
    <cellStyle name="60% - 强调文字颜色 4 2" xfId="220"/>
    <cellStyle name="60% - 强调文字颜色 4 2 2" xfId="221"/>
    <cellStyle name="适中 2 4" xfId="222"/>
    <cellStyle name="差_Book1" xfId="223"/>
    <cellStyle name="60% - 强调文字颜色 5 2" xfId="224"/>
    <cellStyle name="标题 1 4 2 2" xfId="225"/>
    <cellStyle name="常规_exceltmp1" xfId="226"/>
    <cellStyle name="60% - 强调文字颜色 5 2 2" xfId="227"/>
    <cellStyle name="常规 2 5 3" xfId="228"/>
    <cellStyle name="60% - 强调文字颜色 5 3" xfId="229"/>
    <cellStyle name="60% - 强调文字颜色 6 2" xfId="230"/>
    <cellStyle name="60% - 强调文字颜色 6 2 2" xfId="231"/>
    <cellStyle name="Header2" xfId="232"/>
    <cellStyle name="60% - 强调文字颜色 6 3" xfId="233"/>
    <cellStyle name="6mal" xfId="234"/>
    <cellStyle name="强调文字颜色 2 2 2" xfId="235"/>
    <cellStyle name="Accent1 - 20%" xfId="236"/>
    <cellStyle name="Accent1 - 40%" xfId="237"/>
    <cellStyle name="标题 6 2 2" xfId="238"/>
    <cellStyle name="Accent1 - 40% 2" xfId="239"/>
    <cellStyle name="Accent1 - 60%" xfId="240"/>
    <cellStyle name="Accent1 - 60% 2" xfId="241"/>
    <cellStyle name="标题 1 5" xfId="242"/>
    <cellStyle name="Accent1 2" xfId="243"/>
    <cellStyle name="千位_ 方正PC" xfId="244"/>
    <cellStyle name="Accent1 3" xfId="245"/>
    <cellStyle name="超级链接" xfId="246"/>
    <cellStyle name="Accent1 4" xfId="247"/>
    <cellStyle name="Accent2" xfId="248"/>
    <cellStyle name="适中 5 2" xfId="249"/>
    <cellStyle name="Accent2 - 20% 2" xfId="250"/>
    <cellStyle name="Accent2 - 60% 2" xfId="251"/>
    <cellStyle name="Accent2 2" xfId="252"/>
    <cellStyle name="Accent2 3" xfId="253"/>
    <cellStyle name="Accent2 4" xfId="254"/>
    <cellStyle name="Accent3" xfId="255"/>
    <cellStyle name="Accent3 - 20%" xfId="256"/>
    <cellStyle name="Accent5 2" xfId="257"/>
    <cellStyle name="Milliers_!!!GO" xfId="258"/>
    <cellStyle name="Accent3 - 20% 2" xfId="259"/>
    <cellStyle name="标题 1 3" xfId="260"/>
    <cellStyle name="Accent3 - 40%" xfId="261"/>
    <cellStyle name="好_0502通海县" xfId="262"/>
    <cellStyle name="Mon閠aire [0]_!!!GO" xfId="263"/>
    <cellStyle name="Accent3 - 40% 2" xfId="264"/>
    <cellStyle name="Accent3 - 60%" xfId="265"/>
    <cellStyle name="好_M01-1 3" xfId="266"/>
    <cellStyle name="Accent3 - 60% 2" xfId="267"/>
    <cellStyle name="Accent3 2" xfId="268"/>
    <cellStyle name="Accent3 3" xfId="269"/>
    <cellStyle name="解释性文本 2" xfId="270"/>
    <cellStyle name="Accent3 4" xfId="271"/>
    <cellStyle name="解释性文本 3" xfId="272"/>
    <cellStyle name="Accent3 5" xfId="273"/>
    <cellStyle name="Accent4" xfId="274"/>
    <cellStyle name="汇总 4 4" xfId="275"/>
    <cellStyle name="百分比 2 2 2" xfId="276"/>
    <cellStyle name="Accent4 - 20%" xfId="277"/>
    <cellStyle name="差 4 2 2" xfId="278"/>
    <cellStyle name="Accent4 - 20% 2" xfId="279"/>
    <cellStyle name="百分比 2 2 2 2" xfId="280"/>
    <cellStyle name="输入 4" xfId="281"/>
    <cellStyle name="Accent4 - 40%" xfId="282"/>
    <cellStyle name="百分比 2 4 2" xfId="283"/>
    <cellStyle name="输入 4 2" xfId="284"/>
    <cellStyle name="常规 3 3" xfId="285"/>
    <cellStyle name="Accent4 - 40% 2" xfId="286"/>
    <cellStyle name="Accent6 - 40%" xfId="287"/>
    <cellStyle name="好_0502通海县 3" xfId="288"/>
    <cellStyle name="Accent4 - 60%" xfId="289"/>
    <cellStyle name="捠壿 [0.00]_Region Orders (2)" xfId="290"/>
    <cellStyle name="Accent4 - 60% 2" xfId="291"/>
    <cellStyle name="Accent4 2" xfId="292"/>
    <cellStyle name="Accent6" xfId="293"/>
    <cellStyle name="Accent4 3" xfId="294"/>
    <cellStyle name="New Times Roman" xfId="295"/>
    <cellStyle name="Accent4 4" xfId="296"/>
    <cellStyle name="Accent5" xfId="297"/>
    <cellStyle name="Accent5 - 20%" xfId="298"/>
    <cellStyle name="常规 2 3 3 3" xfId="299"/>
    <cellStyle name="Accent5 - 20% 2" xfId="300"/>
    <cellStyle name="好 2 2" xfId="301"/>
    <cellStyle name="Accent5 - 40%" xfId="302"/>
    <cellStyle name="Accent5 - 60%" xfId="303"/>
    <cellStyle name="标题 2 3 3" xfId="304"/>
    <cellStyle name="好 4 2" xfId="305"/>
    <cellStyle name="常规 12" xfId="306"/>
    <cellStyle name="好 4 2 2" xfId="307"/>
    <cellStyle name="Accent5 - 60% 2" xfId="308"/>
    <cellStyle name="Accent5 3" xfId="309"/>
    <cellStyle name="Category" xfId="310"/>
    <cellStyle name="汇总 2" xfId="311"/>
    <cellStyle name="Accent5 5" xfId="312"/>
    <cellStyle name="差_0605石屏 2" xfId="313"/>
    <cellStyle name="Accent6 - 20%" xfId="314"/>
    <cellStyle name="输入 2 2" xfId="315"/>
    <cellStyle name="常规 2 8 2" xfId="316"/>
    <cellStyle name="Accent6 - 40% 2" xfId="317"/>
    <cellStyle name="Accent6 - 60%" xfId="318"/>
    <cellStyle name="Accent6 - 60% 2" xfId="319"/>
    <cellStyle name="Category 2" xfId="320"/>
    <cellStyle name="标题 2 3" xfId="321"/>
    <cellStyle name="常规_2007年云南省向人大报送政府收支预算表格式编制过程表" xfId="322"/>
    <cellStyle name="常规 3 3 3" xfId="323"/>
    <cellStyle name="ColLevel_0" xfId="324"/>
    <cellStyle name="Comma [0]_!!!GO" xfId="325"/>
    <cellStyle name="标题 3 3" xfId="326"/>
    <cellStyle name="comma zerodec" xfId="327"/>
    <cellStyle name="Comma_!!!GO" xfId="328"/>
    <cellStyle name="百分比 2 4 3" xfId="329"/>
    <cellStyle name="Currency [0]_!!!GO" xfId="330"/>
    <cellStyle name="Currency_!!!GO" xfId="331"/>
    <cellStyle name="分级显示列_1_Book1" xfId="332"/>
    <cellStyle name="标题 3 3 2" xfId="333"/>
    <cellStyle name="适中 3 2" xfId="334"/>
    <cellStyle name="Currency1" xfId="335"/>
    <cellStyle name="标题 2 3 4" xfId="336"/>
    <cellStyle name="好 4 3" xfId="337"/>
    <cellStyle name="常规 13" xfId="338"/>
    <cellStyle name="Date" xfId="339"/>
    <cellStyle name="常规 2 2 11" xfId="340"/>
    <cellStyle name="Dollar (zero dec)" xfId="341"/>
    <cellStyle name="差_0502通海县 3" xfId="342"/>
    <cellStyle name="Grey" xfId="343"/>
    <cellStyle name="标题 2 2" xfId="344"/>
    <cellStyle name="强调文字颜色 5 2 2" xfId="345"/>
    <cellStyle name="Header1" xfId="346"/>
    <cellStyle name="千位分隔 2 4" xfId="347"/>
    <cellStyle name="Input [yellow]" xfId="348"/>
    <cellStyle name="Input Cells" xfId="349"/>
    <cellStyle name="强调文字颜色 3 3" xfId="350"/>
    <cellStyle name="常规 2 10" xfId="351"/>
    <cellStyle name="Linked Cells" xfId="352"/>
    <cellStyle name="Millares [0]_96 Risk" xfId="353"/>
    <cellStyle name="标题 6 3" xfId="354"/>
    <cellStyle name="Millares_96 Risk" xfId="355"/>
    <cellStyle name="常规 2 2 2 2" xfId="356"/>
    <cellStyle name="Milliers [0]_!!!GO" xfId="357"/>
    <cellStyle name="标题 4 2 4" xfId="358"/>
    <cellStyle name="Moneda [0]_96 Risk" xfId="359"/>
    <cellStyle name="解释性文本 4" xfId="360"/>
    <cellStyle name="Moneda_96 Risk" xfId="361"/>
    <cellStyle name="Month" xfId="362"/>
    <cellStyle name="标题 1 2 2 2" xfId="363"/>
    <cellStyle name="千位分隔_2007年财政收支预测表（政府计划）" xfId="364"/>
    <cellStyle name="注释 4 4" xfId="365"/>
    <cellStyle name="常规 19" xfId="366"/>
    <cellStyle name="常规 24" xfId="367"/>
    <cellStyle name="Month 2" xfId="368"/>
    <cellStyle name="标题 3 6" xfId="369"/>
    <cellStyle name="常规 19 2" xfId="370"/>
    <cellStyle name="no dec" xfId="371"/>
    <cellStyle name="Normal - Style1" xfId="372"/>
    <cellStyle name="Normal_!!!GO" xfId="373"/>
    <cellStyle name="per.style" xfId="374"/>
    <cellStyle name="PSInt" xfId="375"/>
    <cellStyle name="常规 2 4" xfId="376"/>
    <cellStyle name="输入 3 3" xfId="377"/>
    <cellStyle name="常规 2 9 3" xfId="378"/>
    <cellStyle name="Percent [2]" xfId="379"/>
    <cellStyle name="标题 2 2 2 2" xfId="380"/>
    <cellStyle name="链接单元格 2 2 2" xfId="381"/>
    <cellStyle name="Percent_!!!GO" xfId="382"/>
    <cellStyle name="常规 2 2 2 3" xfId="383"/>
    <cellStyle name="Pourcentage_pldt" xfId="384"/>
    <cellStyle name="解释性文本 2 3" xfId="385"/>
    <cellStyle name="百分比 8" xfId="386"/>
    <cellStyle name="标题 5" xfId="387"/>
    <cellStyle name="PSDate" xfId="388"/>
    <cellStyle name="PSDec" xfId="389"/>
    <cellStyle name="标题 4 4 2 2" xfId="390"/>
    <cellStyle name="检查单元格 2 2 2" xfId="391"/>
    <cellStyle name="常规 16" xfId="392"/>
    <cellStyle name="常规 21" xfId="393"/>
    <cellStyle name="PSHeading" xfId="394"/>
    <cellStyle name="PSSpacer" xfId="395"/>
    <cellStyle name="RowLevel_0" xfId="396"/>
    <cellStyle name="常规 2 6 3" xfId="397"/>
    <cellStyle name="sstot" xfId="398"/>
    <cellStyle name="常规 2 2 3 2" xfId="399"/>
    <cellStyle name="Standard_AREAS" xfId="400"/>
    <cellStyle name="强调文字颜色 4 3" xfId="401"/>
    <cellStyle name="t" xfId="402"/>
    <cellStyle name="好_2008年地州对账表(国库资金） 3" xfId="403"/>
    <cellStyle name="常规 2 6" xfId="404"/>
    <cellStyle name="t_HVAC Equipment (3)" xfId="405"/>
    <cellStyle name="常规 2 3 4" xfId="406"/>
    <cellStyle name="百分比 2" xfId="407"/>
    <cellStyle name="解释性文本 7" xfId="408"/>
    <cellStyle name="差 4" xfId="409"/>
    <cellStyle name="百分比 2 10" xfId="410"/>
    <cellStyle name="常规 2 5 4" xfId="411"/>
    <cellStyle name="百分比 2 11" xfId="412"/>
    <cellStyle name="百分比 2 12" xfId="413"/>
    <cellStyle name="解释性文本 2 2 2" xfId="414"/>
    <cellStyle name="千位分隔 3" xfId="415"/>
    <cellStyle name="标题 4 2" xfId="416"/>
    <cellStyle name="百分比 2 2" xfId="417"/>
    <cellStyle name="标题 10" xfId="418"/>
    <cellStyle name="差 4 2" xfId="419"/>
    <cellStyle name="百分比 2 2 3" xfId="420"/>
    <cellStyle name="百分比 2 2 4" xfId="421"/>
    <cellStyle name="百分比 2 3" xfId="422"/>
    <cellStyle name="差 4 3" xfId="423"/>
    <cellStyle name="千分位_97-917" xfId="424"/>
    <cellStyle name="百分比 2 3 2" xfId="425"/>
    <cellStyle name="常规 2 14" xfId="426"/>
    <cellStyle name="百分比 2 3 2 2" xfId="427"/>
    <cellStyle name="差_2008年地州对账表(国库资金） 2" xfId="428"/>
    <cellStyle name="百分比 2 3 3" xfId="429"/>
    <cellStyle name="常规 2 15" xfId="430"/>
    <cellStyle name="普通_97-917" xfId="431"/>
    <cellStyle name="百分比 2 3 4" xfId="432"/>
    <cellStyle name="差_2008年地州对账表(国库资金） 3" xfId="433"/>
    <cellStyle name="百分比 2 4" xfId="434"/>
    <cellStyle name="差 4 4" xfId="435"/>
    <cellStyle name="百分比 2 5" xfId="436"/>
    <cellStyle name="百分比 2 6" xfId="437"/>
    <cellStyle name="常规 15 2" xfId="438"/>
    <cellStyle name="百分比 2 7" xfId="439"/>
    <cellStyle name="标题 2 2 2" xfId="440"/>
    <cellStyle name="百分比 2 8" xfId="441"/>
    <cellStyle name="好 3 2" xfId="442"/>
    <cellStyle name="标题 2 2 3" xfId="443"/>
    <cellStyle name="百分比 3" xfId="444"/>
    <cellStyle name="差 5" xfId="445"/>
    <cellStyle name="百分比 3 2" xfId="446"/>
    <cellStyle name="差 5 2" xfId="447"/>
    <cellStyle name="百分比 3 3" xfId="448"/>
    <cellStyle name="差 5 3" xfId="449"/>
    <cellStyle name="标题 1 2" xfId="450"/>
    <cellStyle name="百分比 4 2" xfId="451"/>
    <cellStyle name="常规 2 2 6" xfId="452"/>
    <cellStyle name="百分比 8 2" xfId="453"/>
    <cellStyle name="标题 5 2" xfId="454"/>
    <cellStyle name="解释性文本 2 4" xfId="455"/>
    <cellStyle name="百分比 9" xfId="456"/>
    <cellStyle name="标题 6" xfId="457"/>
    <cellStyle name="捠壿_Region Orders (2)" xfId="458"/>
    <cellStyle name="标题 5 2 2" xfId="459"/>
    <cellStyle name="未定义" xfId="460"/>
    <cellStyle name="编号" xfId="461"/>
    <cellStyle name="标题 1 2 2" xfId="462"/>
    <cellStyle name="标题 1 2 3" xfId="463"/>
    <cellStyle name="标题 1 2 4" xfId="464"/>
    <cellStyle name="汇总 3" xfId="465"/>
    <cellStyle name="标题 1 3 2" xfId="466"/>
    <cellStyle name="差_0605石屏 3" xfId="467"/>
    <cellStyle name="汇总 3 2" xfId="468"/>
    <cellStyle name="标题 1 3 2 2" xfId="469"/>
    <cellStyle name="标题 5 3" xfId="470"/>
    <cellStyle name="汇总 4" xfId="471"/>
    <cellStyle name="标题 1 3 3" xfId="472"/>
    <cellStyle name="汇总 5" xfId="473"/>
    <cellStyle name="标题 1 3 4" xfId="474"/>
    <cellStyle name="标题 1 4" xfId="475"/>
    <cellStyle name="标题 1 4 4" xfId="476"/>
    <cellStyle name="标题 1 5 3" xfId="477"/>
    <cellStyle name="标题 1 6" xfId="478"/>
    <cellStyle name="注释 4 2 2" xfId="479"/>
    <cellStyle name="常规 17 2" xfId="480"/>
    <cellStyle name="常规 22 2" xfId="481"/>
    <cellStyle name="标题 1 7" xfId="482"/>
    <cellStyle name="后继超级链接 3" xfId="483"/>
    <cellStyle name="标题 2 4 2" xfId="484"/>
    <cellStyle name="标题 2 3 2" xfId="485"/>
    <cellStyle name="常规 11" xfId="486"/>
    <cellStyle name="标题 2 3 2 2" xfId="487"/>
    <cellStyle name="常规 11 2" xfId="488"/>
    <cellStyle name="标题 2 4" xfId="489"/>
    <cellStyle name="标题 2 4 2 2" xfId="490"/>
    <cellStyle name="标题 2 4 3" xfId="491"/>
    <cellStyle name="好 5 2" xfId="492"/>
    <cellStyle name="标题 3 2 2 2" xfId="493"/>
    <cellStyle name="好 5 3" xfId="494"/>
    <cellStyle name="标题 2 4 4" xfId="495"/>
    <cellStyle name="标题 2 5" xfId="496"/>
    <cellStyle name="标题 2 5 2" xfId="497"/>
    <cellStyle name="标题 2 7" xfId="498"/>
    <cellStyle name="标题 2 5 3" xfId="499"/>
    <cellStyle name="标题 2 6" xfId="500"/>
    <cellStyle name="常规 18 2" xfId="501"/>
    <cellStyle name="常规 23 2" xfId="502"/>
    <cellStyle name="标题 3 2" xfId="503"/>
    <cellStyle name="好 5" xfId="504"/>
    <cellStyle name="标题 3 2 2" xfId="505"/>
    <cellStyle name="好 6" xfId="506"/>
    <cellStyle name="标题 3 2 3" xfId="507"/>
    <cellStyle name="好 7" xfId="508"/>
    <cellStyle name="标题 3 2 4" xfId="509"/>
    <cellStyle name="标题 3 3 2 2" xfId="510"/>
    <cellStyle name="标题 3 4 3" xfId="511"/>
    <cellStyle name="标题 3 3 3" xfId="512"/>
    <cellStyle name="标题 3 3 4" xfId="513"/>
    <cellStyle name="标题 3 4" xfId="514"/>
    <cellStyle name="标题 3 4 2" xfId="515"/>
    <cellStyle name="标题 4 4 3" xfId="516"/>
    <cellStyle name="标题 3 4 2 2" xfId="517"/>
    <cellStyle name="标题 3 4 4" xfId="518"/>
    <cellStyle name="标题 3 5" xfId="519"/>
    <cellStyle name="标题 3 5 2" xfId="520"/>
    <cellStyle name="常规 9" xfId="521"/>
    <cellStyle name="标题 3 5 3" xfId="522"/>
    <cellStyle name="标题 3 7" xfId="523"/>
    <cellStyle name="标题 4 2 2 2" xfId="524"/>
    <cellStyle name="标题 4 2 3" xfId="525"/>
    <cellStyle name="差_0605石屏 2 2" xfId="526"/>
    <cellStyle name="汇总 2 2" xfId="527"/>
    <cellStyle name="标题 4 3" xfId="528"/>
    <cellStyle name="千位分隔 4" xfId="529"/>
    <cellStyle name="标题 4 3 2" xfId="530"/>
    <cellStyle name="标题 4 3 2 2" xfId="531"/>
    <cellStyle name="标题 4 3 3" xfId="532"/>
    <cellStyle name="标题 4 3 4" xfId="533"/>
    <cellStyle name="标题 4 4 2" xfId="534"/>
    <cellStyle name="千位分隔 5 2" xfId="535"/>
    <cellStyle name="标题 4 4 4" xfId="536"/>
    <cellStyle name="标题 4 5" xfId="537"/>
    <cellStyle name="千位分隔 6" xfId="538"/>
    <cellStyle name="常规 25 2" xfId="539"/>
    <cellStyle name="差_1110洱源" xfId="540"/>
    <cellStyle name="标题 4 6" xfId="541"/>
    <cellStyle name="千位分隔 7" xfId="542"/>
    <cellStyle name="标题 6 2" xfId="543"/>
    <cellStyle name="标题 6 4" xfId="544"/>
    <cellStyle name="标题 7" xfId="545"/>
    <cellStyle name="常规 2 11" xfId="546"/>
    <cellStyle name="标题 7 2" xfId="547"/>
    <cellStyle name="标题 7 2 2" xfId="548"/>
    <cellStyle name="常规 2 12" xfId="549"/>
    <cellStyle name="汇总 5 2" xfId="550"/>
    <cellStyle name="标题 7 3" xfId="551"/>
    <cellStyle name="常规 2 13" xfId="552"/>
    <cellStyle name="汇总 5 3" xfId="553"/>
    <cellStyle name="标题 7 4" xfId="554"/>
    <cellStyle name="常规 10 2" xfId="555"/>
    <cellStyle name="标题 8" xfId="556"/>
    <cellStyle name="常规 2 7" xfId="557"/>
    <cellStyle name="标题 8 2" xfId="558"/>
    <cellStyle name="常规 10 2 2" xfId="559"/>
    <cellStyle name="常规 2 8" xfId="560"/>
    <cellStyle name="标题 8 3" xfId="561"/>
    <cellStyle name="输入 2" xfId="562"/>
    <cellStyle name="常规 10 3" xfId="563"/>
    <cellStyle name="标题 9" xfId="564"/>
    <cellStyle name="标题1" xfId="565"/>
    <cellStyle name="表标题" xfId="566"/>
    <cellStyle name="表标题 2" xfId="567"/>
    <cellStyle name="常规 2 2" xfId="568"/>
    <cellStyle name="部门" xfId="569"/>
    <cellStyle name="差 2" xfId="570"/>
    <cellStyle name="解释性文本 5" xfId="571"/>
    <cellStyle name="差 2 2" xfId="572"/>
    <cellStyle name="解释性文本 5 2" xfId="573"/>
    <cellStyle name="差 2 4" xfId="574"/>
    <cellStyle name="差 2 2 2" xfId="575"/>
    <cellStyle name="差 2 3" xfId="576"/>
    <cellStyle name="解释性文本 5 3" xfId="577"/>
    <cellStyle name="差 3" xfId="578"/>
    <cellStyle name="解释性文本 6" xfId="579"/>
    <cellStyle name="差 3 2" xfId="580"/>
    <cellStyle name="差_0605石屏县" xfId="581"/>
    <cellStyle name="差 3 2 2" xfId="582"/>
    <cellStyle name="警告文本 6" xfId="583"/>
    <cellStyle name="差 3 3" xfId="584"/>
    <cellStyle name="差_0502通海县" xfId="585"/>
    <cellStyle name="差_0502通海县 2" xfId="586"/>
    <cellStyle name="差_0605石屏县 2" xfId="587"/>
    <cellStyle name="差_0605石屏县 2 2" xfId="588"/>
    <cellStyle name="差_0605石屏县 3" xfId="589"/>
    <cellStyle name="差_1110洱源 2" xfId="590"/>
    <cellStyle name="差_1110洱源 2 2" xfId="591"/>
    <cellStyle name="差_1110洱源 3" xfId="592"/>
    <cellStyle name="差_11大理" xfId="593"/>
    <cellStyle name="差_11大理 3" xfId="594"/>
    <cellStyle name="差_2007年地州资金往来对账表" xfId="595"/>
    <cellStyle name="差_2007年地州资金往来对账表 2" xfId="596"/>
    <cellStyle name="差_2007年地州资金往来对账表 2 2" xfId="597"/>
    <cellStyle name="差_2007年地州资金往来对账表 3" xfId="598"/>
    <cellStyle name="差_2008年地州对账表(国库资金）" xfId="599"/>
    <cellStyle name="常规 28" xfId="600"/>
    <cellStyle name="常规 2 15 2" xfId="601"/>
    <cellStyle name="差_2008年地州对账表(国库资金） 2 2" xfId="602"/>
    <cellStyle name="适中 3" xfId="603"/>
    <cellStyle name="计算 6" xfId="604"/>
    <cellStyle name="常规 2 9 2" xfId="605"/>
    <cellStyle name="输入 3 2" xfId="606"/>
    <cellStyle name="常规 2 3" xfId="607"/>
    <cellStyle name="差_M01-1" xfId="608"/>
    <cellStyle name="常规 2 3 2" xfId="609"/>
    <cellStyle name="差_M01-1 2" xfId="610"/>
    <cellStyle name="昗弨_Pacific Region P&amp;L" xfId="611"/>
    <cellStyle name="输入 3 2 2" xfId="612"/>
    <cellStyle name="常规 2 3 2 2" xfId="613"/>
    <cellStyle name="差_M01-1 2 2" xfId="614"/>
    <cellStyle name="常规 11 3" xfId="615"/>
    <cellStyle name="常规 2 3 3" xfId="616"/>
    <cellStyle name="差_M01-1 3" xfId="617"/>
    <cellStyle name="常规 16 2" xfId="618"/>
    <cellStyle name="常规 10" xfId="619"/>
    <cellStyle name="常规 2 2 2" xfId="620"/>
    <cellStyle name="常规 10 41" xfId="621"/>
    <cellStyle name="常规 14" xfId="622"/>
    <cellStyle name="好 4 4" xfId="623"/>
    <cellStyle name="常规 20" xfId="624"/>
    <cellStyle name="常规 15" xfId="625"/>
    <cellStyle name="常规 22" xfId="626"/>
    <cellStyle name="常规 17" xfId="627"/>
    <cellStyle name="注释 4 2" xfId="628"/>
    <cellStyle name="分级显示行_1_Book1" xfId="629"/>
    <cellStyle name="常规_Sheet1 (2)" xfId="630"/>
    <cellStyle name="常规 23" xfId="631"/>
    <cellStyle name="常规 18" xfId="632"/>
    <cellStyle name="注释 4 3" xfId="633"/>
    <cellStyle name="常规 2" xfId="634"/>
    <cellStyle name="常规 2 2 11 2" xfId="635"/>
    <cellStyle name="常规 2 4 4" xfId="636"/>
    <cellStyle name="常规 2 2 2 2 2" xfId="637"/>
    <cellStyle name="常规 2 2 3" xfId="638"/>
    <cellStyle name="常规 2 2 3 3" xfId="639"/>
    <cellStyle name="常规 2 2 5" xfId="640"/>
    <cellStyle name="常规 2 3 2 2 2" xfId="641"/>
    <cellStyle name="数量" xfId="642"/>
    <cellStyle name="常规 2 3 5" xfId="643"/>
    <cellStyle name="常规 2 4 2" xfId="644"/>
    <cellStyle name="常规 2 4 2 2" xfId="645"/>
    <cellStyle name="常规 2 4 3" xfId="646"/>
    <cellStyle name="常规 2 5" xfId="647"/>
    <cellStyle name="好_2008年地州对账表(国库资金） 2" xfId="648"/>
    <cellStyle name="输入 3 4" xfId="649"/>
    <cellStyle name="常规 2 5 2" xfId="650"/>
    <cellStyle name="好 8" xfId="651"/>
    <cellStyle name="好_2008年地州对账表(国库资金） 2 2" xfId="652"/>
    <cellStyle name="常规 2 5 2 2" xfId="653"/>
    <cellStyle name="检查单元格 6" xfId="654"/>
    <cellStyle name="常规 2 6 2" xfId="655"/>
    <cellStyle name="常规 2 6 2 2" xfId="656"/>
    <cellStyle name="常规 2 6 4" xfId="657"/>
    <cellStyle name="检查单元格 3 2 2" xfId="658"/>
    <cellStyle name="常规 2 9" xfId="659"/>
    <cellStyle name="输入 3" xfId="660"/>
    <cellStyle name="常规 25" xfId="661"/>
    <cellStyle name="常规 27" xfId="662"/>
    <cellStyle name="常规 29" xfId="663"/>
    <cellStyle name="常规 3" xfId="664"/>
    <cellStyle name="输出 4 2" xfId="665"/>
    <cellStyle name="常规 3 2" xfId="666"/>
    <cellStyle name="输出 4 2 2" xfId="667"/>
    <cellStyle name="常规 3 2 2" xfId="668"/>
    <cellStyle name="计算 7" xfId="669"/>
    <cellStyle name="适中 4" xfId="670"/>
    <cellStyle name="常规 3 2 2 2" xfId="671"/>
    <cellStyle name="适中 4 2" xfId="672"/>
    <cellStyle name="常规 3 2 4" xfId="673"/>
    <cellStyle name="适中 6" xfId="674"/>
    <cellStyle name="常规 3 3 2" xfId="675"/>
    <cellStyle name="输入 4 2 2" xfId="676"/>
    <cellStyle name="常规 3 3 2 2" xfId="677"/>
    <cellStyle name="常规 3 3 4" xfId="678"/>
    <cellStyle name="常规 3 4" xfId="679"/>
    <cellStyle name="输入 4 3" xfId="680"/>
    <cellStyle name="常规 3 4 2" xfId="681"/>
    <cellStyle name="常规 3 5" xfId="682"/>
    <cellStyle name="输入 4 4" xfId="683"/>
    <cellStyle name="常规 3 6" xfId="684"/>
    <cellStyle name="常规 3 7" xfId="685"/>
    <cellStyle name="常规 3 8" xfId="686"/>
    <cellStyle name="常规 3_Book1" xfId="687"/>
    <cellStyle name="常规 4" xfId="688"/>
    <cellStyle name="输出 4 3" xfId="689"/>
    <cellStyle name="常规 4 2" xfId="690"/>
    <cellStyle name="常规 4 2 2" xfId="691"/>
    <cellStyle name="常规 4 4" xfId="692"/>
    <cellStyle name="输入 5 3" xfId="693"/>
    <cellStyle name="常规 4 2 2 2" xfId="694"/>
    <cellStyle name="常规 6 4" xfId="695"/>
    <cellStyle name="注释 4" xfId="696"/>
    <cellStyle name="常规 4 2 3" xfId="697"/>
    <cellStyle name="常规 4 5" xfId="698"/>
    <cellStyle name="常规 4 2 4" xfId="699"/>
    <cellStyle name="常规 4 6" xfId="700"/>
    <cellStyle name="常规 4 3" xfId="701"/>
    <cellStyle name="输入 5 2" xfId="702"/>
    <cellStyle name="常规 4 3 2" xfId="703"/>
    <cellStyle name="常规 5 4" xfId="704"/>
    <cellStyle name="常规 4 3 2 2" xfId="705"/>
    <cellStyle name="常规 4 3 3" xfId="706"/>
    <cellStyle name="常规 4 3 4" xfId="707"/>
    <cellStyle name="常规 5 2 4" xfId="708"/>
    <cellStyle name="常规 5 3" xfId="709"/>
    <cellStyle name="常规 5 3 2" xfId="710"/>
    <cellStyle name="常规 6 2" xfId="711"/>
    <cellStyle name="注释 2" xfId="712"/>
    <cellStyle name="常规 6 2 2" xfId="713"/>
    <cellStyle name="注释 2 2" xfId="714"/>
    <cellStyle name="常规 6 3" xfId="715"/>
    <cellStyle name="注释 3" xfId="716"/>
    <cellStyle name="常规 6 3 2" xfId="717"/>
    <cellStyle name="注释 3 2" xfId="718"/>
    <cellStyle name="常规 7" xfId="719"/>
    <cellStyle name="常规 7 2" xfId="720"/>
    <cellStyle name="常规 7 2 2" xfId="721"/>
    <cellStyle name="常规 8" xfId="722"/>
    <cellStyle name="常规 8 4" xfId="723"/>
    <cellStyle name="常规 8 5" xfId="724"/>
    <cellStyle name="常规 9 5" xfId="725"/>
    <cellStyle name="常规 94" xfId="726"/>
    <cellStyle name="常规 95" xfId="727"/>
    <cellStyle name="常规_2007年财政收支预测表（政府计划）" xfId="728"/>
    <cellStyle name="超级链接 2 2" xfId="729"/>
    <cellStyle name="超级链接 3" xfId="730"/>
    <cellStyle name="输出 3 2" xfId="731"/>
    <cellStyle name="超链接 2" xfId="732"/>
    <cellStyle name="超链接 2 2" xfId="733"/>
    <cellStyle name="超链接 2 2 2" xfId="734"/>
    <cellStyle name="超链接 3" xfId="735"/>
    <cellStyle name="超链接 3 2" xfId="736"/>
    <cellStyle name="超链接 4" xfId="737"/>
    <cellStyle name="超链接 4 2" xfId="738"/>
    <cellStyle name="好 2" xfId="739"/>
    <cellStyle name="好 3" xfId="740"/>
    <cellStyle name="好 4" xfId="741"/>
    <cellStyle name="好_0502通海县 2" xfId="742"/>
    <cellStyle name="好_0502通海县 2 2" xfId="743"/>
    <cellStyle name="好_0605石屏" xfId="744"/>
    <cellStyle name="好_0605石屏 2" xfId="745"/>
    <cellStyle name="好_0605石屏 2 2" xfId="746"/>
    <cellStyle name="好_0605石屏 3" xfId="747"/>
    <cellStyle name="好_0605石屏县" xfId="748"/>
    <cellStyle name="好_0605石屏县 2" xfId="749"/>
    <cellStyle name="好_0605石屏县 3" xfId="750"/>
    <cellStyle name="好_1110洱源" xfId="751"/>
    <cellStyle name="好_1110洱源 2" xfId="752"/>
    <cellStyle name="解释性文本 4 3" xfId="753"/>
    <cellStyle name="好_1110洱源 2 2" xfId="754"/>
    <cellStyle name="好_1110洱源 3" xfId="755"/>
    <cellStyle name="解释性文本 4 4" xfId="756"/>
    <cellStyle name="好_11大理" xfId="757"/>
    <cellStyle name="好_11大理 2" xfId="758"/>
    <cellStyle name="好_11大理 2 2" xfId="759"/>
    <cellStyle name="好_11大理 3" xfId="760"/>
    <cellStyle name="好_M01-1 2" xfId="761"/>
    <cellStyle name="好_2007年地州资金往来对账表" xfId="762"/>
    <cellStyle name="好_2007年地州资金往来对账表 2" xfId="763"/>
    <cellStyle name="好_2007年地州资金往来对账表 2 2" xfId="764"/>
    <cellStyle name="注释 2 4" xfId="765"/>
    <cellStyle name="好_2007年地州资金往来对账表 3" xfId="766"/>
    <cellStyle name="好_2008年地州对账表(国库资金）" xfId="767"/>
    <cellStyle name="好_Book1" xfId="768"/>
    <cellStyle name="好_Book1 2" xfId="769"/>
    <cellStyle name="好_M01-1" xfId="770"/>
    <cellStyle name="好_M01-1 2 2" xfId="771"/>
    <cellStyle name="后继超级链接" xfId="772"/>
    <cellStyle name="后继超级链接 2" xfId="773"/>
    <cellStyle name="后继超级链接 2 2" xfId="774"/>
    <cellStyle name="汇总 2 2 2" xfId="775"/>
    <cellStyle name="汇总 2 3" xfId="776"/>
    <cellStyle name="计算 3 2 2" xfId="777"/>
    <cellStyle name="检查单元格 2" xfId="778"/>
    <cellStyle name="汇总 2 4" xfId="779"/>
    <cellStyle name="检查单元格 3" xfId="780"/>
    <cellStyle name="汇总 3 2 2" xfId="781"/>
    <cellStyle name="输出 4" xfId="782"/>
    <cellStyle name="汇总 3 3" xfId="783"/>
    <cellStyle name="汇总 3 4" xfId="784"/>
    <cellStyle name="汇总 4 2" xfId="785"/>
    <cellStyle name="汇总 4 2 2" xfId="786"/>
    <cellStyle name="汇总 4 3" xfId="787"/>
    <cellStyle name="汇总 6" xfId="788"/>
    <cellStyle name="汇总 7" xfId="789"/>
    <cellStyle name="汇总 8" xfId="790"/>
    <cellStyle name="计算 2" xfId="791"/>
    <cellStyle name="计算 2 2" xfId="792"/>
    <cellStyle name="计算 2 2 2" xfId="793"/>
    <cellStyle name="计算 2 3" xfId="794"/>
    <cellStyle name="计算 2 4" xfId="795"/>
    <cellStyle name="计算 3" xfId="796"/>
    <cellStyle name="计算 4" xfId="797"/>
    <cellStyle name="计算 4 2" xfId="798"/>
    <cellStyle name="计算 4 3" xfId="799"/>
    <cellStyle name="计算 4 4" xfId="800"/>
    <cellStyle name="计算 5" xfId="801"/>
    <cellStyle name="适中 2" xfId="802"/>
    <cellStyle name="计算 5 3" xfId="803"/>
    <cellStyle name="强调文字颜色 3 2 2" xfId="804"/>
    <cellStyle name="适中 2 3" xfId="805"/>
    <cellStyle name="检查单元格 2 2" xfId="806"/>
    <cellStyle name="检查单元格 2 3" xfId="807"/>
    <cellStyle name="检查单元格 2 4" xfId="808"/>
    <cellStyle name="检查单元格 3 2" xfId="809"/>
    <cellStyle name="检查单元格 3 3" xfId="810"/>
    <cellStyle name="检查单元格 4" xfId="811"/>
    <cellStyle name="检查单元格 4 2" xfId="812"/>
    <cellStyle name="检查单元格 4 2 2" xfId="813"/>
    <cellStyle name="检查单元格 4 3" xfId="814"/>
    <cellStyle name="检查单元格 4 4" xfId="815"/>
    <cellStyle name="检查单元格 5 2" xfId="816"/>
    <cellStyle name="检查单元格 5 3" xfId="817"/>
    <cellStyle name="检查单元格 7" xfId="818"/>
    <cellStyle name="输出 3 2 2" xfId="819"/>
    <cellStyle name="检查单元格 8" xfId="820"/>
    <cellStyle name="解释性文本 3 2" xfId="821"/>
    <cellStyle name="解释性文本 3 3" xfId="822"/>
    <cellStyle name="解释性文本 3 4" xfId="823"/>
    <cellStyle name="解释性文本 4 2" xfId="824"/>
    <cellStyle name="解释性文本 4 2 2" xfId="825"/>
    <cellStyle name="借出原因" xfId="826"/>
    <cellStyle name="警告文本 2" xfId="827"/>
    <cellStyle name="注释 5 2" xfId="828"/>
    <cellStyle name="警告文本 2 2" xfId="829"/>
    <cellStyle name="警告文本 2 2 2" xfId="830"/>
    <cellStyle name="警告文本 2 3" xfId="831"/>
    <cellStyle name="警告文本 2 4" xfId="832"/>
    <cellStyle name="警告文本 3" xfId="833"/>
    <cellStyle name="注释 5 3" xfId="834"/>
    <cellStyle name="警告文本 3 2" xfId="835"/>
    <cellStyle name="警告文本 3 2 2" xfId="836"/>
    <cellStyle name="输出 5" xfId="837"/>
    <cellStyle name="警告文本 3 3" xfId="838"/>
    <cellStyle name="警告文本 3 4" xfId="839"/>
    <cellStyle name="警告文本 4" xfId="840"/>
    <cellStyle name="警告文本 4 2" xfId="841"/>
    <cellStyle name="警告文本 4 2 2" xfId="842"/>
    <cellStyle name="警告文本 4 3" xfId="843"/>
    <cellStyle name="强调 1" xfId="844"/>
    <cellStyle name="警告文本 4 4" xfId="845"/>
    <cellStyle name="强调 2" xfId="846"/>
    <cellStyle name="警告文本 5" xfId="847"/>
    <cellStyle name="警告文本 5 2" xfId="848"/>
    <cellStyle name="警告文本 5 3" xfId="849"/>
    <cellStyle name="警告文本 7" xfId="850"/>
    <cellStyle name="链接单元格 2" xfId="851"/>
    <cellStyle name="链接单元格 2 2" xfId="852"/>
    <cellStyle name="链接单元格 2 3" xfId="853"/>
    <cellStyle name="链接单元格 2 4" xfId="854"/>
    <cellStyle name="链接单元格 3 4" xfId="855"/>
    <cellStyle name="链接单元格 4 4" xfId="856"/>
    <cellStyle name="千分位[0]_laroux" xfId="857"/>
    <cellStyle name="输入 8" xfId="858"/>
    <cellStyle name="千位分隔 11" xfId="859"/>
    <cellStyle name="千位[0]_ 方正PC" xfId="860"/>
    <cellStyle name="千位分隔 2" xfId="861"/>
    <cellStyle name="千位分隔 2 2" xfId="862"/>
    <cellStyle name="千位分隔 2 3" xfId="863"/>
    <cellStyle name="千位分隔 2 4 2" xfId="864"/>
    <cellStyle name="强调 1 2" xfId="865"/>
    <cellStyle name="强调 2 2" xfId="866"/>
    <cellStyle name="强调 3" xfId="867"/>
    <cellStyle name="强调 3 2" xfId="868"/>
    <cellStyle name="强调文字颜色 1 2" xfId="869"/>
    <cellStyle name="强调文字颜色 1 2 2" xfId="870"/>
    <cellStyle name="强调文字颜色 1 3" xfId="871"/>
    <cellStyle name="强调文字颜色 2 2" xfId="872"/>
    <cellStyle name="强调文字颜色 2 3" xfId="873"/>
    <cellStyle name="强调文字颜色 3 2" xfId="874"/>
    <cellStyle name="强调文字颜色 4 2" xfId="875"/>
    <cellStyle name="强调文字颜色 4 2 2" xfId="876"/>
    <cellStyle name="强调文字颜色 5 2" xfId="877"/>
    <cellStyle name="强调文字颜色 5 3" xfId="878"/>
    <cellStyle name="强调文字颜色 6 2" xfId="879"/>
    <cellStyle name="强调文字颜色 6 2 2" xfId="880"/>
    <cellStyle name="强调文字颜色 6 3" xfId="881"/>
    <cellStyle name="商品名称" xfId="882"/>
    <cellStyle name="适中 3 2 2" xfId="883"/>
    <cellStyle name="适中 3 3" xfId="884"/>
    <cellStyle name="适中 3 4" xfId="885"/>
    <cellStyle name="适中 4 2 2" xfId="886"/>
    <cellStyle name="适中 4 3" xfId="887"/>
    <cellStyle name="适中 4 4" xfId="888"/>
    <cellStyle name="适中 5 3" xfId="889"/>
    <cellStyle name="输出 2" xfId="890"/>
    <cellStyle name="输出 2 2" xfId="891"/>
    <cellStyle name="输出 2 3" xfId="892"/>
    <cellStyle name="输出 2 4" xfId="893"/>
    <cellStyle name="输出 3" xfId="894"/>
    <cellStyle name="输出 5 2" xfId="895"/>
    <cellStyle name="寘嬫愗傝_Region Orders (2)" xfId="896"/>
    <cellStyle name="输出 5 3" xfId="897"/>
    <cellStyle name="输出 6" xfId="898"/>
    <cellStyle name="输出 7" xfId="899"/>
    <cellStyle name="输出 8" xfId="900"/>
    <cellStyle name="输入 2 3" xfId="901"/>
    <cellStyle name="输入 2 4" xfId="902"/>
    <cellStyle name="输入 5" xfId="903"/>
    <cellStyle name="输入 6" xfId="904"/>
    <cellStyle name="样式 1" xfId="905"/>
    <cellStyle name="寘嬫愗傝 [0.00]_Region Orders (2)" xfId="906"/>
    <cellStyle name="注释 2 2 2" xfId="907"/>
    <cellStyle name="注释 2 3" xfId="908"/>
    <cellStyle name="注释 3 2 2" xfId="909"/>
    <cellStyle name="注释 3 3" xfId="910"/>
    <cellStyle name="注释 3 4" xfId="911"/>
    <cellStyle name="注释 6" xfId="912"/>
    <cellStyle name="注释 7" xfId="913"/>
    <cellStyle name="注释 8" xfId="914"/>
    <cellStyle name="常规_华宁县2013年财政收支预测表1" xfId="915"/>
    <cellStyle name="常规_2005年汇总平衡表" xfId="916"/>
    <cellStyle name="Normal" xfId="917"/>
    <cellStyle name="常规_2007年云南省向人大报送政府收支预算表格式编制过程表 2" xfId="918"/>
    <cellStyle name="常规_2007年云南省向人大报送政府收支预算表格式编制过程表 2 2 2" xfId="919"/>
  </cellStyles>
  <tableStyles count="0" defaultTableStyle="TableStyleMedium2"/>
  <colors>
    <mruColors>
      <color rgb="00CED42A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8&#39044;&#31639;&#33609;&#26696;\RecoveredExternalLink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20150413-114529\Documents\Tencent%20Files\754903085\FileRecv\&#24037;&#20316;&#29992;&#25991;&#20214;\2008&#21322;&#24180;&#39044;&#31639;&#35843;&#25972;\&#21508;&#31185;&#23460;\Documents%20and%20Settings\lenovo\&#26700;&#38754;\2006&#24180;&#21322;&#24180;&#35843;&#25972;&#39044;&#31639;&#25968;&#65288;&#2417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2007年预算收支平衡表"/>
      <sheetName val="明细表(预算内)  "/>
      <sheetName val="专项经费(预算内) 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IR91"/>
  <sheetViews>
    <sheetView showZeros="0" tabSelected="1" zoomScale="120" zoomScaleNormal="120" workbookViewId="0">
      <pane ySplit="4" topLeftCell="A5" activePane="bottomLeft" state="frozen"/>
      <selection/>
      <selection pane="bottomLeft" activeCell="B1" sqref="B1"/>
    </sheetView>
  </sheetViews>
  <sheetFormatPr defaultColWidth="9" defaultRowHeight="14.25"/>
  <cols>
    <col min="1" max="1" width="20" style="4" customWidth="1"/>
    <col min="2" max="4" width="9.75" style="5" customWidth="1"/>
    <col min="5" max="5" width="8.51666666666667" style="4" customWidth="1"/>
    <col min="6" max="6" width="7.49166666666667" style="4" customWidth="1"/>
    <col min="7" max="7" width="22.875" style="4" customWidth="1"/>
    <col min="8" max="10" width="9.75" style="6" customWidth="1"/>
    <col min="11" max="11" width="8.875" style="1" customWidth="1"/>
    <col min="12" max="12" width="8.875" style="4" customWidth="1"/>
    <col min="13" max="16384" width="9" style="4"/>
  </cols>
  <sheetData>
    <row r="1" spans="1:1">
      <c r="A1" s="4" t="s">
        <v>0</v>
      </c>
    </row>
    <row r="2" s="1" customFormat="1" ht="31" customHeight="1" spans="1:252">
      <c r="A2" s="7" t="s">
        <v>1</v>
      </c>
      <c r="B2" s="7"/>
      <c r="C2" s="7"/>
      <c r="D2" s="7"/>
      <c r="E2" s="7"/>
      <c r="F2" s="7"/>
      <c r="G2" s="7"/>
      <c r="H2" s="8"/>
      <c r="I2" s="6"/>
      <c r="J2" s="6"/>
      <c r="L2" s="7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</row>
    <row r="3" s="1" customFormat="1" ht="12" customHeight="1" spans="1:252">
      <c r="A3" s="4" t="s">
        <v>2</v>
      </c>
      <c r="B3" s="9"/>
      <c r="C3" s="9"/>
      <c r="D3" s="9"/>
      <c r="E3" s="10"/>
      <c r="F3" s="10"/>
      <c r="G3" s="10"/>
      <c r="H3" s="6"/>
      <c r="I3" s="6"/>
      <c r="J3" s="5" t="s">
        <v>3</v>
      </c>
      <c r="L3" s="10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="1" customFormat="1" ht="38.1" customHeight="1" spans="1:252">
      <c r="A4" s="11" t="s">
        <v>4</v>
      </c>
      <c r="B4" s="12" t="s">
        <v>5</v>
      </c>
      <c r="C4" s="12" t="s">
        <v>6</v>
      </c>
      <c r="D4" s="12" t="s">
        <v>7</v>
      </c>
      <c r="E4" s="13" t="s">
        <v>8</v>
      </c>
      <c r="F4" s="13" t="s">
        <v>9</v>
      </c>
      <c r="G4" s="11" t="s">
        <v>4</v>
      </c>
      <c r="H4" s="12" t="s">
        <v>5</v>
      </c>
      <c r="I4" s="12" t="s">
        <v>6</v>
      </c>
      <c r="J4" s="12" t="s">
        <v>7</v>
      </c>
      <c r="K4" s="13" t="s">
        <v>8</v>
      </c>
      <c r="L4" s="13" t="s">
        <v>9</v>
      </c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</row>
    <row r="5" s="2" customFormat="1" ht="15" customHeight="1" spans="1:12">
      <c r="A5" s="14" t="s">
        <v>10</v>
      </c>
      <c r="B5" s="15">
        <f>B6+B32+B83+B84+B85+B86</f>
        <v>204748</v>
      </c>
      <c r="C5" s="15">
        <f>C6+C32+C83+C84+C85+C86</f>
        <v>208809</v>
      </c>
      <c r="D5" s="15">
        <f>D6+D32+D83+D84+D85+D86</f>
        <v>208965</v>
      </c>
      <c r="E5" s="16">
        <f t="shared" ref="E5:E68" si="0">D5/B5-1</f>
        <v>0.020596049778264</v>
      </c>
      <c r="F5" s="16">
        <f t="shared" ref="F5:F68" si="1">D5/C5-1</f>
        <v>0.000747094234443857</v>
      </c>
      <c r="G5" s="14" t="s">
        <v>11</v>
      </c>
      <c r="H5" s="15">
        <f t="shared" ref="H5:J5" si="2">H6+H11+H21+H22+H23+H24</f>
        <v>204748</v>
      </c>
      <c r="I5" s="15">
        <f t="shared" si="2"/>
        <v>208809</v>
      </c>
      <c r="J5" s="15">
        <f t="shared" si="2"/>
        <v>208965</v>
      </c>
      <c r="K5" s="16">
        <f t="shared" ref="K5:K7" si="3">J5/H5-1</f>
        <v>0.020596049778264</v>
      </c>
      <c r="L5" s="16">
        <f t="shared" ref="L5:L7" si="4">J5/I5-1</f>
        <v>0.000747094234443857</v>
      </c>
    </row>
    <row r="6" s="1" customFormat="1" ht="15" customHeight="1" spans="1:252">
      <c r="A6" s="17" t="s">
        <v>12</v>
      </c>
      <c r="B6" s="15">
        <f>SUM(B7,B31)</f>
        <v>38376</v>
      </c>
      <c r="C6" s="15">
        <f>SUM(C7,C31)</f>
        <v>42980</v>
      </c>
      <c r="D6" s="15">
        <f>SUM(D7,D31)</f>
        <v>41808</v>
      </c>
      <c r="E6" s="16">
        <f t="shared" si="0"/>
        <v>0.089430894308943</v>
      </c>
      <c r="F6" s="16">
        <f t="shared" si="1"/>
        <v>-0.0272684969753374</v>
      </c>
      <c r="G6" s="17" t="s">
        <v>13</v>
      </c>
      <c r="H6" s="18">
        <f t="shared" ref="H6:J6" si="5">SUM(H7+H10)</f>
        <v>168149</v>
      </c>
      <c r="I6" s="18">
        <f t="shared" si="5"/>
        <v>177300</v>
      </c>
      <c r="J6" s="18">
        <f t="shared" si="5"/>
        <v>173200</v>
      </c>
      <c r="K6" s="16">
        <f t="shared" si="3"/>
        <v>0.0300388346050229</v>
      </c>
      <c r="L6" s="16">
        <f t="shared" si="4"/>
        <v>-0.0231246474901298</v>
      </c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</row>
    <row r="7" s="3" customFormat="1" ht="15" customHeight="1" spans="1:12">
      <c r="A7" s="19" t="s">
        <v>14</v>
      </c>
      <c r="B7" s="18">
        <f>SUM(B8,B24)</f>
        <v>38376</v>
      </c>
      <c r="C7" s="18">
        <f>SUM(C8,C24)</f>
        <v>42980</v>
      </c>
      <c r="D7" s="18">
        <f>SUM(D8,D24)</f>
        <v>41808</v>
      </c>
      <c r="E7" s="16">
        <f t="shared" si="0"/>
        <v>0.089430894308943</v>
      </c>
      <c r="F7" s="16">
        <f t="shared" si="1"/>
        <v>-0.0272684969753374</v>
      </c>
      <c r="G7" s="20" t="s">
        <v>15</v>
      </c>
      <c r="H7" s="21">
        <v>168149</v>
      </c>
      <c r="I7" s="21">
        <v>177300</v>
      </c>
      <c r="J7" s="21">
        <v>173200</v>
      </c>
      <c r="K7" s="16">
        <f t="shared" si="3"/>
        <v>0.0300388346050229</v>
      </c>
      <c r="L7" s="16">
        <f t="shared" si="4"/>
        <v>-0.0231246474901298</v>
      </c>
    </row>
    <row r="8" s="3" customFormat="1" ht="15" customHeight="1" spans="1:12">
      <c r="A8" s="22" t="s">
        <v>16</v>
      </c>
      <c r="B8" s="15">
        <f>SUM(B9:B23)</f>
        <v>30984</v>
      </c>
      <c r="C8" s="15">
        <f>SUM(C9:C23)</f>
        <v>34980</v>
      </c>
      <c r="D8" s="15">
        <f>SUM(D9:D23)</f>
        <v>33000</v>
      </c>
      <c r="E8" s="16">
        <f t="shared" si="0"/>
        <v>0.0650658404337723</v>
      </c>
      <c r="F8" s="16">
        <f t="shared" si="1"/>
        <v>-0.0566037735849056</v>
      </c>
      <c r="G8" s="23"/>
      <c r="H8" s="21"/>
      <c r="I8" s="21"/>
      <c r="J8" s="21"/>
      <c r="K8" s="16"/>
      <c r="L8" s="16"/>
    </row>
    <row r="9" s="3" customFormat="1" ht="15" customHeight="1" spans="1:12">
      <c r="A9" s="24" t="s">
        <v>17</v>
      </c>
      <c r="B9" s="25">
        <v>12206</v>
      </c>
      <c r="C9" s="25">
        <v>13600</v>
      </c>
      <c r="D9" s="25">
        <v>9200</v>
      </c>
      <c r="E9" s="16">
        <f t="shared" si="0"/>
        <v>-0.246272325086023</v>
      </c>
      <c r="F9" s="16">
        <f t="shared" si="1"/>
        <v>-0.323529411764706</v>
      </c>
      <c r="G9" s="23"/>
      <c r="H9" s="21"/>
      <c r="I9" s="21"/>
      <c r="J9" s="21"/>
      <c r="K9" s="16"/>
      <c r="L9" s="16"/>
    </row>
    <row r="10" s="3" customFormat="1" ht="15" customHeight="1" spans="1:12">
      <c r="A10" s="24" t="s">
        <v>18</v>
      </c>
      <c r="B10" s="25">
        <v>1599</v>
      </c>
      <c r="C10" s="25">
        <v>1677</v>
      </c>
      <c r="D10" s="25">
        <v>2970</v>
      </c>
      <c r="E10" s="16">
        <f t="shared" si="0"/>
        <v>0.857410881801126</v>
      </c>
      <c r="F10" s="16">
        <f t="shared" si="1"/>
        <v>0.771019677996422</v>
      </c>
      <c r="G10" s="23"/>
      <c r="H10" s="25"/>
      <c r="I10" s="21"/>
      <c r="J10" s="21"/>
      <c r="K10" s="16"/>
      <c r="L10" s="16"/>
    </row>
    <row r="11" s="3" customFormat="1" ht="15" customHeight="1" spans="1:12">
      <c r="A11" s="24" t="s">
        <v>19</v>
      </c>
      <c r="B11" s="25">
        <v>318</v>
      </c>
      <c r="C11" s="25">
        <v>320</v>
      </c>
      <c r="D11" s="25">
        <v>320</v>
      </c>
      <c r="E11" s="16">
        <f t="shared" si="0"/>
        <v>0.00628930817610063</v>
      </c>
      <c r="F11" s="16">
        <f t="shared" si="1"/>
        <v>0</v>
      </c>
      <c r="G11" s="22" t="s">
        <v>20</v>
      </c>
      <c r="H11" s="15">
        <f t="shared" ref="H11:J11" si="6">H12+H13+H14</f>
        <v>15365</v>
      </c>
      <c r="I11" s="15">
        <f t="shared" si="6"/>
        <v>11109</v>
      </c>
      <c r="J11" s="15">
        <f t="shared" si="6"/>
        <v>15365</v>
      </c>
      <c r="K11" s="16">
        <f t="shared" ref="K11:K14" si="7">J11/H11-1</f>
        <v>0</v>
      </c>
      <c r="L11" s="16">
        <f t="shared" ref="L11:L14" si="8">J11/I11-1</f>
        <v>0.383112791430372</v>
      </c>
    </row>
    <row r="12" s="3" customFormat="1" ht="15" customHeight="1" spans="1:12">
      <c r="A12" s="24" t="s">
        <v>21</v>
      </c>
      <c r="B12" s="25">
        <v>2389</v>
      </c>
      <c r="C12" s="25">
        <v>4310</v>
      </c>
      <c r="D12" s="25">
        <v>4310</v>
      </c>
      <c r="E12" s="16">
        <f t="shared" si="0"/>
        <v>0.804102134784429</v>
      </c>
      <c r="F12" s="16">
        <f t="shared" si="1"/>
        <v>0</v>
      </c>
      <c r="G12" s="23" t="s">
        <v>22</v>
      </c>
      <c r="H12" s="26">
        <v>6912</v>
      </c>
      <c r="I12" s="26">
        <v>5434</v>
      </c>
      <c r="J12" s="26">
        <v>6912</v>
      </c>
      <c r="K12" s="16">
        <f t="shared" si="7"/>
        <v>0</v>
      </c>
      <c r="L12" s="16">
        <f t="shared" si="8"/>
        <v>0.271991166728009</v>
      </c>
    </row>
    <row r="13" s="3" customFormat="1" ht="15" customHeight="1" spans="1:12">
      <c r="A13" s="24" t="s">
        <v>23</v>
      </c>
      <c r="B13" s="25">
        <v>1309</v>
      </c>
      <c r="C13" s="25">
        <v>1395</v>
      </c>
      <c r="D13" s="25">
        <v>1395</v>
      </c>
      <c r="E13" s="16">
        <f t="shared" si="0"/>
        <v>0.0656990068754775</v>
      </c>
      <c r="F13" s="16">
        <f t="shared" si="1"/>
        <v>0</v>
      </c>
      <c r="G13" s="23" t="s">
        <v>24</v>
      </c>
      <c r="H13" s="26">
        <v>150</v>
      </c>
      <c r="I13" s="26"/>
      <c r="J13" s="26">
        <v>150</v>
      </c>
      <c r="K13" s="16">
        <f t="shared" si="7"/>
        <v>0</v>
      </c>
      <c r="L13" s="16" t="e">
        <f t="shared" si="8"/>
        <v>#DIV/0!</v>
      </c>
    </row>
    <row r="14" s="3" customFormat="1" ht="15" customHeight="1" spans="1:12">
      <c r="A14" s="24" t="s">
        <v>25</v>
      </c>
      <c r="B14" s="25">
        <v>696</v>
      </c>
      <c r="C14" s="25">
        <v>720</v>
      </c>
      <c r="D14" s="25">
        <v>720</v>
      </c>
      <c r="E14" s="16">
        <f t="shared" si="0"/>
        <v>0.0344827586206897</v>
      </c>
      <c r="F14" s="16">
        <f t="shared" si="1"/>
        <v>0</v>
      </c>
      <c r="G14" s="23" t="s">
        <v>26</v>
      </c>
      <c r="H14" s="26">
        <f>SUM(H15:H17)</f>
        <v>8303</v>
      </c>
      <c r="I14" s="26">
        <v>5675</v>
      </c>
      <c r="J14" s="26">
        <f>SUM(J15:J17)</f>
        <v>8303</v>
      </c>
      <c r="K14" s="16">
        <f t="shared" si="7"/>
        <v>0</v>
      </c>
      <c r="L14" s="16">
        <f t="shared" si="8"/>
        <v>0.463083700440529</v>
      </c>
    </row>
    <row r="15" s="3" customFormat="1" ht="15" customHeight="1" spans="1:12">
      <c r="A15" s="24" t="s">
        <v>27</v>
      </c>
      <c r="B15" s="25">
        <v>484</v>
      </c>
      <c r="C15" s="25">
        <v>500</v>
      </c>
      <c r="D15" s="25">
        <v>500</v>
      </c>
      <c r="E15" s="16">
        <f t="shared" si="0"/>
        <v>0.0330578512396693</v>
      </c>
      <c r="F15" s="16">
        <f t="shared" si="1"/>
        <v>0</v>
      </c>
      <c r="G15" s="23" t="s">
        <v>28</v>
      </c>
      <c r="H15" s="26"/>
      <c r="I15" s="26"/>
      <c r="J15" s="26"/>
      <c r="K15" s="16"/>
      <c r="L15" s="16"/>
    </row>
    <row r="16" s="3" customFormat="1" ht="15" customHeight="1" spans="1:12">
      <c r="A16" s="24" t="s">
        <v>29</v>
      </c>
      <c r="B16" s="25">
        <v>760</v>
      </c>
      <c r="C16" s="25">
        <v>800</v>
      </c>
      <c r="D16" s="25">
        <v>800</v>
      </c>
      <c r="E16" s="16">
        <f t="shared" si="0"/>
        <v>0.0526315789473684</v>
      </c>
      <c r="F16" s="16">
        <f t="shared" si="1"/>
        <v>0</v>
      </c>
      <c r="G16" s="23" t="s">
        <v>30</v>
      </c>
      <c r="H16" s="26">
        <v>5675</v>
      </c>
      <c r="I16" s="26"/>
      <c r="J16" s="26">
        <v>5675</v>
      </c>
      <c r="K16" s="16">
        <f t="shared" ref="K16:K24" si="9">J16/H16-1</f>
        <v>0</v>
      </c>
      <c r="L16" s="16" t="e">
        <f t="shared" ref="L16:L24" si="10">J16/I16-1</f>
        <v>#DIV/0!</v>
      </c>
    </row>
    <row r="17" s="3" customFormat="1" ht="15" customHeight="1" spans="1:12">
      <c r="A17" s="24" t="s">
        <v>31</v>
      </c>
      <c r="B17" s="25">
        <v>400</v>
      </c>
      <c r="C17" s="25">
        <v>463</v>
      </c>
      <c r="D17" s="25">
        <v>600</v>
      </c>
      <c r="E17" s="16">
        <f t="shared" si="0"/>
        <v>0.5</v>
      </c>
      <c r="F17" s="16">
        <f t="shared" si="1"/>
        <v>0.295896328293737</v>
      </c>
      <c r="G17" s="23" t="s">
        <v>32</v>
      </c>
      <c r="H17" s="26">
        <v>2628</v>
      </c>
      <c r="I17" s="26"/>
      <c r="J17" s="26">
        <v>2628</v>
      </c>
      <c r="K17" s="16">
        <f t="shared" si="9"/>
        <v>0</v>
      </c>
      <c r="L17" s="16" t="e">
        <f t="shared" si="10"/>
        <v>#DIV/0!</v>
      </c>
    </row>
    <row r="18" s="3" customFormat="1" ht="15" customHeight="1" spans="1:12">
      <c r="A18" s="24" t="s">
        <v>33</v>
      </c>
      <c r="B18" s="25">
        <v>810</v>
      </c>
      <c r="C18" s="25">
        <v>850</v>
      </c>
      <c r="D18" s="25">
        <v>850</v>
      </c>
      <c r="E18" s="16">
        <f t="shared" si="0"/>
        <v>0.0493827160493827</v>
      </c>
      <c r="F18" s="16">
        <f t="shared" si="1"/>
        <v>0</v>
      </c>
      <c r="G18" s="23"/>
      <c r="H18" s="26"/>
      <c r="I18" s="26"/>
      <c r="J18" s="26"/>
      <c r="K18" s="16"/>
      <c r="L18" s="16"/>
    </row>
    <row r="19" s="3" customFormat="1" ht="15" customHeight="1" spans="1:12">
      <c r="A19" s="24" t="s">
        <v>34</v>
      </c>
      <c r="B19" s="25">
        <v>3</v>
      </c>
      <c r="C19" s="25">
        <v>420</v>
      </c>
      <c r="D19" s="25">
        <v>600</v>
      </c>
      <c r="E19" s="16">
        <f t="shared" si="0"/>
        <v>199</v>
      </c>
      <c r="F19" s="16">
        <f t="shared" si="1"/>
        <v>0.428571428571429</v>
      </c>
      <c r="G19" s="23"/>
      <c r="H19" s="26"/>
      <c r="I19" s="26"/>
      <c r="J19" s="26"/>
      <c r="K19" s="16"/>
      <c r="L19" s="16"/>
    </row>
    <row r="20" s="3" customFormat="1" spans="1:12">
      <c r="A20" s="24" t="s">
        <v>35</v>
      </c>
      <c r="B20" s="25">
        <v>1881</v>
      </c>
      <c r="C20" s="25">
        <v>1310</v>
      </c>
      <c r="D20" s="25">
        <v>2000</v>
      </c>
      <c r="E20" s="16">
        <f t="shared" si="0"/>
        <v>0.063264221158958</v>
      </c>
      <c r="F20" s="16">
        <f t="shared" si="1"/>
        <v>0.526717557251908</v>
      </c>
      <c r="G20" s="23"/>
      <c r="H20" s="26"/>
      <c r="I20" s="26"/>
      <c r="J20" s="26"/>
      <c r="K20" s="16"/>
      <c r="L20" s="16"/>
    </row>
    <row r="21" s="3" customFormat="1" ht="15" customHeight="1" spans="1:12">
      <c r="A21" s="24" t="s">
        <v>36</v>
      </c>
      <c r="B21" s="25">
        <v>7920</v>
      </c>
      <c r="C21" s="25">
        <v>8400</v>
      </c>
      <c r="D21" s="25">
        <v>8500</v>
      </c>
      <c r="E21" s="16">
        <f t="shared" si="0"/>
        <v>0.0732323232323233</v>
      </c>
      <c r="F21" s="16">
        <f t="shared" si="1"/>
        <v>0.0119047619047619</v>
      </c>
      <c r="G21" s="27" t="s">
        <v>37</v>
      </c>
      <c r="H21" s="26">
        <v>-34</v>
      </c>
      <c r="I21" s="26">
        <v>0</v>
      </c>
      <c r="J21" s="26">
        <v>0</v>
      </c>
      <c r="K21" s="16">
        <f t="shared" si="9"/>
        <v>-1</v>
      </c>
      <c r="L21" s="16" t="e">
        <f t="shared" si="10"/>
        <v>#DIV/0!</v>
      </c>
    </row>
    <row r="22" s="1" customFormat="1" ht="15" customHeight="1" spans="1:252">
      <c r="A22" s="24" t="s">
        <v>38</v>
      </c>
      <c r="B22" s="25">
        <v>209</v>
      </c>
      <c r="C22" s="25">
        <v>215</v>
      </c>
      <c r="D22" s="25">
        <v>215</v>
      </c>
      <c r="E22" s="16">
        <f t="shared" si="0"/>
        <v>0.0287081339712918</v>
      </c>
      <c r="F22" s="16">
        <f t="shared" si="1"/>
        <v>0</v>
      </c>
      <c r="G22" s="27" t="s">
        <v>39</v>
      </c>
      <c r="H22" s="26">
        <v>80</v>
      </c>
      <c r="I22" s="26">
        <v>0</v>
      </c>
      <c r="J22" s="26">
        <v>0</v>
      </c>
      <c r="K22" s="16">
        <f t="shared" si="9"/>
        <v>-1</v>
      </c>
      <c r="L22" s="16" t="e">
        <f t="shared" si="10"/>
        <v>#DIV/0!</v>
      </c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</row>
    <row r="23" s="1" customFormat="1" ht="15" customHeight="1" spans="1:252">
      <c r="A23" s="24" t="s">
        <v>40</v>
      </c>
      <c r="B23" s="25">
        <v>0</v>
      </c>
      <c r="C23" s="25">
        <v>0</v>
      </c>
      <c r="D23" s="25">
        <v>20</v>
      </c>
      <c r="E23" s="16" t="e">
        <f t="shared" si="0"/>
        <v>#DIV/0!</v>
      </c>
      <c r="F23" s="16" t="e">
        <f t="shared" si="1"/>
        <v>#DIV/0!</v>
      </c>
      <c r="G23" s="27" t="s">
        <v>41</v>
      </c>
      <c r="H23" s="26">
        <v>0</v>
      </c>
      <c r="I23" s="26">
        <v>0</v>
      </c>
      <c r="J23" s="26"/>
      <c r="K23" s="16" t="e">
        <f t="shared" si="9"/>
        <v>#DIV/0!</v>
      </c>
      <c r="L23" s="16" t="e">
        <f t="shared" si="10"/>
        <v>#DIV/0!</v>
      </c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</row>
    <row r="24" s="1" customFormat="1" ht="15" customHeight="1" spans="1:252">
      <c r="A24" s="17" t="s">
        <v>42</v>
      </c>
      <c r="B24" s="15">
        <f>SUM(B25:B30)</f>
        <v>7392</v>
      </c>
      <c r="C24" s="15">
        <f>SUM(C25:C30)</f>
        <v>8000</v>
      </c>
      <c r="D24" s="15">
        <f>SUM(D25:D30)</f>
        <v>8808</v>
      </c>
      <c r="E24" s="16">
        <f t="shared" si="0"/>
        <v>0.191558441558441</v>
      </c>
      <c r="F24" s="16">
        <f t="shared" si="1"/>
        <v>0.101</v>
      </c>
      <c r="G24" s="27" t="s">
        <v>43</v>
      </c>
      <c r="H24" s="26">
        <v>21188</v>
      </c>
      <c r="I24" s="26">
        <v>20400</v>
      </c>
      <c r="J24" s="26">
        <v>20400</v>
      </c>
      <c r="K24" s="16">
        <f t="shared" si="9"/>
        <v>-0.0371908627525014</v>
      </c>
      <c r="L24" s="16">
        <f t="shared" si="10"/>
        <v>0</v>
      </c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</row>
    <row r="25" s="1" customFormat="1" ht="17.25" customHeight="1" spans="1:252">
      <c r="A25" s="24" t="s">
        <v>44</v>
      </c>
      <c r="B25" s="25">
        <v>948</v>
      </c>
      <c r="C25" s="25">
        <v>988</v>
      </c>
      <c r="D25" s="25">
        <v>2200</v>
      </c>
      <c r="E25" s="16">
        <f t="shared" si="0"/>
        <v>1.32067510548523</v>
      </c>
      <c r="F25" s="16">
        <f t="shared" si="1"/>
        <v>1.22672064777328</v>
      </c>
      <c r="G25" s="20"/>
      <c r="H25" s="26"/>
      <c r="I25" s="26"/>
      <c r="J25" s="26"/>
      <c r="K25" s="16"/>
      <c r="L25" s="16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</row>
    <row r="26" s="1" customFormat="1" ht="15" customHeight="1" spans="1:252">
      <c r="A26" s="24" t="s">
        <v>45</v>
      </c>
      <c r="B26" s="25">
        <v>2391</v>
      </c>
      <c r="C26" s="25">
        <v>2364</v>
      </c>
      <c r="D26" s="25">
        <v>2600</v>
      </c>
      <c r="E26" s="16">
        <f t="shared" si="0"/>
        <v>0.0874111250522793</v>
      </c>
      <c r="F26" s="16">
        <f t="shared" si="1"/>
        <v>0.0998307952622672</v>
      </c>
      <c r="G26" s="23"/>
      <c r="H26" s="26"/>
      <c r="I26" s="26"/>
      <c r="J26" s="26"/>
      <c r="K26" s="16"/>
      <c r="L26" s="16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</row>
    <row r="27" s="1" customFormat="1" ht="15" customHeight="1" spans="1:252">
      <c r="A27" s="24" t="s">
        <v>46</v>
      </c>
      <c r="B27" s="25">
        <v>2190</v>
      </c>
      <c r="C27" s="25">
        <v>2190</v>
      </c>
      <c r="D27" s="25">
        <v>1250</v>
      </c>
      <c r="E27" s="16">
        <f t="shared" si="0"/>
        <v>-0.429223744292237</v>
      </c>
      <c r="F27" s="16">
        <f t="shared" si="1"/>
        <v>-0.429223744292237</v>
      </c>
      <c r="G27" s="23"/>
      <c r="H27" s="26"/>
      <c r="I27" s="26"/>
      <c r="J27" s="26"/>
      <c r="K27" s="16"/>
      <c r="L27" s="16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</row>
    <row r="28" s="1" customFormat="1" ht="15" customHeight="1" spans="1:252">
      <c r="A28" s="24" t="s">
        <v>47</v>
      </c>
      <c r="B28" s="21">
        <v>1534</v>
      </c>
      <c r="C28" s="21">
        <v>2039</v>
      </c>
      <c r="D28" s="21">
        <v>2039</v>
      </c>
      <c r="E28" s="16">
        <f t="shared" si="0"/>
        <v>0.329204693611473</v>
      </c>
      <c r="F28" s="16">
        <f t="shared" si="1"/>
        <v>0</v>
      </c>
      <c r="G28" s="27" t="s">
        <v>48</v>
      </c>
      <c r="H28" s="26">
        <f>B5-H5</f>
        <v>0</v>
      </c>
      <c r="I28" s="26">
        <f>C5-I5</f>
        <v>0</v>
      </c>
      <c r="J28" s="26">
        <f>D5-J5</f>
        <v>0</v>
      </c>
      <c r="K28" s="16" t="e">
        <f>J28/H28-1</f>
        <v>#DIV/0!</v>
      </c>
      <c r="L28" s="16" t="e">
        <f>J28/I28-1</f>
        <v>#DIV/0!</v>
      </c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</row>
    <row r="29" s="1" customFormat="1" ht="15" customHeight="1" spans="1:252">
      <c r="A29" s="24" t="s">
        <v>49</v>
      </c>
      <c r="B29" s="21">
        <v>99</v>
      </c>
      <c r="C29" s="21">
        <v>100</v>
      </c>
      <c r="D29" s="21">
        <v>400</v>
      </c>
      <c r="E29" s="16">
        <f t="shared" si="0"/>
        <v>3.04040404040404</v>
      </c>
      <c r="F29" s="16">
        <f t="shared" si="1"/>
        <v>3</v>
      </c>
      <c r="G29" s="23"/>
      <c r="H29" s="26"/>
      <c r="I29" s="26"/>
      <c r="J29" s="26"/>
      <c r="K29" s="33">
        <f t="shared" ref="K29:K36" si="11">J29-I29</f>
        <v>0</v>
      </c>
      <c r="L29" s="33">
        <f t="shared" ref="L29:L36" si="12">J29-H29</f>
        <v>0</v>
      </c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</row>
    <row r="30" s="1" customFormat="1" ht="15" customHeight="1" spans="1:252">
      <c r="A30" s="24" t="s">
        <v>50</v>
      </c>
      <c r="B30" s="21">
        <v>230</v>
      </c>
      <c r="C30" s="21">
        <v>319</v>
      </c>
      <c r="D30" s="21">
        <v>319</v>
      </c>
      <c r="E30" s="16">
        <f t="shared" si="0"/>
        <v>0.38695652173913</v>
      </c>
      <c r="F30" s="16">
        <f t="shared" si="1"/>
        <v>0</v>
      </c>
      <c r="G30" s="23"/>
      <c r="H30" s="26"/>
      <c r="I30" s="26"/>
      <c r="J30" s="26"/>
      <c r="K30" s="33">
        <f t="shared" si="11"/>
        <v>0</v>
      </c>
      <c r="L30" s="33">
        <f t="shared" si="12"/>
        <v>0</v>
      </c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</row>
    <row r="31" s="1" customFormat="1" ht="15" customHeight="1" spans="1:252">
      <c r="A31" s="20" t="s">
        <v>51</v>
      </c>
      <c r="B31" s="21"/>
      <c r="C31" s="21"/>
      <c r="D31" s="21"/>
      <c r="E31" s="16" t="e">
        <f t="shared" si="0"/>
        <v>#DIV/0!</v>
      </c>
      <c r="F31" s="16" t="e">
        <f t="shared" si="1"/>
        <v>#DIV/0!</v>
      </c>
      <c r="G31" s="28"/>
      <c r="H31" s="26"/>
      <c r="I31" s="26"/>
      <c r="J31" s="26"/>
      <c r="K31" s="33">
        <f t="shared" si="11"/>
        <v>0</v>
      </c>
      <c r="L31" s="33">
        <f t="shared" si="12"/>
        <v>0</v>
      </c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</row>
    <row r="32" s="1" customFormat="1" ht="15" customHeight="1" spans="1:252">
      <c r="A32" s="17" t="s">
        <v>52</v>
      </c>
      <c r="B32" s="18">
        <f>SUM(B33,B38,B60)</f>
        <v>94993</v>
      </c>
      <c r="C32" s="18">
        <f>SUM(C33,C38,C60)</f>
        <v>97341</v>
      </c>
      <c r="D32" s="18">
        <f>SUM(D33,D38,D60)</f>
        <v>112274</v>
      </c>
      <c r="E32" s="16">
        <f t="shared" si="0"/>
        <v>0.181918667691304</v>
      </c>
      <c r="F32" s="16">
        <f t="shared" si="1"/>
        <v>0.153409149279338</v>
      </c>
      <c r="G32" s="28"/>
      <c r="H32" s="26"/>
      <c r="I32" s="26"/>
      <c r="J32" s="26"/>
      <c r="K32" s="33">
        <f t="shared" si="11"/>
        <v>0</v>
      </c>
      <c r="L32" s="33">
        <f t="shared" si="12"/>
        <v>0</v>
      </c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</row>
    <row r="33" s="1" customFormat="1" ht="15" customHeight="1" spans="1:252">
      <c r="A33" s="19" t="s">
        <v>53</v>
      </c>
      <c r="B33" s="15">
        <f>SUM(B34:B37)</f>
        <v>2274</v>
      </c>
      <c r="C33" s="15">
        <f>SUM(C34:C37)</f>
        <v>2341</v>
      </c>
      <c r="D33" s="15">
        <f>SUM(D34:D37)</f>
        <v>2274</v>
      </c>
      <c r="E33" s="16">
        <f t="shared" si="0"/>
        <v>0</v>
      </c>
      <c r="F33" s="16">
        <f t="shared" si="1"/>
        <v>-0.0286202477573686</v>
      </c>
      <c r="G33" s="23"/>
      <c r="H33" s="26"/>
      <c r="I33" s="26"/>
      <c r="J33" s="26"/>
      <c r="K33" s="33">
        <f t="shared" si="11"/>
        <v>0</v>
      </c>
      <c r="L33" s="33">
        <f t="shared" si="12"/>
        <v>0</v>
      </c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</row>
    <row r="34" s="1" customFormat="1" ht="15" customHeight="1" spans="1:252">
      <c r="A34" s="24" t="s">
        <v>54</v>
      </c>
      <c r="B34" s="21">
        <v>703</v>
      </c>
      <c r="C34" s="21">
        <v>703</v>
      </c>
      <c r="D34" s="21">
        <v>703</v>
      </c>
      <c r="E34" s="16">
        <f t="shared" si="0"/>
        <v>0</v>
      </c>
      <c r="F34" s="16">
        <f t="shared" si="1"/>
        <v>0</v>
      </c>
      <c r="G34" s="20"/>
      <c r="H34" s="26"/>
      <c r="I34" s="26"/>
      <c r="J34" s="26"/>
      <c r="K34" s="33">
        <f t="shared" si="11"/>
        <v>0</v>
      </c>
      <c r="L34" s="33">
        <f t="shared" si="12"/>
        <v>0</v>
      </c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</row>
    <row r="35" s="1" customFormat="1" ht="15" customHeight="1" spans="1:252">
      <c r="A35" s="24" t="s">
        <v>55</v>
      </c>
      <c r="B35" s="21">
        <v>428</v>
      </c>
      <c r="C35" s="21">
        <v>428</v>
      </c>
      <c r="D35" s="21">
        <v>428</v>
      </c>
      <c r="E35" s="16">
        <f t="shared" si="0"/>
        <v>0</v>
      </c>
      <c r="F35" s="16">
        <f t="shared" si="1"/>
        <v>0</v>
      </c>
      <c r="G35" s="29"/>
      <c r="H35" s="26"/>
      <c r="I35" s="26"/>
      <c r="J35" s="26"/>
      <c r="K35" s="33">
        <f t="shared" si="11"/>
        <v>0</v>
      </c>
      <c r="L35" s="33">
        <f t="shared" si="12"/>
        <v>0</v>
      </c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</row>
    <row r="36" s="1" customFormat="1" ht="15" customHeight="1" spans="1:252">
      <c r="A36" s="24" t="s">
        <v>56</v>
      </c>
      <c r="B36" s="21">
        <v>1210</v>
      </c>
      <c r="C36" s="21">
        <v>1210</v>
      </c>
      <c r="D36" s="21">
        <v>1210</v>
      </c>
      <c r="E36" s="16">
        <f t="shared" si="0"/>
        <v>0</v>
      </c>
      <c r="F36" s="16">
        <f t="shared" si="1"/>
        <v>0</v>
      </c>
      <c r="G36" s="29"/>
      <c r="H36" s="26"/>
      <c r="I36" s="26"/>
      <c r="J36" s="26"/>
      <c r="K36" s="33">
        <f t="shared" si="11"/>
        <v>0</v>
      </c>
      <c r="L36" s="33">
        <f t="shared" si="12"/>
        <v>0</v>
      </c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</row>
    <row r="37" s="1" customFormat="1" ht="15" customHeight="1" spans="1:252">
      <c r="A37" s="24" t="s">
        <v>57</v>
      </c>
      <c r="B37" s="21">
        <v>-67</v>
      </c>
      <c r="C37" s="21"/>
      <c r="D37" s="21">
        <v>-67</v>
      </c>
      <c r="E37" s="16">
        <f t="shared" si="0"/>
        <v>0</v>
      </c>
      <c r="F37" s="16" t="e">
        <f t="shared" si="1"/>
        <v>#DIV/0!</v>
      </c>
      <c r="G37" s="29"/>
      <c r="H37" s="26"/>
      <c r="I37" s="26"/>
      <c r="J37" s="26"/>
      <c r="K37" s="33"/>
      <c r="L37" s="3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</row>
    <row r="38" s="1" customFormat="1" ht="15" customHeight="1" spans="1:252">
      <c r="A38" s="19" t="s">
        <v>58</v>
      </c>
      <c r="B38" s="18">
        <f>SUM(B39:B59)</f>
        <v>15277</v>
      </c>
      <c r="C38" s="18">
        <f>SUM(C39:C59)</f>
        <v>15000</v>
      </c>
      <c r="D38" s="18">
        <f>SUM(D39:D59)</f>
        <v>20000</v>
      </c>
      <c r="E38" s="16">
        <f t="shared" si="0"/>
        <v>0.309157557111998</v>
      </c>
      <c r="F38" s="16">
        <f t="shared" si="1"/>
        <v>0.333333333333333</v>
      </c>
      <c r="G38" s="27"/>
      <c r="H38" s="26"/>
      <c r="I38" s="26"/>
      <c r="J38" s="26"/>
      <c r="K38" s="33"/>
      <c r="L38" s="3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</row>
    <row r="39" s="1" customFormat="1" ht="15" customHeight="1" spans="1:252">
      <c r="A39" s="24" t="s">
        <v>59</v>
      </c>
      <c r="B39" s="21">
        <v>1921</v>
      </c>
      <c r="C39" s="21">
        <v>1764</v>
      </c>
      <c r="D39" s="21">
        <v>2000</v>
      </c>
      <c r="E39" s="16">
        <f t="shared" si="0"/>
        <v>0.0411244143675169</v>
      </c>
      <c r="F39" s="16">
        <f t="shared" si="1"/>
        <v>0.133786848072562</v>
      </c>
      <c r="G39" s="27"/>
      <c r="H39" s="26"/>
      <c r="I39" s="26"/>
      <c r="J39" s="26"/>
      <c r="K39" s="33"/>
      <c r="L39" s="3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</row>
    <row r="40" s="1" customFormat="1" ht="15" customHeight="1" spans="1:252">
      <c r="A40" s="24" t="s">
        <v>60</v>
      </c>
      <c r="B40" s="30">
        <v>0</v>
      </c>
      <c r="C40" s="30">
        <v>0</v>
      </c>
      <c r="D40" s="30">
        <v>0</v>
      </c>
      <c r="E40" s="16" t="e">
        <f t="shared" si="0"/>
        <v>#DIV/0!</v>
      </c>
      <c r="F40" s="16" t="e">
        <f t="shared" si="1"/>
        <v>#DIV/0!</v>
      </c>
      <c r="G40" s="20"/>
      <c r="H40" s="26"/>
      <c r="I40" s="26"/>
      <c r="J40" s="26"/>
      <c r="K40" s="33"/>
      <c r="L40" s="3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</row>
    <row r="41" s="1" customFormat="1" ht="15" customHeight="1" spans="1:252">
      <c r="A41" s="24" t="s">
        <v>61</v>
      </c>
      <c r="B41" s="30">
        <v>44</v>
      </c>
      <c r="C41" s="30">
        <v>44</v>
      </c>
      <c r="D41" s="30">
        <v>53</v>
      </c>
      <c r="E41" s="16">
        <f t="shared" si="0"/>
        <v>0.204545454545455</v>
      </c>
      <c r="F41" s="16">
        <f t="shared" si="1"/>
        <v>0.204545454545455</v>
      </c>
      <c r="G41" s="23"/>
      <c r="H41" s="21"/>
      <c r="I41" s="21"/>
      <c r="J41" s="21"/>
      <c r="K41" s="33"/>
      <c r="L41" s="3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</row>
    <row r="42" s="1" customFormat="1" ht="15" customHeight="1" spans="1:252">
      <c r="A42" s="24" t="s">
        <v>62</v>
      </c>
      <c r="B42" s="30">
        <v>69</v>
      </c>
      <c r="C42" s="30">
        <v>150</v>
      </c>
      <c r="D42" s="30">
        <v>210</v>
      </c>
      <c r="E42" s="16">
        <f t="shared" si="0"/>
        <v>2.04347826086957</v>
      </c>
      <c r="F42" s="16">
        <f t="shared" si="1"/>
        <v>0.4</v>
      </c>
      <c r="G42" s="23"/>
      <c r="H42" s="21"/>
      <c r="I42" s="21"/>
      <c r="J42" s="21"/>
      <c r="K42" s="33"/>
      <c r="L42" s="3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</row>
    <row r="43" s="1" customFormat="1" ht="15" customHeight="1" spans="1:252">
      <c r="A43" s="24" t="s">
        <v>63</v>
      </c>
      <c r="B43" s="30">
        <v>569</v>
      </c>
      <c r="C43" s="30">
        <v>453</v>
      </c>
      <c r="D43" s="30">
        <v>672</v>
      </c>
      <c r="E43" s="16">
        <f t="shared" si="0"/>
        <v>0.181019332161687</v>
      </c>
      <c r="F43" s="16">
        <f t="shared" si="1"/>
        <v>0.483443708609272</v>
      </c>
      <c r="G43" s="23"/>
      <c r="H43" s="26"/>
      <c r="I43" s="26"/>
      <c r="J43" s="26"/>
      <c r="K43" s="33"/>
      <c r="L43" s="3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</row>
    <row r="44" s="1" customFormat="1" ht="15" customHeight="1" spans="1:252">
      <c r="A44" s="24" t="s">
        <v>64</v>
      </c>
      <c r="B44" s="21">
        <v>880</v>
      </c>
      <c r="C44" s="21">
        <v>859</v>
      </c>
      <c r="D44" s="21">
        <v>600</v>
      </c>
      <c r="E44" s="16">
        <f t="shared" si="0"/>
        <v>-0.318181818181818</v>
      </c>
      <c r="F44" s="16">
        <f t="shared" si="1"/>
        <v>-0.30151338766007</v>
      </c>
      <c r="G44" s="23"/>
      <c r="H44" s="26"/>
      <c r="I44" s="26"/>
      <c r="J44" s="26"/>
      <c r="K44" s="33">
        <f t="shared" ref="K44:K46" si="13">J44-I44</f>
        <v>0</v>
      </c>
      <c r="L44" s="33">
        <f t="shared" ref="L44:L46" si="14">J44-H44</f>
        <v>0</v>
      </c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</row>
    <row r="45" s="1" customFormat="1" ht="15" customHeight="1" spans="1:252">
      <c r="A45" s="24" t="s">
        <v>65</v>
      </c>
      <c r="B45" s="21">
        <v>197</v>
      </c>
      <c r="C45" s="21">
        <v>194</v>
      </c>
      <c r="D45" s="21">
        <v>33</v>
      </c>
      <c r="E45" s="16">
        <f t="shared" si="0"/>
        <v>-0.83248730964467</v>
      </c>
      <c r="F45" s="16">
        <f t="shared" si="1"/>
        <v>-0.829896907216495</v>
      </c>
      <c r="G45" s="23"/>
      <c r="H45" s="26"/>
      <c r="I45" s="26"/>
      <c r="J45" s="26"/>
      <c r="K45" s="33">
        <f t="shared" si="13"/>
        <v>0</v>
      </c>
      <c r="L45" s="33">
        <f t="shared" si="14"/>
        <v>0</v>
      </c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</row>
    <row r="46" s="1" customFormat="1" ht="15" customHeight="1" spans="1:252">
      <c r="A46" s="24" t="s">
        <v>66</v>
      </c>
      <c r="B46" s="21">
        <v>1369</v>
      </c>
      <c r="C46" s="21">
        <v>1240</v>
      </c>
      <c r="D46" s="21">
        <v>1240</v>
      </c>
      <c r="E46" s="16">
        <f t="shared" si="0"/>
        <v>-0.0942293644996348</v>
      </c>
      <c r="F46" s="16">
        <f t="shared" si="1"/>
        <v>0</v>
      </c>
      <c r="G46" s="23"/>
      <c r="H46" s="26"/>
      <c r="I46" s="26"/>
      <c r="J46" s="26"/>
      <c r="K46" s="33">
        <f t="shared" si="13"/>
        <v>0</v>
      </c>
      <c r="L46" s="33">
        <f t="shared" si="14"/>
        <v>0</v>
      </c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</row>
    <row r="47" s="1" customFormat="1" ht="15" customHeight="1" spans="1:252">
      <c r="A47" s="24" t="s">
        <v>67</v>
      </c>
      <c r="B47" s="21">
        <v>543</v>
      </c>
      <c r="C47" s="21">
        <v>273</v>
      </c>
      <c r="D47" s="21">
        <v>342</v>
      </c>
      <c r="E47" s="16">
        <f t="shared" si="0"/>
        <v>-0.370165745856354</v>
      </c>
      <c r="F47" s="16">
        <f t="shared" si="1"/>
        <v>0.252747252747253</v>
      </c>
      <c r="G47" s="23"/>
      <c r="H47" s="26"/>
      <c r="I47" s="26"/>
      <c r="J47" s="26"/>
      <c r="K47" s="33"/>
      <c r="L47" s="3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</row>
    <row r="48" s="1" customFormat="1" ht="15" customHeight="1" spans="1:252">
      <c r="A48" s="24" t="s">
        <v>68</v>
      </c>
      <c r="B48" s="21">
        <v>288</v>
      </c>
      <c r="C48" s="21">
        <v>0</v>
      </c>
      <c r="D48" s="21">
        <v>2000</v>
      </c>
      <c r="E48" s="16">
        <f t="shared" si="0"/>
        <v>5.94444444444444</v>
      </c>
      <c r="F48" s="16" t="e">
        <f t="shared" si="1"/>
        <v>#DIV/0!</v>
      </c>
      <c r="G48" s="23"/>
      <c r="H48" s="26"/>
      <c r="I48" s="26"/>
      <c r="J48" s="26"/>
      <c r="K48" s="33">
        <f t="shared" ref="K48:K54" si="15">J48-I48</f>
        <v>0</v>
      </c>
      <c r="L48" s="33">
        <f t="shared" ref="L48:L54" si="16">J48-H48</f>
        <v>0</v>
      </c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</row>
    <row r="49" s="1" customFormat="1" ht="15" customHeight="1" spans="1:252">
      <c r="A49" s="24" t="s">
        <v>69</v>
      </c>
      <c r="B49" s="21">
        <v>25</v>
      </c>
      <c r="C49" s="21">
        <v>0</v>
      </c>
      <c r="D49" s="21">
        <v>518</v>
      </c>
      <c r="E49" s="16">
        <f t="shared" si="0"/>
        <v>19.72</v>
      </c>
      <c r="F49" s="16" t="e">
        <f t="shared" si="1"/>
        <v>#DIV/0!</v>
      </c>
      <c r="G49" s="23"/>
      <c r="H49" s="26"/>
      <c r="I49" s="26"/>
      <c r="J49" s="26"/>
      <c r="K49" s="33"/>
      <c r="L49" s="3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</row>
    <row r="50" s="1" customFormat="1" ht="15" customHeight="1" spans="1:252">
      <c r="A50" s="24" t="s">
        <v>70</v>
      </c>
      <c r="B50" s="21">
        <v>6675</v>
      </c>
      <c r="C50" s="21">
        <v>5705</v>
      </c>
      <c r="D50" s="21">
        <v>9500</v>
      </c>
      <c r="E50" s="16">
        <f t="shared" si="0"/>
        <v>0.423220973782771</v>
      </c>
      <c r="F50" s="16">
        <f t="shared" si="1"/>
        <v>0.665205959684487</v>
      </c>
      <c r="G50" s="23"/>
      <c r="H50" s="26"/>
      <c r="I50" s="26"/>
      <c r="J50" s="26"/>
      <c r="K50" s="33">
        <f t="shared" si="15"/>
        <v>0</v>
      </c>
      <c r="L50" s="33">
        <f t="shared" si="16"/>
        <v>0</v>
      </c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</row>
    <row r="51" s="1" customFormat="1" ht="15" customHeight="1" spans="1:252">
      <c r="A51" s="24" t="s">
        <v>71</v>
      </c>
      <c r="B51" s="21">
        <v>1266</v>
      </c>
      <c r="C51" s="21">
        <v>762</v>
      </c>
      <c r="D51" s="21">
        <v>1568</v>
      </c>
      <c r="E51" s="16">
        <f t="shared" si="0"/>
        <v>0.238546603475513</v>
      </c>
      <c r="F51" s="16">
        <f t="shared" si="1"/>
        <v>1.05774278215223</v>
      </c>
      <c r="G51" s="23"/>
      <c r="H51" s="26"/>
      <c r="I51" s="26"/>
      <c r="J51" s="26"/>
      <c r="K51" s="33">
        <f t="shared" si="15"/>
        <v>0</v>
      </c>
      <c r="L51" s="33">
        <f t="shared" si="16"/>
        <v>0</v>
      </c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</row>
    <row r="52" s="1" customFormat="1" ht="15" customHeight="1" spans="1:252">
      <c r="A52" s="24" t="s">
        <v>72</v>
      </c>
      <c r="B52" s="21">
        <v>0</v>
      </c>
      <c r="C52" s="21">
        <v>3474</v>
      </c>
      <c r="D52" s="21">
        <v>150</v>
      </c>
      <c r="E52" s="16" t="e">
        <f t="shared" si="0"/>
        <v>#DIV/0!</v>
      </c>
      <c r="F52" s="16">
        <f t="shared" si="1"/>
        <v>-0.956822107081174</v>
      </c>
      <c r="G52" s="23"/>
      <c r="H52" s="26"/>
      <c r="I52" s="26"/>
      <c r="J52" s="26"/>
      <c r="K52" s="33">
        <f t="shared" si="15"/>
        <v>0</v>
      </c>
      <c r="L52" s="33">
        <f t="shared" si="16"/>
        <v>0</v>
      </c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</row>
    <row r="53" s="1" customFormat="1" ht="15" customHeight="1" spans="1:252">
      <c r="A53" s="24" t="s">
        <v>73</v>
      </c>
      <c r="B53" s="21">
        <v>48</v>
      </c>
      <c r="C53" s="21">
        <v>8</v>
      </c>
      <c r="D53" s="21">
        <v>510</v>
      </c>
      <c r="E53" s="16">
        <f t="shared" si="0"/>
        <v>9.625</v>
      </c>
      <c r="F53" s="16">
        <f t="shared" si="1"/>
        <v>62.75</v>
      </c>
      <c r="G53" s="23"/>
      <c r="H53" s="26"/>
      <c r="I53" s="26"/>
      <c r="J53" s="26"/>
      <c r="K53" s="33">
        <f t="shared" si="15"/>
        <v>0</v>
      </c>
      <c r="L53" s="33">
        <f t="shared" si="16"/>
        <v>0</v>
      </c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</row>
    <row r="54" s="1" customFormat="1" ht="15" customHeight="1" spans="1:252">
      <c r="A54" s="24" t="s">
        <v>74</v>
      </c>
      <c r="B54" s="21">
        <v>1</v>
      </c>
      <c r="C54" s="21">
        <v>0</v>
      </c>
      <c r="D54" s="21"/>
      <c r="E54" s="16">
        <f t="shared" si="0"/>
        <v>-1</v>
      </c>
      <c r="F54" s="16" t="e">
        <f t="shared" si="1"/>
        <v>#DIV/0!</v>
      </c>
      <c r="G54" s="23"/>
      <c r="H54" s="21"/>
      <c r="I54" s="21"/>
      <c r="J54" s="21"/>
      <c r="K54" s="33">
        <f t="shared" si="15"/>
        <v>0</v>
      </c>
      <c r="L54" s="33">
        <f t="shared" si="16"/>
        <v>0</v>
      </c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</row>
    <row r="55" s="1" customFormat="1" ht="15" customHeight="1" spans="1:252">
      <c r="A55" s="24" t="s">
        <v>75</v>
      </c>
      <c r="B55" s="21">
        <v>47</v>
      </c>
      <c r="C55" s="21">
        <v>47</v>
      </c>
      <c r="D55" s="21">
        <v>7</v>
      </c>
      <c r="E55" s="16">
        <f t="shared" si="0"/>
        <v>-0.851063829787234</v>
      </c>
      <c r="F55" s="16">
        <f t="shared" si="1"/>
        <v>-0.851063829787234</v>
      </c>
      <c r="G55" s="23"/>
      <c r="H55" s="26"/>
      <c r="I55" s="26"/>
      <c r="J55" s="26"/>
      <c r="K55" s="33"/>
      <c r="L55" s="3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</row>
    <row r="56" s="1" customFormat="1" ht="15" customHeight="1" spans="1:252">
      <c r="A56" s="24" t="s">
        <v>76</v>
      </c>
      <c r="B56" s="21">
        <v>1234</v>
      </c>
      <c r="C56" s="21">
        <v>0</v>
      </c>
      <c r="D56" s="21">
        <v>503</v>
      </c>
      <c r="E56" s="16">
        <f t="shared" si="0"/>
        <v>-0.592382495948136</v>
      </c>
      <c r="F56" s="16" t="e">
        <f t="shared" si="1"/>
        <v>#DIV/0!</v>
      </c>
      <c r="G56" s="23"/>
      <c r="H56" s="26"/>
      <c r="I56" s="26"/>
      <c r="J56" s="26"/>
      <c r="K56" s="33">
        <f t="shared" ref="K56:K58" si="17">J56-I56</f>
        <v>0</v>
      </c>
      <c r="L56" s="33">
        <f t="shared" ref="L56:L58" si="18">J56-H56</f>
        <v>0</v>
      </c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</row>
    <row r="57" s="1" customFormat="1" ht="15" customHeight="1" spans="1:252">
      <c r="A57" s="24" t="s">
        <v>77</v>
      </c>
      <c r="B57" s="21">
        <v>0</v>
      </c>
      <c r="C57" s="21">
        <v>0</v>
      </c>
      <c r="D57" s="21"/>
      <c r="E57" s="16" t="e">
        <f t="shared" si="0"/>
        <v>#DIV/0!</v>
      </c>
      <c r="F57" s="16" t="e">
        <f t="shared" si="1"/>
        <v>#DIV/0!</v>
      </c>
      <c r="G57" s="23"/>
      <c r="H57" s="26"/>
      <c r="I57" s="26"/>
      <c r="J57" s="26"/>
      <c r="K57" s="33">
        <f t="shared" si="17"/>
        <v>0</v>
      </c>
      <c r="L57" s="33">
        <f t="shared" si="18"/>
        <v>0</v>
      </c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</row>
    <row r="58" s="1" customFormat="1" ht="15" customHeight="1" spans="1:252">
      <c r="A58" s="24" t="s">
        <v>78</v>
      </c>
      <c r="B58" s="21">
        <v>101</v>
      </c>
      <c r="C58" s="21">
        <v>27</v>
      </c>
      <c r="D58" s="21">
        <v>94</v>
      </c>
      <c r="E58" s="16">
        <f t="shared" si="0"/>
        <v>-0.0693069306930693</v>
      </c>
      <c r="F58" s="16">
        <f t="shared" si="1"/>
        <v>2.48148148148148</v>
      </c>
      <c r="G58" s="23"/>
      <c r="H58" s="26"/>
      <c r="I58" s="26"/>
      <c r="J58" s="26"/>
      <c r="K58" s="33">
        <f t="shared" si="17"/>
        <v>0</v>
      </c>
      <c r="L58" s="33">
        <f t="shared" si="18"/>
        <v>0</v>
      </c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</row>
    <row r="59" s="1" customFormat="1" ht="15" customHeight="1" spans="1:252">
      <c r="A59" s="24" t="s">
        <v>50</v>
      </c>
      <c r="B59" s="21"/>
      <c r="C59" s="21">
        <v>0</v>
      </c>
      <c r="D59" s="21"/>
      <c r="E59" s="16" t="e">
        <f t="shared" si="0"/>
        <v>#DIV/0!</v>
      </c>
      <c r="F59" s="16" t="e">
        <f t="shared" si="1"/>
        <v>#DIV/0!</v>
      </c>
      <c r="G59" s="23"/>
      <c r="H59" s="26"/>
      <c r="I59" s="26"/>
      <c r="J59" s="26"/>
      <c r="K59" s="33"/>
      <c r="L59" s="3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</row>
    <row r="60" s="1" customFormat="1" ht="15" customHeight="1" spans="1:252">
      <c r="A60" s="19" t="s">
        <v>79</v>
      </c>
      <c r="B60" s="18">
        <f>SUM(B61:B82)</f>
        <v>77442</v>
      </c>
      <c r="C60" s="18">
        <f>SUM(C61:C82)</f>
        <v>80000</v>
      </c>
      <c r="D60" s="18">
        <f>SUM(D61:D82)</f>
        <v>90000</v>
      </c>
      <c r="E60" s="16">
        <f t="shared" si="0"/>
        <v>0.162160068180057</v>
      </c>
      <c r="F60" s="16">
        <f t="shared" si="1"/>
        <v>0.125</v>
      </c>
      <c r="G60" s="23"/>
      <c r="H60" s="31"/>
      <c r="I60" s="26"/>
      <c r="J60" s="26"/>
      <c r="K60" s="34"/>
      <c r="L60" s="3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</row>
    <row r="61" s="1" customFormat="1" ht="15" customHeight="1" spans="1:252">
      <c r="A61" s="32" t="s">
        <v>80</v>
      </c>
      <c r="B61" s="26">
        <v>8445</v>
      </c>
      <c r="C61" s="21">
        <v>8740</v>
      </c>
      <c r="D61" s="21">
        <v>11216</v>
      </c>
      <c r="E61" s="16">
        <f t="shared" si="0"/>
        <v>0.328123149792777</v>
      </c>
      <c r="F61" s="16">
        <f t="shared" si="1"/>
        <v>0.283295194508009</v>
      </c>
      <c r="G61" s="23"/>
      <c r="H61" s="31"/>
      <c r="I61" s="26"/>
      <c r="J61" s="26"/>
      <c r="K61" s="34"/>
      <c r="L61" s="3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</row>
    <row r="62" s="1" customFormat="1" ht="15" customHeight="1" spans="1:252">
      <c r="A62" s="32" t="s">
        <v>81</v>
      </c>
      <c r="B62" s="26">
        <v>17849</v>
      </c>
      <c r="C62" s="21">
        <v>19700</v>
      </c>
      <c r="D62" s="21">
        <v>17849</v>
      </c>
      <c r="E62" s="16">
        <f t="shared" si="0"/>
        <v>0</v>
      </c>
      <c r="F62" s="16">
        <f t="shared" si="1"/>
        <v>-0.0939593908629441</v>
      </c>
      <c r="G62" s="20"/>
      <c r="H62" s="31"/>
      <c r="I62" s="26"/>
      <c r="J62" s="26"/>
      <c r="K62" s="34"/>
      <c r="L62" s="3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</row>
    <row r="63" s="1" customFormat="1" ht="15" customHeight="1" spans="1:252">
      <c r="A63" s="32" t="s">
        <v>82</v>
      </c>
      <c r="B63" s="26">
        <v>5463</v>
      </c>
      <c r="C63" s="21">
        <v>2342</v>
      </c>
      <c r="D63" s="21">
        <v>8030</v>
      </c>
      <c r="E63" s="16">
        <f t="shared" si="0"/>
        <v>0.469888339740069</v>
      </c>
      <c r="F63" s="16">
        <f t="shared" si="1"/>
        <v>2.42869342442357</v>
      </c>
      <c r="G63" s="35"/>
      <c r="H63" s="31"/>
      <c r="I63" s="26"/>
      <c r="J63" s="26"/>
      <c r="K63" s="34"/>
      <c r="L63" s="3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</row>
    <row r="64" s="1" customFormat="1" ht="15" customHeight="1" spans="1:252">
      <c r="A64" s="32" t="s">
        <v>83</v>
      </c>
      <c r="B64" s="26">
        <v>962</v>
      </c>
      <c r="C64" s="21">
        <v>962</v>
      </c>
      <c r="D64" s="21">
        <v>962</v>
      </c>
      <c r="E64" s="16">
        <f t="shared" si="0"/>
        <v>0</v>
      </c>
      <c r="F64" s="16">
        <f t="shared" si="1"/>
        <v>0</v>
      </c>
      <c r="G64" s="20"/>
      <c r="H64" s="26"/>
      <c r="I64" s="26"/>
      <c r="J64" s="26"/>
      <c r="K64" s="34"/>
      <c r="L64" s="3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</row>
    <row r="65" s="1" customFormat="1" ht="15" customHeight="1" spans="1:252">
      <c r="A65" s="32" t="s">
        <v>84</v>
      </c>
      <c r="B65" s="26">
        <v>1570</v>
      </c>
      <c r="C65" s="21">
        <v>1636</v>
      </c>
      <c r="D65" s="21">
        <v>1391</v>
      </c>
      <c r="E65" s="16">
        <f t="shared" si="0"/>
        <v>-0.114012738853503</v>
      </c>
      <c r="F65" s="16">
        <f t="shared" si="1"/>
        <v>-0.149755501222494</v>
      </c>
      <c r="G65" s="20"/>
      <c r="H65" s="26"/>
      <c r="I65" s="26"/>
      <c r="J65" s="26"/>
      <c r="K65" s="34"/>
      <c r="L65" s="3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</row>
    <row r="66" s="1" customFormat="1" ht="15" customHeight="1" spans="1:252">
      <c r="A66" s="32" t="s">
        <v>85</v>
      </c>
      <c r="B66" s="26">
        <v>6793</v>
      </c>
      <c r="C66" s="26">
        <v>8141</v>
      </c>
      <c r="D66" s="26">
        <v>6000</v>
      </c>
      <c r="E66" s="16">
        <f t="shared" si="0"/>
        <v>-0.116737818342411</v>
      </c>
      <c r="F66" s="16">
        <f t="shared" si="1"/>
        <v>-0.262989804692298</v>
      </c>
      <c r="G66" s="20"/>
      <c r="H66" s="26"/>
      <c r="I66" s="26"/>
      <c r="J66" s="26"/>
      <c r="K66" s="34"/>
      <c r="L66" s="3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</row>
    <row r="67" s="1" customFormat="1" ht="15" customHeight="1" spans="1:252">
      <c r="A67" s="32" t="s">
        <v>86</v>
      </c>
      <c r="B67" s="26">
        <v>114</v>
      </c>
      <c r="C67" s="21">
        <v>114</v>
      </c>
      <c r="D67" s="21">
        <v>114</v>
      </c>
      <c r="E67" s="16">
        <f t="shared" si="0"/>
        <v>0</v>
      </c>
      <c r="F67" s="16">
        <f t="shared" si="1"/>
        <v>0</v>
      </c>
      <c r="G67" s="36"/>
      <c r="H67" s="31"/>
      <c r="I67" s="26"/>
      <c r="J67" s="26"/>
      <c r="K67" s="34"/>
      <c r="L67" s="3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</row>
    <row r="68" s="1" customFormat="1" ht="15" customHeight="1" spans="1:252">
      <c r="A68" s="32" t="s">
        <v>87</v>
      </c>
      <c r="B68" s="26">
        <v>1495</v>
      </c>
      <c r="C68" s="21">
        <v>3000</v>
      </c>
      <c r="D68" s="21">
        <v>2000</v>
      </c>
      <c r="E68" s="16">
        <f t="shared" si="0"/>
        <v>0.337792642140468</v>
      </c>
      <c r="F68" s="16">
        <f t="shared" si="1"/>
        <v>-0.333333333333333</v>
      </c>
      <c r="G68" s="36"/>
      <c r="H68" s="31"/>
      <c r="I68" s="26"/>
      <c r="J68" s="26"/>
      <c r="K68" s="34"/>
      <c r="L68" s="3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</row>
    <row r="69" s="1" customFormat="1" ht="15" customHeight="1" spans="1:252">
      <c r="A69" s="32" t="s">
        <v>88</v>
      </c>
      <c r="B69" s="26">
        <v>0</v>
      </c>
      <c r="C69" s="21">
        <v>0</v>
      </c>
      <c r="D69" s="21">
        <v>25</v>
      </c>
      <c r="E69" s="16" t="e">
        <f t="shared" ref="E69:E86" si="19">D69/B69-1</f>
        <v>#DIV/0!</v>
      </c>
      <c r="F69" s="16" t="e">
        <f t="shared" ref="F69:F86" si="20">D69/C69-1</f>
        <v>#DIV/0!</v>
      </c>
      <c r="G69" s="20"/>
      <c r="H69" s="31"/>
      <c r="I69" s="26"/>
      <c r="J69" s="26"/>
      <c r="K69" s="34"/>
      <c r="L69" s="3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</row>
    <row r="70" s="1" customFormat="1" ht="15" customHeight="1" spans="1:252">
      <c r="A70" s="32" t="s">
        <v>89</v>
      </c>
      <c r="B70" s="26">
        <v>1000</v>
      </c>
      <c r="C70" s="21">
        <v>999</v>
      </c>
      <c r="D70" s="21">
        <v>999</v>
      </c>
      <c r="E70" s="16">
        <f t="shared" si="19"/>
        <v>-0.001</v>
      </c>
      <c r="F70" s="16">
        <f t="shared" si="20"/>
        <v>0</v>
      </c>
      <c r="G70" s="20"/>
      <c r="H70" s="26"/>
      <c r="I70" s="26"/>
      <c r="J70" s="26"/>
      <c r="K70" s="34"/>
      <c r="L70" s="3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</row>
    <row r="71" s="1" customFormat="1" ht="13.5" customHeight="1" spans="1:252">
      <c r="A71" s="32" t="s">
        <v>90</v>
      </c>
      <c r="B71" s="26">
        <v>7616</v>
      </c>
      <c r="C71" s="21">
        <v>7000</v>
      </c>
      <c r="D71" s="21">
        <v>5000</v>
      </c>
      <c r="E71" s="16">
        <f t="shared" si="19"/>
        <v>-0.343487394957983</v>
      </c>
      <c r="F71" s="16">
        <f t="shared" si="20"/>
        <v>-0.285714285714286</v>
      </c>
      <c r="G71" s="20"/>
      <c r="H71" s="26"/>
      <c r="I71" s="26"/>
      <c r="J71" s="26"/>
      <c r="K71" s="34"/>
      <c r="L71" s="3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</row>
    <row r="72" s="1" customFormat="1" ht="12.75" customHeight="1" spans="1:252">
      <c r="A72" s="32" t="s">
        <v>91</v>
      </c>
      <c r="B72" s="26">
        <v>0</v>
      </c>
      <c r="C72" s="21">
        <v>0</v>
      </c>
      <c r="D72" s="21"/>
      <c r="E72" s="16" t="e">
        <f t="shared" si="19"/>
        <v>#DIV/0!</v>
      </c>
      <c r="F72" s="16" t="e">
        <f t="shared" si="20"/>
        <v>#DIV/0!</v>
      </c>
      <c r="G72" s="20"/>
      <c r="H72" s="31"/>
      <c r="I72" s="26"/>
      <c r="J72" s="26"/>
      <c r="K72" s="34"/>
      <c r="L72" s="3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</row>
    <row r="73" s="1" customFormat="1" ht="15" customHeight="1" spans="1:252">
      <c r="A73" s="32" t="s">
        <v>92</v>
      </c>
      <c r="B73" s="26">
        <v>191</v>
      </c>
      <c r="C73" s="21">
        <v>200</v>
      </c>
      <c r="D73" s="21">
        <v>200</v>
      </c>
      <c r="E73" s="16">
        <f t="shared" si="19"/>
        <v>0.0471204188481675</v>
      </c>
      <c r="F73" s="16">
        <f t="shared" si="20"/>
        <v>0</v>
      </c>
      <c r="G73" s="23"/>
      <c r="H73" s="31"/>
      <c r="I73" s="26"/>
      <c r="J73" s="26"/>
      <c r="K73" s="34"/>
      <c r="L73" s="3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</row>
    <row r="74" s="1" customFormat="1" ht="15" customHeight="1" spans="1:252">
      <c r="A74" s="32" t="s">
        <v>93</v>
      </c>
      <c r="B74" s="26">
        <v>11124</v>
      </c>
      <c r="C74" s="21">
        <v>11800</v>
      </c>
      <c r="D74" s="21">
        <v>11800</v>
      </c>
      <c r="E74" s="16">
        <f t="shared" si="19"/>
        <v>0.0607695073714491</v>
      </c>
      <c r="F74" s="16">
        <f t="shared" si="20"/>
        <v>0</v>
      </c>
      <c r="G74" s="23"/>
      <c r="H74" s="31"/>
      <c r="I74" s="26"/>
      <c r="J74" s="26"/>
      <c r="K74" s="34"/>
      <c r="L74" s="3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</row>
    <row r="75" s="1" customFormat="1" ht="15" customHeight="1" spans="1:252">
      <c r="A75" s="32" t="s">
        <v>94</v>
      </c>
      <c r="B75" s="26">
        <v>4180</v>
      </c>
      <c r="C75" s="21">
        <v>4800</v>
      </c>
      <c r="D75" s="21">
        <v>4100</v>
      </c>
      <c r="E75" s="16">
        <f t="shared" si="19"/>
        <v>-0.0191387559808612</v>
      </c>
      <c r="F75" s="16">
        <f t="shared" si="20"/>
        <v>-0.145833333333333</v>
      </c>
      <c r="G75" s="23"/>
      <c r="H75" s="31"/>
      <c r="I75" s="26"/>
      <c r="J75" s="26"/>
      <c r="K75" s="34"/>
      <c r="L75" s="3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</row>
    <row r="76" s="1" customFormat="1" ht="15" customHeight="1" spans="1:252">
      <c r="A76" s="32" t="s">
        <v>95</v>
      </c>
      <c r="B76" s="26">
        <v>591</v>
      </c>
      <c r="C76" s="21">
        <v>590</v>
      </c>
      <c r="D76" s="21">
        <v>600</v>
      </c>
      <c r="E76" s="16">
        <f t="shared" si="19"/>
        <v>0.015228426395939</v>
      </c>
      <c r="F76" s="16">
        <f t="shared" si="20"/>
        <v>0.0169491525423728</v>
      </c>
      <c r="G76" s="23"/>
      <c r="H76" s="31"/>
      <c r="I76" s="26"/>
      <c r="J76" s="26"/>
      <c r="K76" s="34"/>
      <c r="L76" s="3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</row>
    <row r="77" s="1" customFormat="1" ht="15" customHeight="1" spans="1:252">
      <c r="A77" s="32" t="s">
        <v>96</v>
      </c>
      <c r="B77" s="26"/>
      <c r="C77" s="21">
        <v>0</v>
      </c>
      <c r="D77" s="21"/>
      <c r="E77" s="16" t="e">
        <f t="shared" si="19"/>
        <v>#DIV/0!</v>
      </c>
      <c r="F77" s="16" t="e">
        <f t="shared" si="20"/>
        <v>#DIV/0!</v>
      </c>
      <c r="G77" s="20"/>
      <c r="H77" s="31"/>
      <c r="I77" s="26"/>
      <c r="J77" s="26"/>
      <c r="K77" s="34"/>
      <c r="L77" s="3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</row>
    <row r="78" s="1" customFormat="1" ht="15" customHeight="1" spans="1:252">
      <c r="A78" s="32" t="s">
        <v>97</v>
      </c>
      <c r="B78" s="26">
        <v>8643</v>
      </c>
      <c r="C78" s="21">
        <v>8830</v>
      </c>
      <c r="D78" s="21">
        <v>9167</v>
      </c>
      <c r="E78" s="16">
        <f t="shared" si="19"/>
        <v>0.0606270970727756</v>
      </c>
      <c r="F78" s="16">
        <f t="shared" si="20"/>
        <v>0.0381653454133635</v>
      </c>
      <c r="G78" s="20"/>
      <c r="H78" s="31"/>
      <c r="I78" s="26"/>
      <c r="J78" s="26"/>
      <c r="K78" s="34"/>
      <c r="L78" s="3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</row>
    <row r="79" s="1" customFormat="1" ht="15" customHeight="1" spans="1:252">
      <c r="A79" s="32" t="s">
        <v>98</v>
      </c>
      <c r="B79" s="26">
        <v>47</v>
      </c>
      <c r="C79" s="21">
        <v>42</v>
      </c>
      <c r="D79" s="21">
        <v>2107</v>
      </c>
      <c r="E79" s="16">
        <f t="shared" si="19"/>
        <v>43.8297872340426</v>
      </c>
      <c r="F79" s="16">
        <f t="shared" si="20"/>
        <v>49.1666666666667</v>
      </c>
      <c r="G79" s="20"/>
      <c r="H79" s="31"/>
      <c r="I79" s="26"/>
      <c r="J79" s="26"/>
      <c r="K79" s="34"/>
      <c r="L79" s="3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</row>
    <row r="80" s="1" customFormat="1" ht="15" customHeight="1" spans="1:252">
      <c r="A80" s="32" t="s">
        <v>99</v>
      </c>
      <c r="B80" s="26">
        <v>902</v>
      </c>
      <c r="C80" s="26">
        <v>902</v>
      </c>
      <c r="D80" s="26">
        <v>902</v>
      </c>
      <c r="E80" s="16">
        <f t="shared" si="19"/>
        <v>0</v>
      </c>
      <c r="F80" s="16">
        <f t="shared" si="20"/>
        <v>0</v>
      </c>
      <c r="G80" s="20"/>
      <c r="H80" s="31"/>
      <c r="I80" s="26"/>
      <c r="J80" s="26"/>
      <c r="K80" s="34"/>
      <c r="L80" s="3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</row>
    <row r="81" s="1" customFormat="1" ht="15" customHeight="1" spans="1:252">
      <c r="A81" s="32" t="s">
        <v>100</v>
      </c>
      <c r="B81" s="26">
        <v>315</v>
      </c>
      <c r="C81" s="26">
        <v>202</v>
      </c>
      <c r="D81" s="26">
        <v>202</v>
      </c>
      <c r="E81" s="16">
        <f t="shared" si="19"/>
        <v>-0.358730158730159</v>
      </c>
      <c r="F81" s="16">
        <f t="shared" si="20"/>
        <v>0</v>
      </c>
      <c r="G81" s="20"/>
      <c r="H81" s="31"/>
      <c r="I81" s="26"/>
      <c r="J81" s="26"/>
      <c r="K81" s="34"/>
      <c r="L81" s="3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</row>
    <row r="82" s="1" customFormat="1" ht="15" customHeight="1" spans="1:252">
      <c r="A82" s="32" t="s">
        <v>101</v>
      </c>
      <c r="B82" s="26">
        <v>142</v>
      </c>
      <c r="C82" s="26">
        <v>0</v>
      </c>
      <c r="D82" s="26">
        <v>7336</v>
      </c>
      <c r="E82" s="16">
        <f t="shared" si="19"/>
        <v>50.6619718309859</v>
      </c>
      <c r="F82" s="16" t="e">
        <f t="shared" si="20"/>
        <v>#DIV/0!</v>
      </c>
      <c r="G82" s="20"/>
      <c r="H82" s="31"/>
      <c r="I82" s="26"/>
      <c r="J82" s="26"/>
      <c r="K82" s="34"/>
      <c r="L82" s="3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</row>
    <row r="83" s="1" customFormat="1" ht="15" customHeight="1" spans="1:252">
      <c r="A83" s="29" t="s">
        <v>102</v>
      </c>
      <c r="B83" s="26">
        <v>20180</v>
      </c>
      <c r="C83" s="26">
        <v>20400</v>
      </c>
      <c r="D83" s="26">
        <v>20400</v>
      </c>
      <c r="E83" s="16">
        <f t="shared" si="19"/>
        <v>0.0109018830525272</v>
      </c>
      <c r="F83" s="16">
        <f t="shared" si="20"/>
        <v>0</v>
      </c>
      <c r="G83" s="20"/>
      <c r="H83" s="31"/>
      <c r="I83" s="26"/>
      <c r="J83" s="26"/>
      <c r="K83" s="34"/>
      <c r="L83" s="3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</row>
    <row r="84" s="1" customFormat="1" ht="15" customHeight="1" spans="1:252">
      <c r="A84" s="29" t="s">
        <v>103</v>
      </c>
      <c r="B84" s="26">
        <v>2000</v>
      </c>
      <c r="C84" s="26">
        <v>0</v>
      </c>
      <c r="D84" s="26">
        <v>0</v>
      </c>
      <c r="E84" s="16">
        <f t="shared" si="19"/>
        <v>-1</v>
      </c>
      <c r="F84" s="16" t="e">
        <f t="shared" si="20"/>
        <v>#DIV/0!</v>
      </c>
      <c r="G84" s="20"/>
      <c r="H84" s="31"/>
      <c r="I84" s="26"/>
      <c r="J84" s="26"/>
      <c r="K84" s="34"/>
      <c r="L84" s="3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</row>
    <row r="85" s="1" customFormat="1" ht="15" customHeight="1" spans="1:252">
      <c r="A85" s="29" t="s">
        <v>104</v>
      </c>
      <c r="B85" s="26">
        <v>60</v>
      </c>
      <c r="C85" s="26">
        <v>0</v>
      </c>
      <c r="D85" s="26">
        <v>80</v>
      </c>
      <c r="E85" s="16">
        <f t="shared" si="19"/>
        <v>0.333333333333333</v>
      </c>
      <c r="F85" s="16" t="e">
        <f t="shared" si="20"/>
        <v>#DIV/0!</v>
      </c>
      <c r="G85" s="20"/>
      <c r="H85" s="31"/>
      <c r="I85" s="26"/>
      <c r="J85" s="26"/>
      <c r="K85" s="34"/>
      <c r="L85" s="3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</row>
    <row r="86" s="1" customFormat="1" ht="15" customHeight="1" spans="1:252">
      <c r="A86" s="29" t="s">
        <v>105</v>
      </c>
      <c r="B86" s="26">
        <v>49139</v>
      </c>
      <c r="C86" s="26">
        <v>48088</v>
      </c>
      <c r="D86" s="26">
        <v>34403</v>
      </c>
      <c r="E86" s="16">
        <f t="shared" si="19"/>
        <v>-0.299884002523454</v>
      </c>
      <c r="F86" s="16">
        <f t="shared" si="20"/>
        <v>-0.284582432207619</v>
      </c>
      <c r="G86" s="20"/>
      <c r="H86" s="31"/>
      <c r="I86" s="26"/>
      <c r="J86" s="26"/>
      <c r="K86" s="34"/>
      <c r="L86" s="3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</row>
    <row r="87" s="1" customFormat="1" ht="15" customHeight="1" spans="1:252">
      <c r="A87" s="4" t="s">
        <v>106</v>
      </c>
      <c r="B87" s="5"/>
      <c r="C87" s="5"/>
      <c r="D87" s="5"/>
      <c r="E87" s="4"/>
      <c r="F87" s="4"/>
      <c r="G87" s="4"/>
      <c r="H87" s="6"/>
      <c r="I87" s="6"/>
      <c r="J87" s="6"/>
      <c r="L87" s="4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</row>
    <row r="88" s="1" customFormat="1" ht="15" customHeight="1" spans="1:252">
      <c r="A88" s="4"/>
      <c r="B88" s="5"/>
      <c r="C88" s="5"/>
      <c r="D88" s="5"/>
      <c r="E88" s="4"/>
      <c r="F88" s="4"/>
      <c r="G88" s="4"/>
      <c r="H88" s="6"/>
      <c r="I88" s="6"/>
      <c r="J88" s="6"/>
      <c r="L88" s="4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</row>
    <row r="89" s="1" customFormat="1" ht="15.75" customHeight="1" spans="1:252">
      <c r="A89" s="4"/>
      <c r="B89" s="5"/>
      <c r="C89" s="5"/>
      <c r="D89" s="5"/>
      <c r="E89" s="4"/>
      <c r="F89" s="4"/>
      <c r="G89" s="4"/>
      <c r="H89" s="6"/>
      <c r="I89" s="6"/>
      <c r="J89" s="6"/>
      <c r="L89" s="4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</row>
    <row r="90" s="1" customFormat="1" customHeight="1" spans="1:252">
      <c r="A90" s="4"/>
      <c r="B90" s="5"/>
      <c r="C90" s="5"/>
      <c r="D90" s="5"/>
      <c r="E90" s="4"/>
      <c r="F90" s="4"/>
      <c r="G90" s="4"/>
      <c r="H90" s="6"/>
      <c r="I90" s="6"/>
      <c r="J90" s="6"/>
      <c r="L90" s="4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</row>
    <row r="91" s="1" customFormat="1" ht="13.5" customHeight="1" spans="1:252">
      <c r="A91" s="4"/>
      <c r="B91" s="5"/>
      <c r="C91" s="5"/>
      <c r="D91" s="5"/>
      <c r="E91" s="4"/>
      <c r="F91" s="4"/>
      <c r="G91" s="4"/>
      <c r="H91" s="6"/>
      <c r="I91" s="6"/>
      <c r="J91" s="6"/>
      <c r="L91" s="4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</row>
  </sheetData>
  <printOptions horizontalCentered="1"/>
  <pageMargins left="0.314583333333333" right="0.196527777777778" top="0.393055555555556" bottom="0.15625" header="0.313888888888889" footer="0.313888888888889"/>
  <pageSetup paperSize="9" scale="74" firstPageNumber="99" fitToHeight="0" orientation="portrait" useFirstPageNumber="1"/>
  <headerFooter alignWithMargins="0">
    <oddFooter>&amp;C— &amp;P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7"/>
  <sheetViews>
    <sheetView zoomScale="220" zoomScaleNormal="220" topLeftCell="B1" workbookViewId="0">
      <selection activeCell="E3" sqref="E3"/>
    </sheetView>
  </sheetViews>
  <sheetFormatPr defaultColWidth="9" defaultRowHeight="13.5" outlineLevelRow="6" outlineLevelCol="4"/>
  <cols>
    <col min="2" max="2" width="18.375" customWidth="1"/>
    <col min="4" max="4" width="10.15" customWidth="1"/>
  </cols>
  <sheetData>
    <row r="1" ht="23" customHeight="1" spans="3:5">
      <c r="C1" t="s">
        <v>107</v>
      </c>
      <c r="D1" t="s">
        <v>108</v>
      </c>
      <c r="E1" t="s">
        <v>109</v>
      </c>
    </row>
    <row r="2" spans="2:5">
      <c r="B2" t="s">
        <v>110</v>
      </c>
      <c r="C2">
        <v>115295</v>
      </c>
      <c r="D2">
        <f>SUM(D3:D7)</f>
        <v>77238</v>
      </c>
      <c r="E2">
        <f>C2+D2</f>
        <v>192533</v>
      </c>
    </row>
    <row r="3" spans="2:4">
      <c r="B3" t="s">
        <v>111</v>
      </c>
      <c r="C3">
        <v>66696</v>
      </c>
      <c r="D3">
        <v>44308</v>
      </c>
    </row>
    <row r="4" spans="2:4">
      <c r="B4" t="s">
        <v>112</v>
      </c>
      <c r="C4">
        <v>11894</v>
      </c>
      <c r="D4">
        <v>5034</v>
      </c>
    </row>
    <row r="5" spans="2:4">
      <c r="B5" t="s">
        <v>113</v>
      </c>
      <c r="D5">
        <v>6485</v>
      </c>
    </row>
    <row r="6" spans="2:4">
      <c r="B6" t="s">
        <v>114</v>
      </c>
      <c r="D6">
        <v>17281</v>
      </c>
    </row>
    <row r="7" spans="2:5">
      <c r="B7" t="s">
        <v>115</v>
      </c>
      <c r="C7">
        <v>2397</v>
      </c>
      <c r="D7">
        <v>4130</v>
      </c>
      <c r="E7">
        <v>6527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  <pageSetUpPr fitToPage="1"/>
  </sheetPr>
  <dimension ref="A1:IR93"/>
  <sheetViews>
    <sheetView showZeros="0" zoomScale="160" zoomScaleNormal="160" workbookViewId="0">
      <pane ySplit="4" topLeftCell="A5" activePane="bottomLeft" state="frozen"/>
      <selection/>
      <selection pane="bottomLeft" activeCell="I8" sqref="I8"/>
    </sheetView>
  </sheetViews>
  <sheetFormatPr defaultColWidth="9" defaultRowHeight="14.25"/>
  <cols>
    <col min="1" max="1" width="20" style="4" customWidth="1"/>
    <col min="2" max="4" width="9.75" style="5" customWidth="1"/>
    <col min="5" max="5" width="8.51666666666667" style="4" customWidth="1"/>
    <col min="6" max="6" width="7.49166666666667" style="4" customWidth="1"/>
    <col min="7" max="7" width="22.875" style="4" customWidth="1"/>
    <col min="8" max="10" width="9.75" style="6" customWidth="1"/>
    <col min="11" max="11" width="8.875" style="1" customWidth="1"/>
    <col min="12" max="12" width="8.875" style="4" customWidth="1"/>
    <col min="13" max="16384" width="9" style="4"/>
  </cols>
  <sheetData>
    <row r="1" spans="1:1">
      <c r="A1" s="4" t="s">
        <v>0</v>
      </c>
    </row>
    <row r="2" s="1" customFormat="1" ht="31" customHeight="1" spans="1:252">
      <c r="A2" s="7" t="s">
        <v>116</v>
      </c>
      <c r="B2" s="7"/>
      <c r="C2" s="7"/>
      <c r="D2" s="7"/>
      <c r="E2" s="7"/>
      <c r="F2" s="7"/>
      <c r="G2" s="7"/>
      <c r="H2" s="8"/>
      <c r="I2" s="6"/>
      <c r="J2" s="6"/>
      <c r="L2" s="7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</row>
    <row r="3" s="1" customFormat="1" ht="12" customHeight="1" spans="1:252">
      <c r="A3" s="4" t="s">
        <v>2</v>
      </c>
      <c r="B3" s="9"/>
      <c r="C3" s="9"/>
      <c r="D3" s="9"/>
      <c r="E3" s="10"/>
      <c r="F3" s="10"/>
      <c r="G3" s="10"/>
      <c r="H3" s="6"/>
      <c r="I3" s="6"/>
      <c r="J3" s="5" t="s">
        <v>3</v>
      </c>
      <c r="L3" s="10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</row>
    <row r="4" s="1" customFormat="1" ht="38.1" customHeight="1" spans="1:252">
      <c r="A4" s="11" t="s">
        <v>4</v>
      </c>
      <c r="B4" s="12" t="s">
        <v>5</v>
      </c>
      <c r="C4" s="12" t="s">
        <v>6</v>
      </c>
      <c r="D4" s="12" t="s">
        <v>7</v>
      </c>
      <c r="E4" s="13" t="s">
        <v>8</v>
      </c>
      <c r="F4" s="13" t="s">
        <v>9</v>
      </c>
      <c r="G4" s="11" t="s">
        <v>4</v>
      </c>
      <c r="H4" s="12" t="s">
        <v>5</v>
      </c>
      <c r="I4" s="12" t="s">
        <v>6</v>
      </c>
      <c r="J4" s="12" t="s">
        <v>7</v>
      </c>
      <c r="K4" s="13" t="s">
        <v>8</v>
      </c>
      <c r="L4" s="13" t="s">
        <v>9</v>
      </c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</row>
    <row r="5" s="2" customFormat="1" ht="15" customHeight="1" spans="1:12">
      <c r="A5" s="14" t="s">
        <v>10</v>
      </c>
      <c r="B5" s="15">
        <f>B6+B34+B85+B86+B87+B88</f>
        <v>204748</v>
      </c>
      <c r="C5" s="15">
        <f>C6+C34+C85+C86+C87+C88</f>
        <v>208809</v>
      </c>
      <c r="D5" s="15">
        <f>D6+D34+D85+D86+D87+D88</f>
        <v>176292</v>
      </c>
      <c r="E5" s="16">
        <f t="shared" ref="E5:E70" si="0">D5/B5-1</f>
        <v>-0.138980600543107</v>
      </c>
      <c r="F5" s="16">
        <f t="shared" ref="F5:F70" si="1">D5/C5-1</f>
        <v>-0.155726046291108</v>
      </c>
      <c r="G5" s="14" t="s">
        <v>11</v>
      </c>
      <c r="H5" s="15">
        <f t="shared" ref="H5:J5" si="2">H6+H13+H23+H24+H25+H26</f>
        <v>204748</v>
      </c>
      <c r="I5" s="15">
        <f t="shared" si="2"/>
        <v>208809</v>
      </c>
      <c r="J5" s="15">
        <f t="shared" si="2"/>
        <v>176292</v>
      </c>
      <c r="K5" s="16">
        <f t="shared" ref="K5:K9" si="3">J5/H5-1</f>
        <v>-0.138980600543107</v>
      </c>
      <c r="L5" s="16">
        <f t="shared" ref="L5:L9" si="4">J5/I5-1</f>
        <v>-0.155726046291108</v>
      </c>
    </row>
    <row r="6" s="1" customFormat="1" ht="15" customHeight="1" spans="1:252">
      <c r="A6" s="17" t="s">
        <v>12</v>
      </c>
      <c r="B6" s="15">
        <f>SUM(B9,B33)</f>
        <v>38376</v>
      </c>
      <c r="C6" s="15">
        <f>SUM(C9,C33)</f>
        <v>42980</v>
      </c>
      <c r="D6" s="15">
        <f>SUM(D9,D33)</f>
        <v>41808</v>
      </c>
      <c r="E6" s="16">
        <f t="shared" si="0"/>
        <v>0.089430894308943</v>
      </c>
      <c r="F6" s="16">
        <f t="shared" si="1"/>
        <v>-0.0272684969753374</v>
      </c>
      <c r="G6" s="17" t="s">
        <v>13</v>
      </c>
      <c r="H6" s="18">
        <f t="shared" ref="H6:J6" si="5">SUM(H9+H12)</f>
        <v>168149</v>
      </c>
      <c r="I6" s="18">
        <f t="shared" si="5"/>
        <v>177300</v>
      </c>
      <c r="J6" s="18">
        <f t="shared" si="5"/>
        <v>140527</v>
      </c>
      <c r="K6" s="16">
        <f t="shared" si="3"/>
        <v>-0.164270973957621</v>
      </c>
      <c r="L6" s="16">
        <f t="shared" si="4"/>
        <v>-0.207405527354766</v>
      </c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</row>
    <row r="7" s="1" customFormat="1" ht="15" customHeight="1" spans="1:252">
      <c r="A7" s="19" t="s">
        <v>117</v>
      </c>
      <c r="B7" s="15"/>
      <c r="C7" s="15"/>
      <c r="D7" s="15">
        <f>D9+D8</f>
        <v>45900</v>
      </c>
      <c r="E7" s="16"/>
      <c r="F7" s="16"/>
      <c r="G7" s="17"/>
      <c r="H7" s="18"/>
      <c r="I7" s="18"/>
      <c r="J7" s="18"/>
      <c r="K7" s="16"/>
      <c r="L7" s="16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</row>
    <row r="8" s="3" customFormat="1" ht="15" customHeight="1" spans="1:12">
      <c r="A8" s="19" t="s">
        <v>118</v>
      </c>
      <c r="B8" s="18"/>
      <c r="C8" s="18"/>
      <c r="D8" s="18">
        <v>4092</v>
      </c>
      <c r="E8" s="16"/>
      <c r="F8" s="16"/>
      <c r="G8" s="20"/>
      <c r="H8" s="21"/>
      <c r="I8" s="21"/>
      <c r="J8" s="21"/>
      <c r="K8" s="16"/>
      <c r="L8" s="16"/>
    </row>
    <row r="9" s="3" customFormat="1" ht="15" customHeight="1" spans="1:12">
      <c r="A9" s="19" t="s">
        <v>119</v>
      </c>
      <c r="B9" s="18">
        <f>SUM(B10,B26)</f>
        <v>38376</v>
      </c>
      <c r="C9" s="18">
        <f>SUM(C10,C26)</f>
        <v>42980</v>
      </c>
      <c r="D9" s="18">
        <f>SUM(D10,D26)</f>
        <v>41808</v>
      </c>
      <c r="E9" s="16">
        <f t="shared" si="0"/>
        <v>0.089430894308943</v>
      </c>
      <c r="F9" s="16">
        <f t="shared" si="1"/>
        <v>-0.0272684969753374</v>
      </c>
      <c r="G9" s="20" t="s">
        <v>15</v>
      </c>
      <c r="H9" s="21">
        <v>168149</v>
      </c>
      <c r="I9" s="21">
        <v>177300</v>
      </c>
      <c r="J9" s="21">
        <v>140527</v>
      </c>
      <c r="K9" s="16">
        <f t="shared" si="3"/>
        <v>-0.164270973957621</v>
      </c>
      <c r="L9" s="16">
        <f t="shared" si="4"/>
        <v>-0.207405527354766</v>
      </c>
    </row>
    <row r="10" s="3" customFormat="1" ht="15" customHeight="1" spans="1:12">
      <c r="A10" s="22" t="s">
        <v>16</v>
      </c>
      <c r="B10" s="15">
        <f>SUM(B11:B25)</f>
        <v>30984</v>
      </c>
      <c r="C10" s="15">
        <f>SUM(C11:C25)</f>
        <v>34980</v>
      </c>
      <c r="D10" s="15">
        <f>SUM(D11:D25)</f>
        <v>30908</v>
      </c>
      <c r="E10" s="16">
        <f t="shared" si="0"/>
        <v>-0.00245287890524137</v>
      </c>
      <c r="F10" s="16">
        <f t="shared" si="1"/>
        <v>-0.116409376786735</v>
      </c>
      <c r="G10" s="23"/>
      <c r="H10" s="21"/>
      <c r="I10" s="21"/>
      <c r="J10" s="21"/>
      <c r="K10" s="16"/>
      <c r="L10" s="16"/>
    </row>
    <row r="11" s="3" customFormat="1" ht="15" customHeight="1" spans="1:12">
      <c r="A11" s="24" t="s">
        <v>17</v>
      </c>
      <c r="B11" s="25">
        <v>12206</v>
      </c>
      <c r="C11" s="25">
        <v>13600</v>
      </c>
      <c r="D11" s="25">
        <v>8785</v>
      </c>
      <c r="E11" s="16">
        <f t="shared" si="0"/>
        <v>-0.280271997378339</v>
      </c>
      <c r="F11" s="16">
        <f t="shared" si="1"/>
        <v>-0.354044117647059</v>
      </c>
      <c r="G11" s="23"/>
      <c r="H11" s="21"/>
      <c r="I11" s="21"/>
      <c r="J11" s="21"/>
      <c r="K11" s="16"/>
      <c r="L11" s="16"/>
    </row>
    <row r="12" s="3" customFormat="1" ht="15" customHeight="1" spans="1:12">
      <c r="A12" s="24" t="s">
        <v>18</v>
      </c>
      <c r="B12" s="25">
        <v>1599</v>
      </c>
      <c r="C12" s="25">
        <v>1677</v>
      </c>
      <c r="D12" s="25">
        <v>2300</v>
      </c>
      <c r="E12" s="16">
        <f t="shared" si="0"/>
        <v>0.438398999374609</v>
      </c>
      <c r="F12" s="16">
        <f t="shared" si="1"/>
        <v>0.37149672033393</v>
      </c>
      <c r="G12" s="23"/>
      <c r="H12" s="25"/>
      <c r="I12" s="21"/>
      <c r="J12" s="21"/>
      <c r="K12" s="16"/>
      <c r="L12" s="16"/>
    </row>
    <row r="13" s="3" customFormat="1" ht="15" customHeight="1" spans="1:12">
      <c r="A13" s="24" t="s">
        <v>19</v>
      </c>
      <c r="B13" s="25">
        <v>318</v>
      </c>
      <c r="C13" s="25">
        <v>320</v>
      </c>
      <c r="D13" s="25">
        <v>320</v>
      </c>
      <c r="E13" s="16">
        <f t="shared" si="0"/>
        <v>0.00628930817610063</v>
      </c>
      <c r="F13" s="16">
        <f t="shared" si="1"/>
        <v>0</v>
      </c>
      <c r="G13" s="22" t="s">
        <v>20</v>
      </c>
      <c r="H13" s="15">
        <f t="shared" ref="H13:J13" si="6">H14+H15+H16</f>
        <v>15365</v>
      </c>
      <c r="I13" s="15">
        <f t="shared" si="6"/>
        <v>11109</v>
      </c>
      <c r="J13" s="15">
        <f t="shared" si="6"/>
        <v>15365</v>
      </c>
      <c r="K13" s="16">
        <f t="shared" ref="K13:K16" si="7">J13/H13-1</f>
        <v>0</v>
      </c>
      <c r="L13" s="16">
        <f t="shared" ref="L13:L16" si="8">J13/I13-1</f>
        <v>0.383112791430372</v>
      </c>
    </row>
    <row r="14" s="3" customFormat="1" ht="15" customHeight="1" spans="1:12">
      <c r="A14" s="24" t="s">
        <v>21</v>
      </c>
      <c r="B14" s="25">
        <v>2389</v>
      </c>
      <c r="C14" s="25">
        <v>4310</v>
      </c>
      <c r="D14" s="25">
        <v>4310</v>
      </c>
      <c r="E14" s="16">
        <f t="shared" si="0"/>
        <v>0.804102134784429</v>
      </c>
      <c r="F14" s="16">
        <f t="shared" si="1"/>
        <v>0</v>
      </c>
      <c r="G14" s="23" t="s">
        <v>22</v>
      </c>
      <c r="H14" s="26">
        <v>6912</v>
      </c>
      <c r="I14" s="26">
        <v>5434</v>
      </c>
      <c r="J14" s="26">
        <v>6912</v>
      </c>
      <c r="K14" s="16">
        <f t="shared" si="7"/>
        <v>0</v>
      </c>
      <c r="L14" s="16">
        <f t="shared" si="8"/>
        <v>0.271991166728009</v>
      </c>
    </row>
    <row r="15" s="3" customFormat="1" ht="15" customHeight="1" spans="1:12">
      <c r="A15" s="24" t="s">
        <v>23</v>
      </c>
      <c r="B15" s="25">
        <v>1309</v>
      </c>
      <c r="C15" s="25">
        <v>1395</v>
      </c>
      <c r="D15" s="25">
        <v>1395</v>
      </c>
      <c r="E15" s="16">
        <f t="shared" si="0"/>
        <v>0.0656990068754775</v>
      </c>
      <c r="F15" s="16">
        <f t="shared" si="1"/>
        <v>0</v>
      </c>
      <c r="G15" s="23" t="s">
        <v>24</v>
      </c>
      <c r="H15" s="26">
        <v>150</v>
      </c>
      <c r="I15" s="26"/>
      <c r="J15" s="26">
        <v>150</v>
      </c>
      <c r="K15" s="16">
        <f t="shared" si="7"/>
        <v>0</v>
      </c>
      <c r="L15" s="16" t="e">
        <f t="shared" si="8"/>
        <v>#DIV/0!</v>
      </c>
    </row>
    <row r="16" s="3" customFormat="1" ht="15" customHeight="1" spans="1:12">
      <c r="A16" s="24" t="s">
        <v>25</v>
      </c>
      <c r="B16" s="25">
        <v>696</v>
      </c>
      <c r="C16" s="25">
        <v>720</v>
      </c>
      <c r="D16" s="25">
        <v>720</v>
      </c>
      <c r="E16" s="16">
        <f t="shared" si="0"/>
        <v>0.0344827586206897</v>
      </c>
      <c r="F16" s="16">
        <f t="shared" si="1"/>
        <v>0</v>
      </c>
      <c r="G16" s="23" t="s">
        <v>26</v>
      </c>
      <c r="H16" s="26">
        <f>SUM(H17:H19)</f>
        <v>8303</v>
      </c>
      <c r="I16" s="26">
        <v>5675</v>
      </c>
      <c r="J16" s="26">
        <f>SUM(J17:J19)</f>
        <v>8303</v>
      </c>
      <c r="K16" s="16">
        <f t="shared" si="7"/>
        <v>0</v>
      </c>
      <c r="L16" s="16">
        <f t="shared" si="8"/>
        <v>0.463083700440529</v>
      </c>
    </row>
    <row r="17" s="3" customFormat="1" ht="15" customHeight="1" spans="1:12">
      <c r="A17" s="24" t="s">
        <v>27</v>
      </c>
      <c r="B17" s="25">
        <v>484</v>
      </c>
      <c r="C17" s="25">
        <v>500</v>
      </c>
      <c r="D17" s="25">
        <v>500</v>
      </c>
      <c r="E17" s="16">
        <f t="shared" si="0"/>
        <v>0.0330578512396693</v>
      </c>
      <c r="F17" s="16">
        <f t="shared" si="1"/>
        <v>0</v>
      </c>
      <c r="G17" s="23" t="s">
        <v>28</v>
      </c>
      <c r="H17" s="26"/>
      <c r="I17" s="26"/>
      <c r="J17" s="26"/>
      <c r="K17" s="16"/>
      <c r="L17" s="16"/>
    </row>
    <row r="18" s="3" customFormat="1" ht="15" customHeight="1" spans="1:12">
      <c r="A18" s="24" t="s">
        <v>29</v>
      </c>
      <c r="B18" s="25">
        <v>760</v>
      </c>
      <c r="C18" s="25">
        <v>800</v>
      </c>
      <c r="D18" s="25">
        <v>800</v>
      </c>
      <c r="E18" s="16">
        <f t="shared" si="0"/>
        <v>0.0526315789473684</v>
      </c>
      <c r="F18" s="16">
        <f t="shared" si="1"/>
        <v>0</v>
      </c>
      <c r="G18" s="23" t="s">
        <v>30</v>
      </c>
      <c r="H18" s="26">
        <v>5675</v>
      </c>
      <c r="I18" s="26"/>
      <c r="J18" s="26">
        <v>5675</v>
      </c>
      <c r="K18" s="16">
        <f t="shared" ref="K18:K26" si="9">J18/H18-1</f>
        <v>0</v>
      </c>
      <c r="L18" s="16" t="e">
        <f t="shared" ref="L18:L26" si="10">J18/I18-1</f>
        <v>#DIV/0!</v>
      </c>
    </row>
    <row r="19" s="3" customFormat="1" ht="15" customHeight="1" spans="1:12">
      <c r="A19" s="24" t="s">
        <v>31</v>
      </c>
      <c r="B19" s="25">
        <v>400</v>
      </c>
      <c r="C19" s="25">
        <v>463</v>
      </c>
      <c r="D19" s="25">
        <v>463</v>
      </c>
      <c r="E19" s="16">
        <f t="shared" si="0"/>
        <v>0.1575</v>
      </c>
      <c r="F19" s="16">
        <f t="shared" si="1"/>
        <v>0</v>
      </c>
      <c r="G19" s="23" t="s">
        <v>32</v>
      </c>
      <c r="H19" s="26">
        <v>2628</v>
      </c>
      <c r="I19" s="26"/>
      <c r="J19" s="26">
        <v>2628</v>
      </c>
      <c r="K19" s="16">
        <f t="shared" si="9"/>
        <v>0</v>
      </c>
      <c r="L19" s="16" t="e">
        <f t="shared" si="10"/>
        <v>#DIV/0!</v>
      </c>
    </row>
    <row r="20" s="3" customFormat="1" ht="15" customHeight="1" spans="1:12">
      <c r="A20" s="24" t="s">
        <v>33</v>
      </c>
      <c r="B20" s="25">
        <v>810</v>
      </c>
      <c r="C20" s="25">
        <v>850</v>
      </c>
      <c r="D20" s="25">
        <v>850</v>
      </c>
      <c r="E20" s="16">
        <f t="shared" si="0"/>
        <v>0.0493827160493827</v>
      </c>
      <c r="F20" s="16">
        <f t="shared" si="1"/>
        <v>0</v>
      </c>
      <c r="G20" s="23"/>
      <c r="H20" s="26"/>
      <c r="I20" s="26"/>
      <c r="J20" s="26"/>
      <c r="K20" s="16"/>
      <c r="L20" s="16"/>
    </row>
    <row r="21" s="3" customFormat="1" ht="15" customHeight="1" spans="1:12">
      <c r="A21" s="24" t="s">
        <v>34</v>
      </c>
      <c r="B21" s="25">
        <v>3</v>
      </c>
      <c r="C21" s="25">
        <v>420</v>
      </c>
      <c r="D21" s="25">
        <v>420</v>
      </c>
      <c r="E21" s="16">
        <f t="shared" si="0"/>
        <v>139</v>
      </c>
      <c r="F21" s="16">
        <f t="shared" si="1"/>
        <v>0</v>
      </c>
      <c r="G21" s="23"/>
      <c r="H21" s="26"/>
      <c r="I21" s="26"/>
      <c r="J21" s="26"/>
      <c r="K21" s="16"/>
      <c r="L21" s="16"/>
    </row>
    <row r="22" s="3" customFormat="1" spans="1:12">
      <c r="A22" s="24" t="s">
        <v>35</v>
      </c>
      <c r="B22" s="25">
        <v>1881</v>
      </c>
      <c r="C22" s="25">
        <v>1310</v>
      </c>
      <c r="D22" s="25">
        <v>1310</v>
      </c>
      <c r="E22" s="16">
        <f t="shared" si="0"/>
        <v>-0.303561935140882</v>
      </c>
      <c r="F22" s="16">
        <f t="shared" si="1"/>
        <v>0</v>
      </c>
      <c r="G22" s="23"/>
      <c r="H22" s="26"/>
      <c r="I22" s="26"/>
      <c r="J22" s="26"/>
      <c r="K22" s="16"/>
      <c r="L22" s="16"/>
    </row>
    <row r="23" s="3" customFormat="1" ht="15" customHeight="1" spans="1:12">
      <c r="A23" s="24" t="s">
        <v>36</v>
      </c>
      <c r="B23" s="25">
        <v>7920</v>
      </c>
      <c r="C23" s="25">
        <v>8400</v>
      </c>
      <c r="D23" s="25">
        <v>8500</v>
      </c>
      <c r="E23" s="16">
        <f t="shared" si="0"/>
        <v>0.0732323232323233</v>
      </c>
      <c r="F23" s="16">
        <f t="shared" si="1"/>
        <v>0.0119047619047619</v>
      </c>
      <c r="G23" s="27" t="s">
        <v>37</v>
      </c>
      <c r="H23" s="26">
        <v>-34</v>
      </c>
      <c r="I23" s="26">
        <v>0</v>
      </c>
      <c r="J23" s="26">
        <v>0</v>
      </c>
      <c r="K23" s="16">
        <f t="shared" si="9"/>
        <v>-1</v>
      </c>
      <c r="L23" s="16" t="e">
        <f t="shared" si="10"/>
        <v>#DIV/0!</v>
      </c>
    </row>
    <row r="24" s="1" customFormat="1" ht="15" customHeight="1" spans="1:252">
      <c r="A24" s="24" t="s">
        <v>38</v>
      </c>
      <c r="B24" s="25">
        <v>209</v>
      </c>
      <c r="C24" s="25">
        <v>215</v>
      </c>
      <c r="D24" s="25">
        <v>215</v>
      </c>
      <c r="E24" s="16">
        <f t="shared" si="0"/>
        <v>0.0287081339712918</v>
      </c>
      <c r="F24" s="16">
        <f t="shared" si="1"/>
        <v>0</v>
      </c>
      <c r="G24" s="27" t="s">
        <v>39</v>
      </c>
      <c r="H24" s="26">
        <v>80</v>
      </c>
      <c r="I24" s="26">
        <v>0</v>
      </c>
      <c r="J24" s="26"/>
      <c r="K24" s="16">
        <f t="shared" si="9"/>
        <v>-1</v>
      </c>
      <c r="L24" s="16" t="e">
        <f t="shared" si="10"/>
        <v>#DIV/0!</v>
      </c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</row>
    <row r="25" s="1" customFormat="1" ht="15" customHeight="1" spans="1:252">
      <c r="A25" s="24" t="s">
        <v>40</v>
      </c>
      <c r="B25" s="25">
        <v>0</v>
      </c>
      <c r="C25" s="25">
        <v>0</v>
      </c>
      <c r="D25" s="25">
        <v>20</v>
      </c>
      <c r="E25" s="16" t="e">
        <f t="shared" si="0"/>
        <v>#DIV/0!</v>
      </c>
      <c r="F25" s="16" t="e">
        <f t="shared" si="1"/>
        <v>#DIV/0!</v>
      </c>
      <c r="G25" s="27" t="s">
        <v>41</v>
      </c>
      <c r="H25" s="26">
        <v>0</v>
      </c>
      <c r="I25" s="26">
        <v>0</v>
      </c>
      <c r="J25" s="26">
        <v>0</v>
      </c>
      <c r="K25" s="16" t="e">
        <f t="shared" si="9"/>
        <v>#DIV/0!</v>
      </c>
      <c r="L25" s="16" t="e">
        <f t="shared" si="10"/>
        <v>#DIV/0!</v>
      </c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</row>
    <row r="26" s="1" customFormat="1" ht="15" customHeight="1" spans="1:252">
      <c r="A26" s="17" t="s">
        <v>42</v>
      </c>
      <c r="B26" s="15">
        <f>SUM(B27:B32)</f>
        <v>7392</v>
      </c>
      <c r="C26" s="15">
        <f>SUM(C27:C32)</f>
        <v>8000</v>
      </c>
      <c r="D26" s="15">
        <f>SUM(D27:D32)</f>
        <v>10900</v>
      </c>
      <c r="E26" s="16">
        <f t="shared" si="0"/>
        <v>0.4745670995671</v>
      </c>
      <c r="F26" s="16">
        <f t="shared" si="1"/>
        <v>0.3625</v>
      </c>
      <c r="G26" s="27" t="s">
        <v>43</v>
      </c>
      <c r="H26" s="26">
        <v>21188</v>
      </c>
      <c r="I26" s="26">
        <v>20400</v>
      </c>
      <c r="J26" s="26">
        <v>20400</v>
      </c>
      <c r="K26" s="16">
        <f t="shared" si="9"/>
        <v>-0.0371908627525014</v>
      </c>
      <c r="L26" s="16">
        <f t="shared" si="10"/>
        <v>0</v>
      </c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</row>
    <row r="27" s="1" customFormat="1" ht="17.25" customHeight="1" spans="1:252">
      <c r="A27" s="24" t="s">
        <v>44</v>
      </c>
      <c r="B27" s="25">
        <v>948</v>
      </c>
      <c r="C27" s="25">
        <v>988</v>
      </c>
      <c r="D27" s="25">
        <v>2900</v>
      </c>
      <c r="E27" s="16">
        <f t="shared" si="0"/>
        <v>2.05907172995781</v>
      </c>
      <c r="F27" s="16">
        <f t="shared" si="1"/>
        <v>1.93522267206478</v>
      </c>
      <c r="G27" s="20"/>
      <c r="H27" s="26"/>
      <c r="I27" s="26"/>
      <c r="J27" s="26"/>
      <c r="K27" s="16"/>
      <c r="L27" s="16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</row>
    <row r="28" s="1" customFormat="1" ht="15" customHeight="1" spans="1:252">
      <c r="A28" s="24" t="s">
        <v>45</v>
      </c>
      <c r="B28" s="25">
        <v>2391</v>
      </c>
      <c r="C28" s="25">
        <v>2364</v>
      </c>
      <c r="D28" s="25">
        <v>3200</v>
      </c>
      <c r="E28" s="16">
        <f t="shared" si="0"/>
        <v>0.338352153910498</v>
      </c>
      <c r="F28" s="16">
        <f t="shared" si="1"/>
        <v>0.353637901861252</v>
      </c>
      <c r="G28" s="23"/>
      <c r="H28" s="26"/>
      <c r="I28" s="26"/>
      <c r="J28" s="26"/>
      <c r="K28" s="16"/>
      <c r="L28" s="16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</row>
    <row r="29" s="1" customFormat="1" ht="15" customHeight="1" spans="1:252">
      <c r="A29" s="24" t="s">
        <v>46</v>
      </c>
      <c r="B29" s="25">
        <v>2190</v>
      </c>
      <c r="C29" s="25">
        <v>2190</v>
      </c>
      <c r="D29" s="25">
        <v>2042</v>
      </c>
      <c r="E29" s="16">
        <f t="shared" si="0"/>
        <v>-0.0675799086757991</v>
      </c>
      <c r="F29" s="16">
        <f t="shared" si="1"/>
        <v>-0.0675799086757991</v>
      </c>
      <c r="G29" s="23"/>
      <c r="H29" s="26"/>
      <c r="I29" s="26"/>
      <c r="J29" s="26"/>
      <c r="K29" s="16"/>
      <c r="L29" s="16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</row>
    <row r="30" s="1" customFormat="1" ht="15" customHeight="1" spans="1:252">
      <c r="A30" s="24" t="s">
        <v>47</v>
      </c>
      <c r="B30" s="21">
        <v>1534</v>
      </c>
      <c r="C30" s="21">
        <v>2039</v>
      </c>
      <c r="D30" s="21">
        <v>2039</v>
      </c>
      <c r="E30" s="16">
        <f t="shared" si="0"/>
        <v>0.329204693611473</v>
      </c>
      <c r="F30" s="16">
        <f t="shared" si="1"/>
        <v>0</v>
      </c>
      <c r="G30" s="27" t="s">
        <v>48</v>
      </c>
      <c r="H30" s="26">
        <f>B5-H5</f>
        <v>0</v>
      </c>
      <c r="I30" s="26">
        <f>C5-I5</f>
        <v>0</v>
      </c>
      <c r="J30" s="26">
        <f>D5-J5</f>
        <v>0</v>
      </c>
      <c r="K30" s="16" t="e">
        <f>J30/H30-1</f>
        <v>#DIV/0!</v>
      </c>
      <c r="L30" s="16" t="e">
        <f>J30/I30-1</f>
        <v>#DIV/0!</v>
      </c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</row>
    <row r="31" s="1" customFormat="1" ht="15" customHeight="1" spans="1:252">
      <c r="A31" s="24" t="s">
        <v>49</v>
      </c>
      <c r="B31" s="21">
        <v>99</v>
      </c>
      <c r="C31" s="21">
        <v>100</v>
      </c>
      <c r="D31" s="21">
        <v>400</v>
      </c>
      <c r="E31" s="16">
        <f t="shared" si="0"/>
        <v>3.04040404040404</v>
      </c>
      <c r="F31" s="16">
        <f t="shared" si="1"/>
        <v>3</v>
      </c>
      <c r="G31" s="23"/>
      <c r="H31" s="26"/>
      <c r="I31" s="26"/>
      <c r="J31" s="26"/>
      <c r="K31" s="33">
        <f t="shared" ref="K31:K38" si="11">J31-I31</f>
        <v>0</v>
      </c>
      <c r="L31" s="33">
        <f t="shared" ref="L31:L38" si="12">J31-H31</f>
        <v>0</v>
      </c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</row>
    <row r="32" s="1" customFormat="1" ht="15" customHeight="1" spans="1:252">
      <c r="A32" s="24" t="s">
        <v>50</v>
      </c>
      <c r="B32" s="21">
        <v>230</v>
      </c>
      <c r="C32" s="21">
        <v>319</v>
      </c>
      <c r="D32" s="21">
        <v>319</v>
      </c>
      <c r="E32" s="16">
        <f t="shared" si="0"/>
        <v>0.38695652173913</v>
      </c>
      <c r="F32" s="16">
        <f t="shared" si="1"/>
        <v>0</v>
      </c>
      <c r="G32" s="23"/>
      <c r="H32" s="26"/>
      <c r="I32" s="26"/>
      <c r="J32" s="26"/>
      <c r="K32" s="33">
        <f t="shared" si="11"/>
        <v>0</v>
      </c>
      <c r="L32" s="33">
        <f t="shared" si="12"/>
        <v>0</v>
      </c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</row>
    <row r="33" s="1" customFormat="1" ht="15" customHeight="1" spans="1:252">
      <c r="A33" s="20" t="s">
        <v>51</v>
      </c>
      <c r="B33" s="21"/>
      <c r="C33" s="21"/>
      <c r="D33" s="21"/>
      <c r="E33" s="16" t="e">
        <f t="shared" si="0"/>
        <v>#DIV/0!</v>
      </c>
      <c r="F33" s="16" t="e">
        <f t="shared" si="1"/>
        <v>#DIV/0!</v>
      </c>
      <c r="G33" s="28"/>
      <c r="H33" s="26"/>
      <c r="I33" s="26"/>
      <c r="J33" s="26"/>
      <c r="K33" s="33">
        <f t="shared" si="11"/>
        <v>0</v>
      </c>
      <c r="L33" s="33">
        <f t="shared" si="12"/>
        <v>0</v>
      </c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</row>
    <row r="34" s="1" customFormat="1" ht="15" customHeight="1" spans="1:252">
      <c r="A34" s="17" t="s">
        <v>52</v>
      </c>
      <c r="B34" s="18">
        <f>SUM(B35,B40,B62)</f>
        <v>94993</v>
      </c>
      <c r="C34" s="18">
        <f>SUM(C35,C40,C62)</f>
        <v>97341</v>
      </c>
      <c r="D34" s="18">
        <f>SUM(D35,D40,D62)</f>
        <v>110004</v>
      </c>
      <c r="E34" s="16">
        <f t="shared" si="0"/>
        <v>0.158022170054636</v>
      </c>
      <c r="F34" s="16">
        <f t="shared" si="1"/>
        <v>0.13008906832681</v>
      </c>
      <c r="G34" s="28"/>
      <c r="H34" s="26"/>
      <c r="I34" s="26"/>
      <c r="J34" s="26"/>
      <c r="K34" s="33">
        <f t="shared" si="11"/>
        <v>0</v>
      </c>
      <c r="L34" s="33">
        <f t="shared" si="12"/>
        <v>0</v>
      </c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</row>
    <row r="35" s="1" customFormat="1" ht="15" customHeight="1" spans="1:252">
      <c r="A35" s="19" t="s">
        <v>53</v>
      </c>
      <c r="B35" s="15">
        <f>SUM(B36:B39)</f>
        <v>2274</v>
      </c>
      <c r="C35" s="15">
        <f>SUM(C36:C39)</f>
        <v>2341</v>
      </c>
      <c r="D35" s="15">
        <f>SUM(D36:D39)</f>
        <v>2274</v>
      </c>
      <c r="E35" s="16">
        <f t="shared" si="0"/>
        <v>0</v>
      </c>
      <c r="F35" s="16">
        <f t="shared" si="1"/>
        <v>-0.0286202477573686</v>
      </c>
      <c r="G35" s="23"/>
      <c r="H35" s="26"/>
      <c r="I35" s="26"/>
      <c r="J35" s="26"/>
      <c r="K35" s="33">
        <f t="shared" si="11"/>
        <v>0</v>
      </c>
      <c r="L35" s="33">
        <f t="shared" si="12"/>
        <v>0</v>
      </c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</row>
    <row r="36" s="1" customFormat="1" ht="15" customHeight="1" spans="1:252">
      <c r="A36" s="24" t="s">
        <v>54</v>
      </c>
      <c r="B36" s="21">
        <v>703</v>
      </c>
      <c r="C36" s="21">
        <v>703</v>
      </c>
      <c r="D36" s="21">
        <v>703</v>
      </c>
      <c r="E36" s="16">
        <f t="shared" si="0"/>
        <v>0</v>
      </c>
      <c r="F36" s="16">
        <f t="shared" si="1"/>
        <v>0</v>
      </c>
      <c r="G36" s="20"/>
      <c r="H36" s="26"/>
      <c r="I36" s="26"/>
      <c r="J36" s="26"/>
      <c r="K36" s="33">
        <f t="shared" si="11"/>
        <v>0</v>
      </c>
      <c r="L36" s="33">
        <f t="shared" si="12"/>
        <v>0</v>
      </c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</row>
    <row r="37" s="1" customFormat="1" ht="15" customHeight="1" spans="1:252">
      <c r="A37" s="24" t="s">
        <v>55</v>
      </c>
      <c r="B37" s="21">
        <v>428</v>
      </c>
      <c r="C37" s="21">
        <v>428</v>
      </c>
      <c r="D37" s="21">
        <v>428</v>
      </c>
      <c r="E37" s="16">
        <f t="shared" si="0"/>
        <v>0</v>
      </c>
      <c r="F37" s="16">
        <f t="shared" si="1"/>
        <v>0</v>
      </c>
      <c r="G37" s="29"/>
      <c r="H37" s="26"/>
      <c r="I37" s="26"/>
      <c r="J37" s="26"/>
      <c r="K37" s="33">
        <f t="shared" si="11"/>
        <v>0</v>
      </c>
      <c r="L37" s="33">
        <f t="shared" si="12"/>
        <v>0</v>
      </c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</row>
    <row r="38" s="1" customFormat="1" ht="15" customHeight="1" spans="1:252">
      <c r="A38" s="24" t="s">
        <v>56</v>
      </c>
      <c r="B38" s="21">
        <v>1210</v>
      </c>
      <c r="C38" s="21">
        <v>1210</v>
      </c>
      <c r="D38" s="21">
        <v>1210</v>
      </c>
      <c r="E38" s="16">
        <f t="shared" si="0"/>
        <v>0</v>
      </c>
      <c r="F38" s="16">
        <f t="shared" si="1"/>
        <v>0</v>
      </c>
      <c r="G38" s="29"/>
      <c r="H38" s="26"/>
      <c r="I38" s="26"/>
      <c r="J38" s="26"/>
      <c r="K38" s="33">
        <f t="shared" si="11"/>
        <v>0</v>
      </c>
      <c r="L38" s="33">
        <f t="shared" si="12"/>
        <v>0</v>
      </c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</row>
    <row r="39" s="1" customFormat="1" ht="15" customHeight="1" spans="1:252">
      <c r="A39" s="24" t="s">
        <v>57</v>
      </c>
      <c r="B39" s="21">
        <v>-67</v>
      </c>
      <c r="C39" s="21"/>
      <c r="D39" s="21">
        <v>-67</v>
      </c>
      <c r="E39" s="16">
        <f t="shared" si="0"/>
        <v>0</v>
      </c>
      <c r="F39" s="16" t="e">
        <f t="shared" si="1"/>
        <v>#DIV/0!</v>
      </c>
      <c r="G39" s="29"/>
      <c r="H39" s="26"/>
      <c r="I39" s="26"/>
      <c r="J39" s="26"/>
      <c r="K39" s="33"/>
      <c r="L39" s="3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</row>
    <row r="40" s="1" customFormat="1" ht="15" customHeight="1" spans="1:252">
      <c r="A40" s="19" t="s">
        <v>58</v>
      </c>
      <c r="B40" s="18">
        <f>SUM(B41:B61)</f>
        <v>15277</v>
      </c>
      <c r="C40" s="18">
        <f>SUM(C41:C61)</f>
        <v>15000</v>
      </c>
      <c r="D40" s="18">
        <f>SUM(D41:D61)</f>
        <v>17882</v>
      </c>
      <c r="E40" s="16">
        <f t="shared" si="0"/>
        <v>0.170517771813838</v>
      </c>
      <c r="F40" s="16">
        <f t="shared" si="1"/>
        <v>0.192133333333333</v>
      </c>
      <c r="G40" s="27"/>
      <c r="H40" s="26"/>
      <c r="I40" s="26"/>
      <c r="J40" s="26"/>
      <c r="K40" s="33"/>
      <c r="L40" s="3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</row>
    <row r="41" s="1" customFormat="1" ht="15" customHeight="1" spans="1:252">
      <c r="A41" s="24" t="s">
        <v>59</v>
      </c>
      <c r="B41" s="21">
        <v>1921</v>
      </c>
      <c r="C41" s="21">
        <v>1764</v>
      </c>
      <c r="D41" s="21">
        <v>1963</v>
      </c>
      <c r="E41" s="16">
        <f t="shared" si="0"/>
        <v>0.0218636127017178</v>
      </c>
      <c r="F41" s="16">
        <f t="shared" si="1"/>
        <v>0.11281179138322</v>
      </c>
      <c r="G41" s="27"/>
      <c r="H41" s="26"/>
      <c r="I41" s="26"/>
      <c r="J41" s="26"/>
      <c r="K41" s="33"/>
      <c r="L41" s="3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</row>
    <row r="42" s="1" customFormat="1" ht="15" customHeight="1" spans="1:252">
      <c r="A42" s="24" t="s">
        <v>60</v>
      </c>
      <c r="B42" s="30">
        <v>0</v>
      </c>
      <c r="C42" s="30">
        <v>0</v>
      </c>
      <c r="D42" s="30">
        <v>0</v>
      </c>
      <c r="E42" s="16" t="e">
        <f t="shared" si="0"/>
        <v>#DIV/0!</v>
      </c>
      <c r="F42" s="16" t="e">
        <f t="shared" si="1"/>
        <v>#DIV/0!</v>
      </c>
      <c r="G42" s="20"/>
      <c r="H42" s="26"/>
      <c r="I42" s="26"/>
      <c r="J42" s="26"/>
      <c r="K42" s="33"/>
      <c r="L42" s="3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</row>
    <row r="43" s="1" customFormat="1" ht="15" customHeight="1" spans="1:252">
      <c r="A43" s="24" t="s">
        <v>61</v>
      </c>
      <c r="B43" s="30">
        <v>44</v>
      </c>
      <c r="C43" s="30">
        <v>44</v>
      </c>
      <c r="D43" s="30">
        <v>53</v>
      </c>
      <c r="E43" s="16">
        <f t="shared" si="0"/>
        <v>0.204545454545455</v>
      </c>
      <c r="F43" s="16">
        <f t="shared" si="1"/>
        <v>0.204545454545455</v>
      </c>
      <c r="G43" s="23"/>
      <c r="H43" s="21"/>
      <c r="I43" s="21"/>
      <c r="J43" s="21"/>
      <c r="K43" s="33"/>
      <c r="L43" s="3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</row>
    <row r="44" s="1" customFormat="1" ht="15" customHeight="1" spans="1:252">
      <c r="A44" s="24" t="s">
        <v>62</v>
      </c>
      <c r="B44" s="30">
        <v>69</v>
      </c>
      <c r="C44" s="30">
        <v>150</v>
      </c>
      <c r="D44" s="30">
        <v>197</v>
      </c>
      <c r="E44" s="16">
        <f t="shared" si="0"/>
        <v>1.85507246376812</v>
      </c>
      <c r="F44" s="16">
        <f t="shared" si="1"/>
        <v>0.313333333333333</v>
      </c>
      <c r="G44" s="23"/>
      <c r="H44" s="21"/>
      <c r="I44" s="21"/>
      <c r="J44" s="21"/>
      <c r="K44" s="33"/>
      <c r="L44" s="3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</row>
    <row r="45" s="1" customFormat="1" ht="15" customHeight="1" spans="1:252">
      <c r="A45" s="24" t="s">
        <v>63</v>
      </c>
      <c r="B45" s="30">
        <v>569</v>
      </c>
      <c r="C45" s="30">
        <v>453</v>
      </c>
      <c r="D45" s="30">
        <v>612</v>
      </c>
      <c r="E45" s="16">
        <f t="shared" si="0"/>
        <v>0.0755711775043937</v>
      </c>
      <c r="F45" s="16">
        <f t="shared" si="1"/>
        <v>0.350993377483444</v>
      </c>
      <c r="G45" s="23"/>
      <c r="H45" s="26"/>
      <c r="I45" s="26"/>
      <c r="J45" s="26"/>
      <c r="K45" s="33"/>
      <c r="L45" s="3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</row>
    <row r="46" s="1" customFormat="1" ht="15" customHeight="1" spans="1:252">
      <c r="A46" s="24" t="s">
        <v>64</v>
      </c>
      <c r="B46" s="21">
        <v>880</v>
      </c>
      <c r="C46" s="21">
        <v>859</v>
      </c>
      <c r="D46" s="21">
        <v>859</v>
      </c>
      <c r="E46" s="16">
        <f t="shared" si="0"/>
        <v>-0.0238636363636363</v>
      </c>
      <c r="F46" s="16">
        <f t="shared" si="1"/>
        <v>0</v>
      </c>
      <c r="G46" s="23"/>
      <c r="H46" s="26"/>
      <c r="I46" s="26"/>
      <c r="J46" s="26"/>
      <c r="K46" s="33">
        <f t="shared" ref="K46:K48" si="13">J46-I46</f>
        <v>0</v>
      </c>
      <c r="L46" s="33">
        <f t="shared" ref="L46:L48" si="14">J46-H46</f>
        <v>0</v>
      </c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</row>
    <row r="47" s="1" customFormat="1" ht="15" customHeight="1" spans="1:252">
      <c r="A47" s="24" t="s">
        <v>65</v>
      </c>
      <c r="B47" s="21">
        <v>197</v>
      </c>
      <c r="C47" s="21">
        <v>194</v>
      </c>
      <c r="D47" s="21">
        <v>194</v>
      </c>
      <c r="E47" s="16">
        <f t="shared" si="0"/>
        <v>-0.0152284263959391</v>
      </c>
      <c r="F47" s="16">
        <f t="shared" si="1"/>
        <v>0</v>
      </c>
      <c r="G47" s="23"/>
      <c r="H47" s="26"/>
      <c r="I47" s="26"/>
      <c r="J47" s="26"/>
      <c r="K47" s="33">
        <f t="shared" si="13"/>
        <v>0</v>
      </c>
      <c r="L47" s="33">
        <f t="shared" si="14"/>
        <v>0</v>
      </c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</row>
    <row r="48" s="1" customFormat="1" ht="15" customHeight="1" spans="1:252">
      <c r="A48" s="24" t="s">
        <v>66</v>
      </c>
      <c r="B48" s="21">
        <v>1369</v>
      </c>
      <c r="C48" s="21">
        <v>1240</v>
      </c>
      <c r="D48" s="21">
        <v>1240</v>
      </c>
      <c r="E48" s="16">
        <f t="shared" si="0"/>
        <v>-0.0942293644996348</v>
      </c>
      <c r="F48" s="16">
        <f t="shared" si="1"/>
        <v>0</v>
      </c>
      <c r="G48" s="23"/>
      <c r="H48" s="26"/>
      <c r="I48" s="26"/>
      <c r="J48" s="26"/>
      <c r="K48" s="33">
        <f t="shared" si="13"/>
        <v>0</v>
      </c>
      <c r="L48" s="33">
        <f t="shared" si="14"/>
        <v>0</v>
      </c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</row>
    <row r="49" s="1" customFormat="1" ht="15" customHeight="1" spans="1:252">
      <c r="A49" s="24" t="s">
        <v>67</v>
      </c>
      <c r="B49" s="21">
        <v>543</v>
      </c>
      <c r="C49" s="21">
        <v>273</v>
      </c>
      <c r="D49" s="21">
        <v>340</v>
      </c>
      <c r="E49" s="16">
        <f t="shared" si="0"/>
        <v>-0.373848987108656</v>
      </c>
      <c r="F49" s="16">
        <f t="shared" si="1"/>
        <v>0.245421245421245</v>
      </c>
      <c r="G49" s="23"/>
      <c r="H49" s="26"/>
      <c r="I49" s="26"/>
      <c r="J49" s="26"/>
      <c r="K49" s="33"/>
      <c r="L49" s="3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</row>
    <row r="50" s="1" customFormat="1" ht="15" customHeight="1" spans="1:252">
      <c r="A50" s="24" t="s">
        <v>68</v>
      </c>
      <c r="B50" s="21">
        <v>288</v>
      </c>
      <c r="C50" s="21">
        <v>0</v>
      </c>
      <c r="D50" s="21">
        <v>1892</v>
      </c>
      <c r="E50" s="16">
        <f t="shared" si="0"/>
        <v>5.56944444444444</v>
      </c>
      <c r="F50" s="16" t="e">
        <f t="shared" si="1"/>
        <v>#DIV/0!</v>
      </c>
      <c r="G50" s="23"/>
      <c r="H50" s="26"/>
      <c r="I50" s="26"/>
      <c r="J50" s="26"/>
      <c r="K50" s="33">
        <f t="shared" ref="K50:K56" si="15">J50-I50</f>
        <v>0</v>
      </c>
      <c r="L50" s="33">
        <f t="shared" ref="L50:L56" si="16">J50-H50</f>
        <v>0</v>
      </c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</row>
    <row r="51" s="1" customFormat="1" ht="15" customHeight="1" spans="1:252">
      <c r="A51" s="24" t="s">
        <v>69</v>
      </c>
      <c r="B51" s="21">
        <v>25</v>
      </c>
      <c r="C51" s="21">
        <v>0</v>
      </c>
      <c r="D51" s="21"/>
      <c r="E51" s="16">
        <f t="shared" si="0"/>
        <v>-1</v>
      </c>
      <c r="F51" s="16" t="e">
        <f t="shared" si="1"/>
        <v>#DIV/0!</v>
      </c>
      <c r="G51" s="23"/>
      <c r="H51" s="26"/>
      <c r="I51" s="26"/>
      <c r="J51" s="26"/>
      <c r="K51" s="33"/>
      <c r="L51" s="3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</row>
    <row r="52" s="1" customFormat="1" ht="15" customHeight="1" spans="1:252">
      <c r="A52" s="24" t="s">
        <v>70</v>
      </c>
      <c r="B52" s="21">
        <v>6675</v>
      </c>
      <c r="C52" s="21">
        <v>5705</v>
      </c>
      <c r="D52" s="21">
        <v>8091</v>
      </c>
      <c r="E52" s="16">
        <f t="shared" si="0"/>
        <v>0.212134831460674</v>
      </c>
      <c r="F52" s="16">
        <f t="shared" si="1"/>
        <v>0.418229623137599</v>
      </c>
      <c r="G52" s="23"/>
      <c r="H52" s="26"/>
      <c r="I52" s="26"/>
      <c r="J52" s="26"/>
      <c r="K52" s="33">
        <f t="shared" si="15"/>
        <v>0</v>
      </c>
      <c r="L52" s="33">
        <f t="shared" si="16"/>
        <v>0</v>
      </c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</row>
    <row r="53" s="1" customFormat="1" ht="15" customHeight="1" spans="1:252">
      <c r="A53" s="24" t="s">
        <v>71</v>
      </c>
      <c r="B53" s="21">
        <v>1266</v>
      </c>
      <c r="C53" s="21">
        <v>762</v>
      </c>
      <c r="D53" s="21">
        <v>1145</v>
      </c>
      <c r="E53" s="16">
        <f t="shared" si="0"/>
        <v>-0.0955766192733017</v>
      </c>
      <c r="F53" s="16">
        <f t="shared" si="1"/>
        <v>0.502624671916011</v>
      </c>
      <c r="G53" s="23"/>
      <c r="H53" s="26"/>
      <c r="I53" s="26"/>
      <c r="J53" s="26"/>
      <c r="K53" s="33">
        <f t="shared" si="15"/>
        <v>0</v>
      </c>
      <c r="L53" s="33">
        <f t="shared" si="16"/>
        <v>0</v>
      </c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</row>
    <row r="54" s="1" customFormat="1" ht="15" customHeight="1" spans="1:252">
      <c r="A54" s="24" t="s">
        <v>72</v>
      </c>
      <c r="B54" s="21">
        <v>0</v>
      </c>
      <c r="C54" s="21">
        <v>3474</v>
      </c>
      <c r="D54" s="21">
        <v>200</v>
      </c>
      <c r="E54" s="16" t="e">
        <f t="shared" si="0"/>
        <v>#DIV/0!</v>
      </c>
      <c r="F54" s="16">
        <f t="shared" si="1"/>
        <v>-0.942429476108233</v>
      </c>
      <c r="G54" s="23"/>
      <c r="H54" s="26"/>
      <c r="I54" s="26"/>
      <c r="J54" s="26"/>
      <c r="K54" s="33">
        <f t="shared" si="15"/>
        <v>0</v>
      </c>
      <c r="L54" s="33">
        <f t="shared" si="16"/>
        <v>0</v>
      </c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</row>
    <row r="55" s="1" customFormat="1" ht="15" customHeight="1" spans="1:252">
      <c r="A55" s="24" t="s">
        <v>73</v>
      </c>
      <c r="B55" s="21">
        <v>48</v>
      </c>
      <c r="C55" s="21">
        <v>8</v>
      </c>
      <c r="D55" s="21">
        <v>510</v>
      </c>
      <c r="E55" s="16">
        <f t="shared" si="0"/>
        <v>9.625</v>
      </c>
      <c r="F55" s="16">
        <f t="shared" si="1"/>
        <v>62.75</v>
      </c>
      <c r="G55" s="23"/>
      <c r="H55" s="26"/>
      <c r="I55" s="26"/>
      <c r="J55" s="26"/>
      <c r="K55" s="33">
        <f t="shared" si="15"/>
        <v>0</v>
      </c>
      <c r="L55" s="33">
        <f t="shared" si="16"/>
        <v>0</v>
      </c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</row>
    <row r="56" s="1" customFormat="1" ht="15" customHeight="1" spans="1:252">
      <c r="A56" s="24" t="s">
        <v>74</v>
      </c>
      <c r="B56" s="21">
        <v>1</v>
      </c>
      <c r="C56" s="21">
        <v>0</v>
      </c>
      <c r="D56" s="21">
        <v>0</v>
      </c>
      <c r="E56" s="16">
        <f t="shared" si="0"/>
        <v>-1</v>
      </c>
      <c r="F56" s="16" t="e">
        <f t="shared" si="1"/>
        <v>#DIV/0!</v>
      </c>
      <c r="G56" s="23"/>
      <c r="H56" s="21"/>
      <c r="I56" s="21"/>
      <c r="J56" s="21"/>
      <c r="K56" s="33">
        <f t="shared" si="15"/>
        <v>0</v>
      </c>
      <c r="L56" s="33">
        <f t="shared" si="16"/>
        <v>0</v>
      </c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</row>
    <row r="57" s="1" customFormat="1" ht="15" customHeight="1" spans="1:252">
      <c r="A57" s="24" t="s">
        <v>75</v>
      </c>
      <c r="B57" s="21">
        <v>47</v>
      </c>
      <c r="C57" s="21">
        <v>47</v>
      </c>
      <c r="D57" s="21">
        <v>47</v>
      </c>
      <c r="E57" s="16">
        <f t="shared" si="0"/>
        <v>0</v>
      </c>
      <c r="F57" s="16">
        <f t="shared" si="1"/>
        <v>0</v>
      </c>
      <c r="G57" s="23"/>
      <c r="H57" s="26"/>
      <c r="I57" s="26"/>
      <c r="J57" s="26"/>
      <c r="K57" s="33"/>
      <c r="L57" s="3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</row>
    <row r="58" s="1" customFormat="1" ht="15" customHeight="1" spans="1:252">
      <c r="A58" s="24" t="s">
        <v>76</v>
      </c>
      <c r="B58" s="21">
        <v>1234</v>
      </c>
      <c r="C58" s="21">
        <v>0</v>
      </c>
      <c r="D58" s="21">
        <v>503</v>
      </c>
      <c r="E58" s="16">
        <f t="shared" si="0"/>
        <v>-0.592382495948136</v>
      </c>
      <c r="F58" s="16" t="e">
        <f t="shared" si="1"/>
        <v>#DIV/0!</v>
      </c>
      <c r="G58" s="23"/>
      <c r="H58" s="26"/>
      <c r="I58" s="26"/>
      <c r="J58" s="26"/>
      <c r="K58" s="33">
        <f t="shared" ref="K58:K60" si="17">J58-I58</f>
        <v>0</v>
      </c>
      <c r="L58" s="33">
        <f t="shared" ref="L58:L60" si="18">J58-H58</f>
        <v>0</v>
      </c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</row>
    <row r="59" s="1" customFormat="1" ht="15" customHeight="1" spans="1:252">
      <c r="A59" s="24" t="s">
        <v>77</v>
      </c>
      <c r="B59" s="21">
        <v>0</v>
      </c>
      <c r="C59" s="21">
        <v>0</v>
      </c>
      <c r="D59" s="21">
        <v>0</v>
      </c>
      <c r="E59" s="16" t="e">
        <f t="shared" si="0"/>
        <v>#DIV/0!</v>
      </c>
      <c r="F59" s="16" t="e">
        <f t="shared" si="1"/>
        <v>#DIV/0!</v>
      </c>
      <c r="G59" s="23"/>
      <c r="H59" s="26"/>
      <c r="I59" s="26"/>
      <c r="J59" s="26"/>
      <c r="K59" s="33">
        <f t="shared" si="17"/>
        <v>0</v>
      </c>
      <c r="L59" s="33">
        <f t="shared" si="18"/>
        <v>0</v>
      </c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</row>
    <row r="60" s="1" customFormat="1" ht="15" customHeight="1" spans="1:252">
      <c r="A60" s="24" t="s">
        <v>78</v>
      </c>
      <c r="B60" s="21">
        <v>101</v>
      </c>
      <c r="C60" s="21">
        <v>27</v>
      </c>
      <c r="D60" s="21">
        <v>36</v>
      </c>
      <c r="E60" s="16">
        <f t="shared" si="0"/>
        <v>-0.643564356435644</v>
      </c>
      <c r="F60" s="16">
        <f t="shared" si="1"/>
        <v>0.333333333333333</v>
      </c>
      <c r="G60" s="23"/>
      <c r="H60" s="26"/>
      <c r="I60" s="26"/>
      <c r="J60" s="26"/>
      <c r="K60" s="33">
        <f t="shared" si="17"/>
        <v>0</v>
      </c>
      <c r="L60" s="33">
        <f t="shared" si="18"/>
        <v>0</v>
      </c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</row>
    <row r="61" s="1" customFormat="1" ht="15" customHeight="1" spans="1:252">
      <c r="A61" s="24" t="s">
        <v>50</v>
      </c>
      <c r="B61" s="21"/>
      <c r="C61" s="21">
        <v>0</v>
      </c>
      <c r="D61" s="21">
        <v>0</v>
      </c>
      <c r="E61" s="16" t="e">
        <f t="shared" si="0"/>
        <v>#DIV/0!</v>
      </c>
      <c r="F61" s="16" t="e">
        <f t="shared" si="1"/>
        <v>#DIV/0!</v>
      </c>
      <c r="G61" s="23"/>
      <c r="H61" s="26"/>
      <c r="I61" s="26"/>
      <c r="J61" s="26"/>
      <c r="K61" s="33"/>
      <c r="L61" s="3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</row>
    <row r="62" s="1" customFormat="1" ht="15" customHeight="1" spans="1:252">
      <c r="A62" s="19" t="s">
        <v>79</v>
      </c>
      <c r="B62" s="18">
        <f>SUM(B63:B84)</f>
        <v>77442</v>
      </c>
      <c r="C62" s="18">
        <f>SUM(C63:C84)</f>
        <v>80000</v>
      </c>
      <c r="D62" s="18">
        <f>SUM(D63:D84)</f>
        <v>89848</v>
      </c>
      <c r="E62" s="16">
        <f t="shared" si="0"/>
        <v>0.160197308953798</v>
      </c>
      <c r="F62" s="16">
        <f t="shared" si="1"/>
        <v>0.1231</v>
      </c>
      <c r="G62" s="23"/>
      <c r="H62" s="31"/>
      <c r="I62" s="26"/>
      <c r="J62" s="26"/>
      <c r="K62" s="34"/>
      <c r="L62" s="3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</row>
    <row r="63" s="1" customFormat="1" ht="15" customHeight="1" spans="1:252">
      <c r="A63" s="32" t="s">
        <v>80</v>
      </c>
      <c r="B63" s="26">
        <v>8445</v>
      </c>
      <c r="C63" s="21">
        <v>8740</v>
      </c>
      <c r="D63" s="21">
        <v>11216</v>
      </c>
      <c r="E63" s="16">
        <f t="shared" si="0"/>
        <v>0.328123149792777</v>
      </c>
      <c r="F63" s="16">
        <f t="shared" si="1"/>
        <v>0.283295194508009</v>
      </c>
      <c r="G63" s="23"/>
      <c r="H63" s="31"/>
      <c r="I63" s="26"/>
      <c r="J63" s="26"/>
      <c r="K63" s="34"/>
      <c r="L63" s="3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</row>
    <row r="64" s="1" customFormat="1" ht="15" customHeight="1" spans="1:252">
      <c r="A64" s="32" t="s">
        <v>81</v>
      </c>
      <c r="B64" s="26">
        <v>17849</v>
      </c>
      <c r="C64" s="21">
        <v>19700</v>
      </c>
      <c r="D64" s="21">
        <v>17849</v>
      </c>
      <c r="E64" s="16">
        <f t="shared" si="0"/>
        <v>0</v>
      </c>
      <c r="F64" s="16">
        <f t="shared" si="1"/>
        <v>-0.0939593908629441</v>
      </c>
      <c r="G64" s="20"/>
      <c r="H64" s="31"/>
      <c r="I64" s="26"/>
      <c r="J64" s="26"/>
      <c r="K64" s="34"/>
      <c r="L64" s="3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</row>
    <row r="65" s="1" customFormat="1" ht="15" customHeight="1" spans="1:252">
      <c r="A65" s="32" t="s">
        <v>82</v>
      </c>
      <c r="B65" s="26">
        <v>5463</v>
      </c>
      <c r="C65" s="21">
        <v>2342</v>
      </c>
      <c r="D65" s="21">
        <v>8030</v>
      </c>
      <c r="E65" s="16">
        <f t="shared" si="0"/>
        <v>0.469888339740069</v>
      </c>
      <c r="F65" s="16">
        <f t="shared" si="1"/>
        <v>2.42869342442357</v>
      </c>
      <c r="G65" s="35"/>
      <c r="H65" s="31"/>
      <c r="I65" s="26"/>
      <c r="J65" s="26"/>
      <c r="K65" s="34"/>
      <c r="L65" s="3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</row>
    <row r="66" s="1" customFormat="1" ht="15" customHeight="1" spans="1:252">
      <c r="A66" s="32" t="s">
        <v>83</v>
      </c>
      <c r="B66" s="26">
        <v>962</v>
      </c>
      <c r="C66" s="21">
        <v>962</v>
      </c>
      <c r="D66" s="21">
        <v>962</v>
      </c>
      <c r="E66" s="16">
        <f t="shared" si="0"/>
        <v>0</v>
      </c>
      <c r="F66" s="16">
        <f t="shared" si="1"/>
        <v>0</v>
      </c>
      <c r="G66" s="20"/>
      <c r="H66" s="26"/>
      <c r="I66" s="26"/>
      <c r="J66" s="26"/>
      <c r="K66" s="34"/>
      <c r="L66" s="3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</row>
    <row r="67" s="1" customFormat="1" ht="15" customHeight="1" spans="1:252">
      <c r="A67" s="32" t="s">
        <v>84</v>
      </c>
      <c r="B67" s="26">
        <v>1570</v>
      </c>
      <c r="C67" s="21">
        <v>1636</v>
      </c>
      <c r="D67" s="21">
        <v>1391</v>
      </c>
      <c r="E67" s="16">
        <f t="shared" si="0"/>
        <v>-0.114012738853503</v>
      </c>
      <c r="F67" s="16">
        <f t="shared" si="1"/>
        <v>-0.149755501222494</v>
      </c>
      <c r="G67" s="20"/>
      <c r="H67" s="26"/>
      <c r="I67" s="26"/>
      <c r="J67" s="26"/>
      <c r="K67" s="34"/>
      <c r="L67" s="3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</row>
    <row r="68" s="1" customFormat="1" ht="15" customHeight="1" spans="1:252">
      <c r="A68" s="32" t="s">
        <v>85</v>
      </c>
      <c r="B68" s="26">
        <v>6793</v>
      </c>
      <c r="C68" s="26">
        <v>8141</v>
      </c>
      <c r="D68" s="26">
        <v>6000</v>
      </c>
      <c r="E68" s="16">
        <f t="shared" si="0"/>
        <v>-0.116737818342411</v>
      </c>
      <c r="F68" s="16">
        <f t="shared" si="1"/>
        <v>-0.262989804692298</v>
      </c>
      <c r="G68" s="20"/>
      <c r="H68" s="26"/>
      <c r="I68" s="26"/>
      <c r="J68" s="26"/>
      <c r="K68" s="34"/>
      <c r="L68" s="3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</row>
    <row r="69" s="1" customFormat="1" ht="15" customHeight="1" spans="1:252">
      <c r="A69" s="32" t="s">
        <v>86</v>
      </c>
      <c r="B69" s="26">
        <v>114</v>
      </c>
      <c r="C69" s="21">
        <v>114</v>
      </c>
      <c r="D69" s="21">
        <v>114</v>
      </c>
      <c r="E69" s="16">
        <f t="shared" si="0"/>
        <v>0</v>
      </c>
      <c r="F69" s="16">
        <f t="shared" si="1"/>
        <v>0</v>
      </c>
      <c r="G69" s="36"/>
      <c r="H69" s="31"/>
      <c r="I69" s="26"/>
      <c r="J69" s="26"/>
      <c r="K69" s="34"/>
      <c r="L69" s="3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</row>
    <row r="70" s="1" customFormat="1" ht="15" customHeight="1" spans="1:252">
      <c r="A70" s="32" t="s">
        <v>87</v>
      </c>
      <c r="B70" s="26">
        <v>1495</v>
      </c>
      <c r="C70" s="21">
        <v>3000</v>
      </c>
      <c r="D70" s="21">
        <v>2000</v>
      </c>
      <c r="E70" s="16">
        <f t="shared" si="0"/>
        <v>0.337792642140468</v>
      </c>
      <c r="F70" s="16">
        <f t="shared" si="1"/>
        <v>-0.333333333333333</v>
      </c>
      <c r="G70" s="36"/>
      <c r="H70" s="31"/>
      <c r="I70" s="26"/>
      <c r="J70" s="26"/>
      <c r="K70" s="34"/>
      <c r="L70" s="3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</row>
    <row r="71" s="1" customFormat="1" ht="15" customHeight="1" spans="1:252">
      <c r="A71" s="32" t="s">
        <v>88</v>
      </c>
      <c r="B71" s="26">
        <v>0</v>
      </c>
      <c r="C71" s="21">
        <v>0</v>
      </c>
      <c r="D71" s="21">
        <v>25</v>
      </c>
      <c r="E71" s="16" t="e">
        <f t="shared" ref="E71:E88" si="19">D71/B71-1</f>
        <v>#DIV/0!</v>
      </c>
      <c r="F71" s="16" t="e">
        <f t="shared" ref="F71:F88" si="20">D71/C71-1</f>
        <v>#DIV/0!</v>
      </c>
      <c r="G71" s="20"/>
      <c r="H71" s="31"/>
      <c r="I71" s="26"/>
      <c r="J71" s="26"/>
      <c r="K71" s="34"/>
      <c r="L71" s="3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</row>
    <row r="72" s="1" customFormat="1" ht="15" customHeight="1" spans="1:252">
      <c r="A72" s="32" t="s">
        <v>89</v>
      </c>
      <c r="B72" s="26">
        <v>1000</v>
      </c>
      <c r="C72" s="21">
        <v>999</v>
      </c>
      <c r="D72" s="21">
        <v>999</v>
      </c>
      <c r="E72" s="16">
        <f t="shared" si="19"/>
        <v>-0.001</v>
      </c>
      <c r="F72" s="16">
        <f t="shared" si="20"/>
        <v>0</v>
      </c>
      <c r="G72" s="20"/>
      <c r="H72" s="26"/>
      <c r="I72" s="26"/>
      <c r="J72" s="26"/>
      <c r="K72" s="34"/>
      <c r="L72" s="3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</row>
    <row r="73" s="1" customFormat="1" ht="13.5" customHeight="1" spans="1:252">
      <c r="A73" s="32" t="s">
        <v>90</v>
      </c>
      <c r="B73" s="26">
        <v>7616</v>
      </c>
      <c r="C73" s="21">
        <v>7000</v>
      </c>
      <c r="D73" s="21">
        <v>5000</v>
      </c>
      <c r="E73" s="16">
        <f t="shared" si="19"/>
        <v>-0.343487394957983</v>
      </c>
      <c r="F73" s="16">
        <f t="shared" si="20"/>
        <v>-0.285714285714286</v>
      </c>
      <c r="G73" s="20"/>
      <c r="H73" s="26"/>
      <c r="I73" s="26"/>
      <c r="J73" s="26"/>
      <c r="K73" s="34"/>
      <c r="L73" s="3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</row>
    <row r="74" s="1" customFormat="1" ht="12.75" customHeight="1" spans="1:252">
      <c r="A74" s="32" t="s">
        <v>91</v>
      </c>
      <c r="B74" s="26">
        <v>0</v>
      </c>
      <c r="C74" s="21">
        <v>0</v>
      </c>
      <c r="D74" s="21"/>
      <c r="E74" s="16" t="e">
        <f t="shared" si="19"/>
        <v>#DIV/0!</v>
      </c>
      <c r="F74" s="16" t="e">
        <f t="shared" si="20"/>
        <v>#DIV/0!</v>
      </c>
      <c r="G74" s="20"/>
      <c r="H74" s="31"/>
      <c r="I74" s="26"/>
      <c r="J74" s="26"/>
      <c r="K74" s="34"/>
      <c r="L74" s="3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</row>
    <row r="75" s="1" customFormat="1" ht="15" customHeight="1" spans="1:252">
      <c r="A75" s="32" t="s">
        <v>92</v>
      </c>
      <c r="B75" s="26">
        <v>191</v>
      </c>
      <c r="C75" s="21">
        <v>200</v>
      </c>
      <c r="D75" s="21">
        <v>200</v>
      </c>
      <c r="E75" s="16">
        <f t="shared" si="19"/>
        <v>0.0471204188481675</v>
      </c>
      <c r="F75" s="16">
        <f t="shared" si="20"/>
        <v>0</v>
      </c>
      <c r="G75" s="23"/>
      <c r="H75" s="31"/>
      <c r="I75" s="26"/>
      <c r="J75" s="26"/>
      <c r="K75" s="34"/>
      <c r="L75" s="3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</row>
    <row r="76" s="1" customFormat="1" ht="15" customHeight="1" spans="1:252">
      <c r="A76" s="32" t="s">
        <v>93</v>
      </c>
      <c r="B76" s="26">
        <v>11124</v>
      </c>
      <c r="C76" s="21">
        <v>11800</v>
      </c>
      <c r="D76" s="21">
        <v>11800</v>
      </c>
      <c r="E76" s="16">
        <f t="shared" si="19"/>
        <v>0.0607695073714491</v>
      </c>
      <c r="F76" s="16">
        <f t="shared" si="20"/>
        <v>0</v>
      </c>
      <c r="G76" s="23"/>
      <c r="H76" s="31"/>
      <c r="I76" s="26"/>
      <c r="J76" s="26"/>
      <c r="K76" s="34"/>
      <c r="L76" s="3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</row>
    <row r="77" s="1" customFormat="1" ht="15" customHeight="1" spans="1:252">
      <c r="A77" s="32" t="s">
        <v>94</v>
      </c>
      <c r="B77" s="26">
        <v>4180</v>
      </c>
      <c r="C77" s="21">
        <v>4800</v>
      </c>
      <c r="D77" s="21">
        <v>4100</v>
      </c>
      <c r="E77" s="16">
        <f t="shared" si="19"/>
        <v>-0.0191387559808612</v>
      </c>
      <c r="F77" s="16">
        <f t="shared" si="20"/>
        <v>-0.145833333333333</v>
      </c>
      <c r="G77" s="23"/>
      <c r="H77" s="31"/>
      <c r="I77" s="26"/>
      <c r="J77" s="26"/>
      <c r="K77" s="34"/>
      <c r="L77" s="3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</row>
    <row r="78" s="1" customFormat="1" ht="15" customHeight="1" spans="1:252">
      <c r="A78" s="32" t="s">
        <v>95</v>
      </c>
      <c r="B78" s="26">
        <v>591</v>
      </c>
      <c r="C78" s="21">
        <v>590</v>
      </c>
      <c r="D78" s="21">
        <v>600</v>
      </c>
      <c r="E78" s="16">
        <f t="shared" si="19"/>
        <v>0.015228426395939</v>
      </c>
      <c r="F78" s="16">
        <f t="shared" si="20"/>
        <v>0.0169491525423728</v>
      </c>
      <c r="G78" s="23"/>
      <c r="H78" s="31"/>
      <c r="I78" s="26"/>
      <c r="J78" s="26"/>
      <c r="K78" s="34"/>
      <c r="L78" s="3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</row>
    <row r="79" s="1" customFormat="1" ht="15" customHeight="1" spans="1:252">
      <c r="A79" s="32" t="s">
        <v>96</v>
      </c>
      <c r="B79" s="26"/>
      <c r="C79" s="21">
        <v>0</v>
      </c>
      <c r="D79" s="21"/>
      <c r="E79" s="16" t="e">
        <f t="shared" si="19"/>
        <v>#DIV/0!</v>
      </c>
      <c r="F79" s="16" t="e">
        <f t="shared" si="20"/>
        <v>#DIV/0!</v>
      </c>
      <c r="G79" s="20"/>
      <c r="H79" s="31"/>
      <c r="I79" s="26"/>
      <c r="J79" s="26"/>
      <c r="K79" s="34"/>
      <c r="L79" s="3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</row>
    <row r="80" s="1" customFormat="1" ht="15" customHeight="1" spans="1:252">
      <c r="A80" s="32" t="s">
        <v>97</v>
      </c>
      <c r="B80" s="26">
        <v>8643</v>
      </c>
      <c r="C80" s="21">
        <v>8830</v>
      </c>
      <c r="D80" s="21">
        <v>9167</v>
      </c>
      <c r="E80" s="16">
        <f t="shared" si="19"/>
        <v>0.0606270970727756</v>
      </c>
      <c r="F80" s="16">
        <f t="shared" si="20"/>
        <v>0.0381653454133635</v>
      </c>
      <c r="G80" s="20"/>
      <c r="H80" s="31"/>
      <c r="I80" s="26"/>
      <c r="J80" s="26"/>
      <c r="K80" s="34"/>
      <c r="L80" s="3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</row>
    <row r="81" s="1" customFormat="1" ht="15" customHeight="1" spans="1:252">
      <c r="A81" s="32" t="s">
        <v>98</v>
      </c>
      <c r="B81" s="26">
        <v>47</v>
      </c>
      <c r="C81" s="21">
        <v>42</v>
      </c>
      <c r="D81" s="21">
        <v>2107</v>
      </c>
      <c r="E81" s="16">
        <f t="shared" si="19"/>
        <v>43.8297872340426</v>
      </c>
      <c r="F81" s="16">
        <f t="shared" si="20"/>
        <v>49.1666666666667</v>
      </c>
      <c r="G81" s="20"/>
      <c r="H81" s="31"/>
      <c r="I81" s="26"/>
      <c r="J81" s="26"/>
      <c r="K81" s="34"/>
      <c r="L81" s="3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</row>
    <row r="82" s="1" customFormat="1" ht="15" customHeight="1" spans="1:252">
      <c r="A82" s="32" t="s">
        <v>99</v>
      </c>
      <c r="B82" s="26">
        <v>902</v>
      </c>
      <c r="C82" s="26">
        <v>902</v>
      </c>
      <c r="D82" s="26">
        <v>902</v>
      </c>
      <c r="E82" s="16">
        <f t="shared" si="19"/>
        <v>0</v>
      </c>
      <c r="F82" s="16">
        <f t="shared" si="20"/>
        <v>0</v>
      </c>
      <c r="G82" s="20"/>
      <c r="H82" s="31"/>
      <c r="I82" s="26"/>
      <c r="J82" s="26"/>
      <c r="K82" s="34"/>
      <c r="L82" s="3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</row>
    <row r="83" s="1" customFormat="1" ht="15" customHeight="1" spans="1:252">
      <c r="A83" s="32" t="s">
        <v>100</v>
      </c>
      <c r="B83" s="26">
        <v>315</v>
      </c>
      <c r="C83" s="26">
        <v>202</v>
      </c>
      <c r="D83" s="26">
        <v>202</v>
      </c>
      <c r="E83" s="16">
        <f t="shared" si="19"/>
        <v>-0.358730158730159</v>
      </c>
      <c r="F83" s="16">
        <f t="shared" si="20"/>
        <v>0</v>
      </c>
      <c r="G83" s="20"/>
      <c r="H83" s="31"/>
      <c r="I83" s="26"/>
      <c r="J83" s="26"/>
      <c r="K83" s="34"/>
      <c r="L83" s="3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</row>
    <row r="84" s="1" customFormat="1" ht="15" customHeight="1" spans="1:252">
      <c r="A84" s="32" t="s">
        <v>101</v>
      </c>
      <c r="B84" s="26">
        <v>142</v>
      </c>
      <c r="C84" s="26">
        <v>0</v>
      </c>
      <c r="D84" s="26">
        <v>7184</v>
      </c>
      <c r="E84" s="16">
        <f t="shared" si="19"/>
        <v>49.5915492957746</v>
      </c>
      <c r="F84" s="16" t="e">
        <f t="shared" si="20"/>
        <v>#DIV/0!</v>
      </c>
      <c r="G84" s="20"/>
      <c r="H84" s="31"/>
      <c r="I84" s="26"/>
      <c r="J84" s="26"/>
      <c r="K84" s="34"/>
      <c r="L84" s="3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</row>
    <row r="85" s="1" customFormat="1" ht="15" customHeight="1" spans="1:252">
      <c r="A85" s="29" t="s">
        <v>102</v>
      </c>
      <c r="B85" s="26">
        <v>20180</v>
      </c>
      <c r="C85" s="26">
        <v>20400</v>
      </c>
      <c r="D85" s="26">
        <v>20400</v>
      </c>
      <c r="E85" s="16">
        <f t="shared" si="19"/>
        <v>0.0109018830525272</v>
      </c>
      <c r="F85" s="16">
        <f t="shared" si="20"/>
        <v>0</v>
      </c>
      <c r="G85" s="20"/>
      <c r="H85" s="31"/>
      <c r="I85" s="26"/>
      <c r="J85" s="26"/>
      <c r="K85" s="34"/>
      <c r="L85" s="3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</row>
    <row r="86" s="1" customFormat="1" ht="15" customHeight="1" spans="1:252">
      <c r="A86" s="29" t="s">
        <v>103</v>
      </c>
      <c r="B86" s="26">
        <v>2000</v>
      </c>
      <c r="C86" s="26">
        <v>0</v>
      </c>
      <c r="D86" s="26">
        <v>0</v>
      </c>
      <c r="E86" s="16">
        <f t="shared" si="19"/>
        <v>-1</v>
      </c>
      <c r="F86" s="16" t="e">
        <f t="shared" si="20"/>
        <v>#DIV/0!</v>
      </c>
      <c r="G86" s="20"/>
      <c r="H86" s="31"/>
      <c r="I86" s="26"/>
      <c r="J86" s="26"/>
      <c r="K86" s="34"/>
      <c r="L86" s="3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</row>
    <row r="87" s="1" customFormat="1" ht="15" customHeight="1" spans="1:252">
      <c r="A87" s="29" t="s">
        <v>104</v>
      </c>
      <c r="B87" s="26">
        <v>60</v>
      </c>
      <c r="C87" s="26">
        <v>0</v>
      </c>
      <c r="D87" s="26">
        <v>80</v>
      </c>
      <c r="E87" s="16">
        <f t="shared" si="19"/>
        <v>0.333333333333333</v>
      </c>
      <c r="F87" s="16" t="e">
        <f t="shared" si="20"/>
        <v>#DIV/0!</v>
      </c>
      <c r="G87" s="20"/>
      <c r="H87" s="31"/>
      <c r="I87" s="26"/>
      <c r="J87" s="26"/>
      <c r="K87" s="34"/>
      <c r="L87" s="3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</row>
    <row r="88" s="1" customFormat="1" ht="15" customHeight="1" spans="1:252">
      <c r="A88" s="29" t="s">
        <v>105</v>
      </c>
      <c r="B88" s="26">
        <v>49139</v>
      </c>
      <c r="C88" s="26">
        <v>48088</v>
      </c>
      <c r="D88" s="26">
        <v>4000</v>
      </c>
      <c r="E88" s="16">
        <f t="shared" si="19"/>
        <v>-0.918598262072895</v>
      </c>
      <c r="F88" s="16">
        <f t="shared" si="20"/>
        <v>-0.916819164864415</v>
      </c>
      <c r="G88" s="20"/>
      <c r="H88" s="31"/>
      <c r="I88" s="26"/>
      <c r="J88" s="26"/>
      <c r="K88" s="34"/>
      <c r="L88" s="3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</row>
    <row r="89" s="1" customFormat="1" ht="15" customHeight="1" spans="1:252">
      <c r="A89" s="4"/>
      <c r="B89" s="5"/>
      <c r="C89" s="5"/>
      <c r="D89" s="5"/>
      <c r="E89" s="4"/>
      <c r="F89" s="4"/>
      <c r="G89" s="4"/>
      <c r="H89" s="6"/>
      <c r="I89" s="6"/>
      <c r="J89" s="6"/>
      <c r="L89" s="4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</row>
    <row r="90" s="1" customFormat="1" ht="15" customHeight="1" spans="1:252">
      <c r="A90" s="4"/>
      <c r="B90" s="5"/>
      <c r="C90" s="5"/>
      <c r="D90" s="5"/>
      <c r="E90" s="4"/>
      <c r="F90" s="4"/>
      <c r="G90" s="4"/>
      <c r="H90" s="6"/>
      <c r="I90" s="6"/>
      <c r="J90" s="6"/>
      <c r="L90" s="4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</row>
    <row r="91" s="1" customFormat="1" ht="15.75" customHeight="1" spans="1:252">
      <c r="A91" s="4"/>
      <c r="B91" s="5"/>
      <c r="C91" s="5"/>
      <c r="D91" s="5"/>
      <c r="E91" s="4"/>
      <c r="F91" s="4"/>
      <c r="G91" s="4"/>
      <c r="H91" s="6"/>
      <c r="I91" s="6"/>
      <c r="J91" s="6"/>
      <c r="L91" s="4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</row>
    <row r="92" s="1" customFormat="1" customHeight="1" spans="1:252">
      <c r="A92" s="4"/>
      <c r="B92" s="5"/>
      <c r="C92" s="5"/>
      <c r="D92" s="5"/>
      <c r="E92" s="4"/>
      <c r="F92" s="4"/>
      <c r="G92" s="4"/>
      <c r="H92" s="6"/>
      <c r="I92" s="6"/>
      <c r="J92" s="6"/>
      <c r="L92" s="4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</row>
    <row r="93" s="1" customFormat="1" ht="13.5" customHeight="1" spans="1:252">
      <c r="A93" s="4"/>
      <c r="B93" s="5"/>
      <c r="C93" s="5"/>
      <c r="D93" s="5"/>
      <c r="E93" s="4"/>
      <c r="F93" s="4"/>
      <c r="G93" s="4"/>
      <c r="H93" s="6"/>
      <c r="I93" s="6"/>
      <c r="J93" s="6"/>
      <c r="L93" s="4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</row>
  </sheetData>
  <printOptions horizontalCentered="1"/>
  <pageMargins left="0.314583333333333" right="0.196527777777778" top="0.393055555555556" bottom="0.15625" header="0.313888888888889" footer="0.313888888888889"/>
  <pageSetup paperSize="9" scale="74" firstPageNumber="99" fitToHeight="0" orientation="portrait" useFirstPageNumber="1"/>
  <headerFooter alignWithMargins="0"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2022年一般公共预算调整预算平衡表</vt:lpstr>
      <vt:lpstr>还需保障测算</vt:lpstr>
      <vt:lpstr>存档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段中杰</dc:creator>
  <cp:lastModifiedBy>Silence.</cp:lastModifiedBy>
  <dcterms:created xsi:type="dcterms:W3CDTF">2006-09-16T00:00:00Z</dcterms:created>
  <cp:lastPrinted>2018-12-17T13:49:00Z</cp:lastPrinted>
  <dcterms:modified xsi:type="dcterms:W3CDTF">2022-10-28T01:19:49Z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false</vt:bool>
  </property>
  <property fmtid="{D5CDD505-2E9C-101B-9397-08002B2CF9AE}" pid="5" name="ICV">
    <vt:lpwstr>D30522104CB04B448B1DEB67874379F4</vt:lpwstr>
  </property>
</Properties>
</file>