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19" firstSheet="8" activeTab="12"/>
  </bookViews>
  <sheets>
    <sheet name="1-1华宁县一般公共预算收入情况表" sheetId="28" r:id="rId1"/>
    <sheet name="1-2华宁县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县本级一般公共预算支出表（州、市对下转移支付项目）" sheetId="35" r:id="rId6"/>
    <sheet name="1-7华宁县分地区税收返还和转移支付预算表" sheetId="36" r:id="rId7"/>
    <sheet name="1-8华宁县县本级“三公”经费预算财政拨款情况统计表" sheetId="131" r:id="rId8"/>
    <sheet name="2-1华宁县政府性基金预算收入情况表" sheetId="54" r:id="rId9"/>
    <sheet name="2-2华宁县政府性基金预算支出情况表" sheetId="55" r:id="rId10"/>
    <sheet name="2-3县本级政府性基金预算收入情况表" sheetId="56" r:id="rId11"/>
    <sheet name="2-4县本级政府性基金预算支出情况表（公开到项级）" sheetId="57" r:id="rId12"/>
    <sheet name="2-5县本级政府性基金支出表（州、市对下转移支付）" sheetId="58" r:id="rId13"/>
    <sheet name="3-1华宁县国有资本经营收入预算情况表" sheetId="108" r:id="rId14"/>
    <sheet name="3-2华宁县国有资本经营支出预算情况表" sheetId="109" r:id="rId15"/>
    <sheet name="3-3县本级国有资本经营收入预算情况表" sheetId="110" r:id="rId16"/>
    <sheet name="3-4县本级国有资本经营支出预算情况表（公开到项级）" sheetId="111" r:id="rId17"/>
    <sheet name="3-5 华宁县国有资本经营预算转移支付表 （分地区）" sheetId="129" r:id="rId18"/>
    <sheet name="3-6 国有资本经营预算转移支付表（分项目）" sheetId="130" r:id="rId19"/>
    <sheet name="4-1华宁县社会保险基金收入预算情况表" sheetId="113" r:id="rId20"/>
    <sheet name="4-2华宁县社会保险基金支出预算情况表" sheetId="114" r:id="rId21"/>
    <sheet name="4-3县本级社会保险基金收入预算情况表" sheetId="117" r:id="rId22"/>
    <sheet name="4-4县本级社会保险基金支出预算情况表" sheetId="118" r:id="rId23"/>
    <sheet name="5-1   2022年地方政府债务限额及余额预算情况表" sheetId="119" r:id="rId24"/>
    <sheet name="5-2  2022年地方政府一般债务余额情况表" sheetId="120" r:id="rId25"/>
    <sheet name="5-3  本级2022年地方政府一般债务余额情况表" sheetId="121" r:id="rId26"/>
    <sheet name="5-4 2022年地方政府专项债务余额情况表" sheetId="122" r:id="rId27"/>
    <sheet name="5-5 本级2022年地方政府专项债务余额情况表（本级）" sheetId="123" r:id="rId28"/>
    <sheet name="5-6 地方政府债券发行及还本付息情况表" sheetId="124" r:id="rId29"/>
    <sheet name="5-7 2023年地方政府债务限额提前下达情况表" sheetId="125" r:id="rId30"/>
    <sheet name="5-8 2023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'1-1华宁县一般公共预算收入情况表'!$A$4:$F$40</definedName>
    <definedName name="_xlnm._FilterDatabase" localSheetId="3" hidden="1">'1-4县本级一般公共预算支出情况表（公开到项级）'!$A$3:$G$1329</definedName>
    <definedName name="_xlnm._FilterDatabase" localSheetId="4" hidden="1">'1-5县本级一般公共预算基本支出情况表（公开到款级）'!$A$3:$B$31</definedName>
    <definedName name="_xlnm._FilterDatabase" localSheetId="5" hidden="1">'1-6县本级一般公共预算支出表（州、市对下转移支付项目）'!$A$3:$E$47</definedName>
    <definedName name="_xlnm._FilterDatabase" localSheetId="8" hidden="1">'2-1华宁县政府性基金预算收入情况表'!$A$3:$F$37</definedName>
    <definedName name="_xlnm._FilterDatabase" localSheetId="11" hidden="1">'2-4县本级政府性基金预算支出情况表（公开到项级）'!$A$3:$G$271</definedName>
    <definedName name="_xlnm._FilterDatabase" localSheetId="13" hidden="1">'3-1华宁县国有资本经营收入预算情况表'!$A$3:$E$41</definedName>
    <definedName name="_xlnm._FilterDatabase" localSheetId="14" hidden="1">'3-2华宁县国有资本经营支出预算情况表'!$A$3:$E$28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20" hidden="1">'4-2华宁县社会保险基金支出预算情况表'!$A$3:$E$22</definedName>
    <definedName name="_xlnm._FilterDatabase" localSheetId="9" hidden="1">'2-2华宁县政府性基金预算支出情况表'!$A$3:$G$269</definedName>
    <definedName name="_xlnm._FilterDatabase" localSheetId="10" hidden="1">'2-3县本级政府性基金预算收入情况表'!$A$3:$F$37</definedName>
    <definedName name="_xlnm._FilterDatabase" localSheetId="19" hidden="1">'4-1华宁县社会保险基金收入预算情况表'!$A$3:$E$38</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1" hidden="1">'1-2华宁县一般公共预算支出情况表'!$A$3:$F$39</definedName>
    <definedName name="_xlnm._FilterDatabase" localSheetId="2" hidden="1">'1-3县本级一般公共预算收入情况表'!$A$3:$F$40</definedName>
    <definedName name="_xlnm._FilterDatabase" localSheetId="12" hidden="1">'2-5县本级政府性基金支出表（州、市对下转移支付）'!$A$3:$E$18</definedName>
    <definedName name="_lst_r_地方财政预算表2015年全省汇总_10_科目编码名称">[2]_ESList!$A$1:$A$27</definedName>
    <definedName name="_xlnm.Print_Area" localSheetId="0">'1-1华宁县一般公共预算收入情况表'!$B$1:$E$40</definedName>
    <definedName name="_xlnm.Print_Area" localSheetId="1">'1-2华宁县一般公共预算支出情况表'!$B$1:$E$38</definedName>
    <definedName name="_xlnm.Print_Area" localSheetId="2">'1-3县本级一般公共预算收入情况表'!$B$1:$E$40</definedName>
    <definedName name="_xlnm.Print_Area" localSheetId="3">'1-4县本级一般公共预算支出情况表（公开到项级）'!$B$1:$E$1329</definedName>
    <definedName name="_xlnm.Print_Area" localSheetId="5">'1-6县本级一般公共预算支出表（州、市对下转移支付项目）'!$A$1:$C$47</definedName>
    <definedName name="_xlnm.Print_Area" localSheetId="6">'1-7华宁县分地区税收返还和转移支付预算表'!$A$1:$D$16</definedName>
    <definedName name="_xlnm.Print_Area" localSheetId="8">'2-1华宁县政府性基金预算收入情况表'!$B$1:$E$37</definedName>
    <definedName name="_xlnm.Print_Area" localSheetId="9">'2-2华宁县政府性基金预算支出情况表'!$B$1:$E$269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'2-5县本级政府性基金支出表（州、市对下转移支付）'!$A$1:$D$15</definedName>
    <definedName name="_xlnm.Print_Titles" localSheetId="0">'1-1华宁县一般公共预算收入情况表'!$2:$4</definedName>
    <definedName name="_xlnm.Print_Titles" localSheetId="1">'1-2华宁县一般公共预算支出情况表'!$1:$3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5">'1-6县本级一般公共预算支出表（州、市对下转移支付项目）'!$1:$3</definedName>
    <definedName name="_xlnm.Print_Titles" localSheetId="6">'1-7华宁县分地区税收返还和转移支付预算表'!$1:$3</definedName>
    <definedName name="_xlnm.Print_Titles" localSheetId="8">'2-1华宁县政府性基金预算收入情况表'!$1:$3</definedName>
    <definedName name="_xlnm.Print_Titles" localSheetId="9">'2-2华宁县政府性基金预算支出情况表'!$1:$3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'3-1华宁县国有资本经营收入预算情况表'!$A$1:$D$41</definedName>
    <definedName name="_xlnm.Print_Titles" localSheetId="13">'3-1华宁县国有资本经营收入预算情况表'!$1:$3</definedName>
    <definedName name="专项收入年初预算数" localSheetId="13">#REF!</definedName>
    <definedName name="专项收入全年预计数" localSheetId="13">#REF!</definedName>
    <definedName name="_xlnm.Print_Area" localSheetId="14">'3-2华宁县国有资本经营支出预算情况表'!$A$1:$D$28</definedName>
    <definedName name="_xlnm.Print_Titles" localSheetId="14">'3-2华宁县国有资本经营支出预算情况表'!$1:$3</definedName>
    <definedName name="专项收入年初预算数" localSheetId="14">#REF!</definedName>
    <definedName name="专项收入全年预计数" localSheetId="14">#REF!</definedName>
    <definedName name="_xlnm.Print_Area" localSheetId="15">'3-3县本级国有资本经营收入预算情况表'!$A$1:$D$35</definedName>
    <definedName name="_xlnm.Print_Titles" localSheetId="15">'3-3县本级国有资本经营收入预算情况表'!$1:$3</definedName>
    <definedName name="专项收入年初预算数" localSheetId="15">#REF!</definedName>
    <definedName name="专项收入全年预计数" localSheetId="15">#REF!</definedName>
    <definedName name="_xlnm.Print_Area" localSheetId="16">'3-4县本级国有资本经营支出预算情况表（公开到项级）'!$A$1:$D$21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'4-1华宁县社会保险基金收入预算情况表'!$A$1:$D$38</definedName>
    <definedName name="_xlnm.Print_Titles" localSheetId="19">'4-1华宁县社会保险基金收入预算情况表'!$1:$3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'4-2华宁县社会保险基金支出预算情况表'!$A$1:$D$22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'4-3县本级社会保险基金收入预算情况表'!$A$1:$D$38</definedName>
    <definedName name="_xlnm.Print_Titles" localSheetId="21">'4-3县本级社会保险基金收入预算情况表'!$1:$3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'1-5县本级一般公共预算基本支出情况表（公开到款级）'!$A$1:$B$31</definedName>
    <definedName name="_xlnm.Print_Titles" localSheetId="4">'1-5县本级一般公共预算基本支出情况表（公开到款级）'!$1:$3</definedName>
    <definedName name="_xlnm.Print_Area" localSheetId="17">'3-5 华宁县国有资本经营预算转移支付表 （分地区）'!$A$1:$B$10</definedName>
    <definedName name="_xlnm.Print_Area" localSheetId="18">'3-6 国有资本经营预算转移支付表（分项目）'!$A$1:$B$20</definedName>
  </definedNames>
  <calcPr calcId="144525" fullPrecision="0"/>
</workbook>
</file>

<file path=xl/sharedStrings.xml><?xml version="1.0" encoding="utf-8"?>
<sst xmlns="http://schemas.openxmlformats.org/spreadsheetml/2006/main" count="3561" uniqueCount="2120">
  <si>
    <t>1-1  2023年华宁县一般公共预算收入情况表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</si>
  <si>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</si>
  <si>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</si>
  <si>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</si>
  <si>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</si>
  <si>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</si>
  <si>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</si>
  <si>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</si>
  <si>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</si>
  <si>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</si>
  <si>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</si>
  <si>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</si>
  <si>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</si>
  <si>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</si>
  <si>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</si>
  <si>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</si>
  <si>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</si>
  <si>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</si>
  <si>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</si>
  <si>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</si>
  <si>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</si>
  <si>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</si>
  <si>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</si>
  <si>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</si>
  <si>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</si>
  <si>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</si>
  <si>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</si>
  <si>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</si>
  <si>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</si>
  <si>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</si>
  <si>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</si>
  <si>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</si>
  <si>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</si>
  <si>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</si>
  <si>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</si>
  <si>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</si>
  <si>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</si>
  <si>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</si>
  <si>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</si>
  <si>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</si>
  <si>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</si>
  <si>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</si>
  <si>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</si>
  <si>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</si>
  <si>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</si>
  <si>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</si>
  <si>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</si>
  <si>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</si>
  <si>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</si>
  <si>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</si>
  <si>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</si>
  <si>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</si>
  <si>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</si>
  <si>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</si>
  <si>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</si>
  <si>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</si>
  <si>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</si>
  <si>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</si>
  <si>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</si>
  <si>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</si>
  <si>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</si>
  <si>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</si>
  <si>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</si>
  <si>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</si>
  <si>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</si>
  <si>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</si>
  <si>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</si>
  <si>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</si>
  <si>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2023年华宁县一般公共预算支出情况表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</si>
  <si>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</si>
  <si>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</si>
  <si>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</si>
  <si>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</si>
  <si>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</si>
  <si>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</si>
  <si>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</si>
  <si>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</si>
  <si>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</si>
  <si>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</si>
  <si>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</si>
  <si>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</si>
  <si>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</si>
  <si>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</si>
  <si>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</si>
  <si>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</si>
  <si>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</si>
  <si>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</si>
  <si>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</si>
  <si>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</si>
  <si>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</si>
  <si>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</si>
  <si>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</si>
  <si>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</si>
  <si>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</si>
  <si>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</si>
  <si>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</si>
  <si>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</si>
  <si>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</si>
  <si>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</si>
  <si>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</si>
  <si>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</si>
  <si>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</si>
  <si>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</si>
  <si>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</si>
  <si>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</si>
  <si>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</si>
  <si>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</si>
  <si>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</si>
  <si>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</si>
  <si>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</si>
  <si>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</si>
  <si>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</si>
  <si>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</si>
  <si>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</si>
  <si>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</si>
  <si>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</si>
  <si>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</si>
  <si>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</si>
  <si>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</si>
  <si>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</si>
  <si>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</si>
  <si>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</si>
  <si>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</si>
  <si>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</si>
  <si>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</si>
  <si>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</si>
  <si>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</si>
  <si>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</si>
  <si>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2023年县本级一般公共预算收入情况表</t>
  </si>
  <si>
    <t>2022年预算数</t>
  </si>
  <si>
    <t>比上年预算数增长%</t>
  </si>
  <si>
    <r>
      <rPr>
        <sz val="14"/>
        <rFont val="宋体"/>
        <charset val="134"/>
      </rPr>
      <t>10199</t>
    </r>
  </si>
  <si>
    <t>县本级一般公共预算收入</t>
  </si>
  <si>
    <t xml:space="preserve">   上解收入</t>
  </si>
  <si>
    <t>1-4 2023年县本级一般公共预算支出情况表</t>
  </si>
  <si>
    <t>类-款-项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</si>
  <si>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</si>
  <si>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</si>
  <si>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</si>
  <si>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</si>
  <si>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</si>
  <si>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</si>
  <si>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</si>
  <si>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</si>
  <si>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</si>
  <si>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</si>
  <si>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</si>
  <si>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</si>
  <si>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</si>
  <si>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</si>
  <si>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</si>
  <si>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</si>
  <si>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</si>
  <si>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</si>
  <si>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</si>
  <si>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</si>
  <si>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</si>
  <si>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</si>
  <si>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</si>
  <si>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</si>
  <si>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</si>
  <si>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</si>
  <si>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</si>
  <si>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</si>
  <si>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</si>
  <si>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</si>
  <si>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</si>
  <si>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</si>
  <si>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</si>
  <si>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</si>
  <si>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</si>
  <si>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</si>
  <si>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</si>
  <si>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</si>
  <si>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</si>
  <si>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</si>
  <si>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</si>
  <si>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</si>
  <si>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</si>
  <si>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</si>
  <si>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</si>
  <si>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</si>
  <si>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</si>
  <si>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</si>
  <si>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</si>
  <si>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</si>
  <si>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</si>
  <si>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</si>
  <si>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</si>
  <si>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</si>
  <si>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</si>
  <si>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</si>
  <si>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</si>
  <si>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</si>
  <si>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</si>
  <si>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</si>
  <si>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</si>
  <si>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</si>
  <si>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</si>
  <si>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</si>
  <si>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</si>
  <si>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</si>
  <si>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</si>
  <si>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</si>
  <si>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</si>
  <si>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</si>
  <si>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</si>
  <si>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</si>
  <si>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</si>
  <si>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</si>
  <si>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</si>
  <si>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</si>
  <si>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</si>
  <si>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</si>
  <si>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</si>
  <si>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</si>
  <si>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</si>
  <si>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</si>
  <si>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</si>
  <si>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</si>
  <si>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</si>
  <si>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产权战略与规划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</si>
  <si>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</si>
  <si>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</si>
  <si>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</si>
  <si>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</si>
  <si>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</si>
  <si>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</si>
  <si>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</si>
  <si>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</si>
  <si>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</si>
  <si>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</si>
  <si>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</si>
  <si>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</si>
  <si>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</si>
  <si>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</si>
  <si>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</si>
  <si>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</si>
  <si>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</si>
  <si>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</si>
  <si>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</si>
  <si>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</si>
  <si>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</si>
  <si>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</si>
  <si>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</si>
  <si>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</si>
  <si>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</si>
  <si>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</si>
  <si>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</si>
  <si>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</si>
  <si>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</si>
  <si>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</si>
  <si>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</si>
  <si>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</si>
  <si>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</si>
  <si>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</si>
  <si>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</si>
  <si>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</si>
  <si>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</si>
  <si>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</si>
  <si>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</si>
  <si>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</si>
  <si>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</si>
  <si>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</si>
  <si>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</si>
  <si>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</si>
  <si>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</si>
  <si>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</si>
  <si>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</si>
  <si>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</si>
  <si>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</si>
  <si>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</si>
  <si>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</si>
  <si>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</si>
  <si>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</si>
  <si>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</si>
  <si>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</si>
  <si>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</si>
  <si>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</si>
  <si>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</si>
  <si>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</si>
  <si>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</si>
  <si>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</si>
  <si>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</si>
  <si>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</si>
  <si>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</si>
  <si>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</si>
  <si>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</si>
  <si>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</si>
  <si>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</si>
  <si>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</si>
  <si>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</si>
  <si>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</si>
  <si>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</si>
  <si>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</si>
  <si>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</si>
  <si>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</si>
  <si>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</si>
  <si>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</si>
  <si>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</si>
  <si>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</si>
  <si>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</si>
  <si>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</si>
  <si>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</si>
  <si>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</si>
  <si>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</si>
  <si>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</si>
  <si>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</si>
  <si>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</si>
  <si>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</si>
  <si>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</si>
  <si>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</si>
  <si>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</si>
  <si>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</si>
  <si>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</si>
  <si>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</si>
  <si>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</si>
  <si>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</si>
  <si>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</si>
  <si>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</si>
  <si>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</si>
  <si>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</si>
  <si>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</si>
  <si>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</si>
  <si>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</si>
  <si>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</si>
  <si>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</si>
  <si>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</si>
  <si>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</si>
  <si>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</si>
  <si>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</si>
  <si>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</si>
  <si>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</si>
  <si>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</si>
  <si>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</si>
  <si>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</si>
  <si>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</si>
  <si>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</si>
  <si>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</si>
  <si>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</si>
  <si>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</si>
  <si>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</si>
  <si>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</si>
  <si>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</si>
  <si>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</si>
  <si>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</si>
  <si>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</si>
  <si>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</si>
  <si>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</si>
  <si>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</si>
  <si>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</si>
  <si>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</si>
  <si>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</si>
  <si>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</si>
  <si>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</si>
  <si>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</si>
  <si>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</si>
  <si>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</si>
  <si>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</si>
  <si>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</si>
  <si>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</si>
  <si>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</si>
  <si>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</si>
  <si>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</si>
  <si>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</si>
  <si>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</si>
  <si>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</si>
  <si>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</si>
  <si>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</si>
  <si>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</si>
  <si>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</si>
  <si>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</si>
  <si>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</si>
  <si>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</si>
  <si>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</si>
  <si>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</si>
  <si>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</si>
  <si>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</si>
  <si>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</si>
  <si>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</si>
  <si>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</si>
  <si>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</si>
  <si>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</si>
  <si>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</si>
  <si>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</si>
  <si>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</si>
  <si>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</si>
  <si>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</si>
  <si>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</si>
  <si>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</si>
  <si>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</si>
  <si>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</si>
  <si>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</si>
  <si>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</si>
  <si>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</si>
  <si>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</si>
  <si>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</si>
  <si>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</si>
  <si>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</si>
  <si>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</si>
  <si>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</si>
  <si>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</si>
  <si>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</si>
  <si>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</si>
  <si>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</si>
  <si>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</si>
  <si>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</si>
  <si>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</si>
  <si>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</si>
  <si>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</si>
  <si>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</si>
  <si>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</si>
  <si>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</si>
  <si>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</si>
  <si>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</si>
  <si>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</si>
  <si>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</si>
  <si>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</si>
  <si>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</si>
  <si>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</si>
  <si>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</si>
  <si>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</si>
  <si>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</si>
  <si>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</si>
  <si>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</si>
  <si>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</si>
  <si>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</si>
  <si>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</si>
  <si>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</si>
  <si>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</si>
  <si>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</si>
  <si>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</si>
  <si>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</si>
  <si>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</si>
  <si>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</si>
  <si>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</si>
  <si>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</si>
  <si>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</si>
  <si>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</si>
  <si>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</si>
  <si>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</si>
  <si>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</si>
  <si>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</si>
  <si>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</si>
  <si>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</si>
  <si>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</si>
  <si>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</si>
  <si>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</si>
  <si>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</si>
  <si>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</si>
  <si>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</si>
  <si>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</si>
  <si>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</si>
  <si>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</si>
  <si>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</si>
  <si>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</si>
  <si>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</si>
  <si>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</si>
  <si>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</si>
  <si>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</si>
  <si>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</si>
  <si>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</si>
  <si>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</si>
  <si>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</si>
  <si>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</si>
  <si>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</si>
  <si>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</si>
  <si>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</si>
  <si>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</si>
  <si>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</si>
  <si>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</si>
  <si>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</si>
  <si>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</si>
  <si>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</si>
  <si>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</si>
  <si>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</si>
  <si>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</si>
  <si>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</si>
  <si>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</si>
  <si>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</si>
  <si>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</si>
  <si>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</si>
  <si>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</si>
  <si>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</si>
  <si>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</si>
  <si>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</si>
  <si>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</si>
  <si>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</si>
  <si>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</si>
  <si>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</si>
  <si>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</si>
  <si>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</si>
  <si>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</si>
  <si>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</si>
  <si>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</si>
  <si>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</si>
  <si>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</si>
  <si>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</si>
  <si>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</si>
  <si>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</si>
  <si>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</si>
  <si>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</si>
  <si>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</si>
  <si>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</si>
  <si>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</si>
  <si>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</si>
  <si>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</si>
  <si>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</si>
  <si>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</si>
  <si>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</si>
  <si>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</si>
  <si>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</si>
  <si>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</si>
  <si>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</si>
  <si>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</si>
  <si>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</si>
  <si>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</si>
  <si>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</si>
  <si>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</si>
  <si>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</si>
  <si>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</si>
  <si>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</si>
  <si>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</si>
  <si>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</si>
  <si>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</si>
  <si>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</si>
  <si>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</si>
  <si>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</si>
  <si>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</si>
  <si>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</si>
  <si>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</si>
  <si>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</si>
  <si>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</si>
  <si>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</si>
  <si>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</si>
  <si>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</si>
  <si>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</si>
  <si>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</si>
  <si>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</si>
  <si>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</si>
  <si>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</si>
  <si>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</si>
  <si>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</si>
  <si>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</si>
  <si>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</si>
  <si>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</si>
  <si>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</si>
  <si>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</si>
  <si>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</si>
  <si>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</si>
  <si>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</si>
  <si>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</si>
  <si>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</si>
  <si>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</si>
  <si>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</si>
  <si>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</si>
  <si>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</si>
  <si>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</si>
  <si>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</si>
  <si>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</si>
  <si>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</si>
  <si>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</si>
  <si>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</si>
  <si>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</si>
  <si>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</si>
  <si>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</si>
  <si>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</si>
  <si>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</si>
  <si>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</si>
  <si>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</si>
  <si>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</si>
  <si>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</si>
  <si>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</si>
  <si>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</si>
  <si>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</si>
  <si>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</si>
  <si>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</si>
  <si>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</si>
  <si>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</si>
  <si>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</si>
  <si>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</si>
  <si>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</si>
  <si>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</si>
  <si>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</si>
  <si>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</si>
  <si>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</si>
  <si>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</si>
  <si>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</si>
  <si>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</si>
  <si>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</si>
  <si>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</si>
  <si>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</si>
  <si>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</si>
  <si>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</si>
  <si>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</si>
  <si>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</si>
  <si>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</si>
  <si>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</si>
  <si>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</si>
  <si>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</si>
  <si>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</si>
  <si>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</si>
  <si>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</si>
  <si>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</si>
  <si>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</si>
  <si>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</si>
  <si>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</si>
  <si>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</si>
  <si>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</si>
  <si>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</si>
  <si>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</si>
  <si>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</si>
  <si>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</si>
  <si>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</si>
  <si>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</si>
  <si>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</si>
  <si>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</si>
  <si>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</si>
  <si>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</si>
  <si>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</si>
  <si>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</si>
  <si>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</si>
  <si>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</si>
  <si>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</si>
  <si>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</si>
  <si>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</si>
  <si>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</si>
  <si>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</si>
  <si>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</si>
  <si>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</si>
  <si>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</si>
  <si>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</si>
  <si>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</si>
  <si>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</si>
  <si>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</si>
  <si>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</si>
  <si>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</si>
  <si>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</si>
  <si>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</si>
  <si>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</si>
  <si>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</si>
  <si>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</si>
  <si>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</si>
  <si>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</si>
  <si>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</si>
  <si>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</si>
  <si>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</si>
  <si>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</si>
  <si>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</si>
  <si>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</si>
  <si>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</si>
  <si>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</si>
  <si>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</si>
  <si>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</si>
  <si>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</si>
  <si>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</si>
  <si>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</si>
  <si>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</si>
  <si>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</si>
  <si>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</si>
  <si>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</si>
  <si>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</si>
  <si>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</si>
  <si>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</si>
  <si>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</si>
  <si>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</si>
  <si>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</si>
  <si>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</si>
  <si>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</si>
  <si>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</si>
  <si>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</si>
  <si>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</si>
  <si>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</si>
  <si>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</si>
  <si>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</si>
  <si>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</si>
  <si>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</si>
  <si>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</si>
  <si>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</si>
  <si>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</si>
  <si>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</si>
  <si>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</si>
  <si>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</si>
  <si>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</si>
  <si>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</si>
  <si>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</si>
  <si>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</si>
  <si>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</si>
  <si>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</si>
  <si>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</si>
  <si>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</si>
  <si>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</si>
  <si>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</si>
  <si>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</si>
  <si>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</si>
  <si>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</si>
  <si>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</si>
  <si>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</si>
  <si>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</si>
  <si>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</si>
  <si>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</si>
  <si>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</si>
  <si>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</si>
  <si>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</si>
  <si>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</si>
  <si>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</si>
  <si>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</si>
  <si>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</si>
  <si>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</si>
  <si>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</si>
  <si>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</si>
  <si>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</si>
  <si>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</si>
  <si>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</si>
  <si>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</si>
  <si>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</si>
  <si>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</si>
  <si>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</si>
  <si>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</si>
  <si>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</si>
  <si>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</si>
  <si>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</si>
  <si>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</si>
  <si>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</si>
  <si>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</si>
  <si>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</si>
  <si>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</si>
  <si>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</si>
  <si>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</si>
  <si>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</si>
  <si>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</si>
  <si>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</si>
  <si>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</si>
  <si>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</si>
  <si>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</si>
  <si>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</si>
  <si>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</si>
  <si>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</si>
  <si>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</si>
  <si>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</si>
  <si>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</si>
  <si>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</si>
  <si>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</si>
  <si>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</si>
  <si>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</si>
  <si>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</si>
  <si>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</si>
  <si>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</si>
  <si>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</si>
  <si>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</si>
  <si>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</si>
  <si>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</si>
  <si>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</si>
  <si>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</si>
  <si>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</si>
  <si>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</si>
  <si>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</si>
  <si>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</si>
  <si>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</si>
  <si>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</si>
  <si>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</si>
  <si>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</si>
  <si>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</si>
  <si>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</si>
  <si>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</si>
  <si>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</si>
  <si>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</si>
  <si>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</si>
  <si>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</si>
  <si>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</si>
  <si>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</si>
  <si>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</si>
  <si>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</si>
  <si>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</si>
  <si>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</si>
  <si>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</si>
  <si>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</si>
  <si>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</si>
  <si>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</si>
  <si>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</si>
  <si>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</si>
  <si>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</si>
  <si>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</si>
  <si>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</si>
  <si>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</si>
  <si>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</si>
  <si>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</si>
  <si>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</si>
  <si>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</si>
  <si>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</si>
  <si>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</si>
  <si>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</si>
  <si>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</si>
  <si>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</si>
  <si>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</si>
  <si>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</si>
  <si>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</si>
  <si>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</si>
  <si>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</si>
  <si>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</si>
  <si>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</si>
  <si>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</si>
  <si>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</si>
  <si>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</si>
  <si>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</si>
  <si>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</si>
  <si>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</si>
  <si>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</si>
  <si>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</si>
  <si>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</si>
  <si>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</si>
  <si>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</si>
  <si>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</si>
  <si>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</si>
  <si>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</si>
  <si>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</si>
  <si>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</si>
  <si>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</si>
  <si>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</si>
  <si>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</si>
  <si>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</si>
  <si>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</si>
  <si>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</si>
  <si>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</si>
  <si>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</si>
  <si>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</si>
  <si>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</si>
  <si>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</si>
  <si>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</si>
  <si>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</si>
  <si>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</si>
  <si>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</si>
  <si>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</si>
  <si>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</si>
  <si>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</si>
  <si>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</si>
  <si>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</si>
  <si>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</si>
  <si>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</si>
  <si>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</si>
  <si>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</si>
  <si>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</si>
  <si>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</si>
  <si>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</si>
  <si>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</si>
  <si>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</si>
  <si>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</si>
  <si>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</si>
  <si>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</si>
  <si>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</si>
  <si>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</si>
  <si>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</si>
  <si>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</si>
  <si>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</si>
  <si>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</si>
  <si>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</si>
  <si>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</si>
  <si>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</si>
  <si>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</si>
  <si>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</si>
  <si>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</si>
  <si>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</si>
  <si>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</si>
  <si>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</si>
  <si>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</si>
  <si>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</si>
  <si>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</si>
  <si>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</si>
  <si>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</si>
  <si>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</si>
  <si>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</si>
  <si>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</si>
  <si>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</si>
  <si>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</si>
  <si>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</si>
  <si>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</si>
  <si>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</si>
  <si>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</si>
  <si>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</si>
  <si>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</si>
  <si>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</si>
  <si>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</si>
  <si>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</si>
  <si>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</si>
  <si>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</si>
  <si>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</si>
  <si>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</si>
  <si>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</si>
  <si>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</si>
  <si>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</si>
  <si>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</si>
  <si>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</si>
  <si>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</si>
  <si>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</si>
  <si>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</si>
  <si>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</si>
  <si>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</si>
  <si>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</si>
  <si>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</si>
  <si>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</si>
  <si>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</si>
  <si>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</si>
  <si>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</si>
  <si>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</si>
  <si>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</si>
  <si>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</si>
  <si>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</si>
  <si>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</si>
  <si>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</si>
  <si>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</si>
  <si>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</si>
  <si>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</si>
  <si>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</si>
  <si>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</si>
  <si>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</si>
  <si>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</si>
  <si>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</si>
  <si>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</si>
  <si>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</si>
  <si>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</si>
  <si>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</si>
  <si>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</si>
  <si>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</si>
  <si>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</si>
  <si>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</si>
  <si>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</si>
  <si>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</si>
  <si>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</si>
  <si>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</si>
  <si>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</si>
  <si>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</si>
  <si>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</si>
  <si>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</si>
  <si>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</si>
  <si>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</si>
  <si>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</si>
  <si>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</si>
  <si>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</si>
  <si>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</si>
  <si>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</si>
  <si>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</si>
  <si>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</si>
  <si>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</si>
  <si>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</si>
  <si>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</si>
  <si>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</si>
  <si>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</si>
  <si>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</si>
  <si>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</si>
  <si>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</si>
  <si>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</si>
  <si>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</si>
  <si>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</si>
  <si>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</si>
  <si>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</si>
  <si>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</si>
  <si>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</si>
  <si>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</si>
  <si>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</si>
  <si>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</si>
  <si>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</si>
  <si>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</si>
  <si>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</si>
  <si>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</si>
  <si>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</si>
  <si>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</si>
  <si>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</si>
  <si>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</si>
  <si>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</si>
  <si>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</si>
  <si>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</si>
  <si>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</si>
  <si>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</si>
  <si>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</si>
  <si>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</si>
  <si>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</si>
  <si>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</si>
  <si>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</si>
  <si>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</si>
  <si>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</si>
  <si>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</si>
  <si>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</si>
  <si>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</si>
  <si>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</si>
  <si>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</si>
  <si>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</si>
  <si>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</si>
  <si>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</si>
  <si>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</si>
  <si>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</si>
  <si>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</si>
  <si>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</si>
  <si>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</si>
  <si>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</si>
  <si>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</si>
  <si>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</si>
  <si>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</si>
  <si>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</si>
  <si>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</si>
  <si>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</si>
  <si>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</si>
  <si>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</si>
  <si>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</si>
  <si>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</si>
  <si>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</si>
  <si>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</si>
  <si>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</si>
  <si>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</si>
  <si>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</si>
  <si>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</si>
  <si>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</si>
  <si>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</si>
  <si>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</si>
  <si>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</si>
  <si>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</si>
  <si>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</si>
  <si>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</si>
  <si>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</si>
  <si>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</si>
  <si>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</si>
  <si>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</si>
  <si>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</si>
  <si>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</si>
  <si>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</si>
  <si>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</si>
  <si>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</si>
  <si>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</si>
  <si>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</si>
  <si>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</si>
  <si>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</si>
  <si>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</si>
  <si>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</si>
  <si>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</si>
  <si>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</si>
  <si>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</si>
  <si>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</si>
  <si>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</si>
  <si>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</si>
  <si>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</si>
  <si>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</si>
  <si>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</si>
  <si>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</si>
  <si>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</si>
  <si>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</si>
  <si>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</si>
  <si>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</si>
  <si>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</si>
  <si>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</si>
  <si>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</si>
  <si>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物资保管体系</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</si>
  <si>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</si>
  <si>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</si>
  <si>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</si>
  <si>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</si>
  <si>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</si>
  <si>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</si>
  <si>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</si>
  <si>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</si>
  <si>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</si>
  <si>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</si>
  <si>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</si>
  <si>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</si>
  <si>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</si>
  <si>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</si>
  <si>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</si>
  <si>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</si>
  <si>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</si>
  <si>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</si>
  <si>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</si>
  <si>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</si>
  <si>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</si>
  <si>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</si>
  <si>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</si>
  <si>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</si>
  <si>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</si>
  <si>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</si>
  <si>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</si>
  <si>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</si>
  <si>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</si>
  <si>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</si>
  <si>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</si>
  <si>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</si>
  <si>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</si>
  <si>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</si>
  <si>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</si>
  <si>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</si>
  <si>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</si>
  <si>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</si>
  <si>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</si>
  <si>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</si>
  <si>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</si>
  <si>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</si>
  <si>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</si>
  <si>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</si>
  <si>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</si>
  <si>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</si>
  <si>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</si>
  <si>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</si>
  <si>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</si>
  <si>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</si>
  <si>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</si>
  <si>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</si>
  <si>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</si>
  <si>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</si>
  <si>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</si>
  <si>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</si>
  <si>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</si>
  <si>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</si>
  <si>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</si>
  <si>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</si>
  <si>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</si>
  <si>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</si>
  <si>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</si>
  <si>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</si>
  <si>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</si>
  <si>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</si>
  <si>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</si>
  <si>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</si>
  <si>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</si>
  <si>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</si>
  <si>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</si>
  <si>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</si>
  <si>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</si>
  <si>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</si>
  <si>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</si>
  <si>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</si>
  <si>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</si>
  <si>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</si>
  <si>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</si>
  <si>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</si>
  <si>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</si>
  <si>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</si>
  <si>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</si>
  <si>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县本级一般公共预算支出</t>
  </si>
  <si>
    <t>1-5  2023年华宁县县本级一般公共预算政府预算经济分类表（基本支出）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</si>
  <si>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</si>
  <si>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</si>
  <si>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</si>
  <si>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</si>
  <si>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</si>
  <si>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</si>
  <si>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</si>
  <si>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</si>
  <si>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</si>
  <si>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</si>
  <si>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</si>
  <si>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</si>
  <si>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</si>
  <si>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</si>
  <si>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</si>
  <si>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</si>
  <si>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</si>
  <si>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</si>
  <si>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</si>
  <si>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</si>
  <si>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</si>
  <si>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</si>
  <si>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</si>
  <si>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</si>
  <si>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</si>
  <si>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</si>
  <si>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</si>
  <si>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</si>
  <si>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</si>
  <si>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2023年华宁县县本级一般公共预算支出表(州、市对下转移支付项目)</t>
  </si>
  <si>
    <t>项       目</t>
  </si>
  <si>
    <t>其中：延续项目</t>
  </si>
  <si>
    <t>其中：新增项目</t>
  </si>
  <si>
    <t>一、玉溪市对华宁县转移支付</t>
  </si>
  <si>
    <t>（一）一般性转移支付</t>
  </si>
  <si>
    <t>其中：均衡性转移支付收入</t>
  </si>
  <si>
    <t>县级基本财力保障机制奖补资金</t>
  </si>
  <si>
    <t>结算补助收入</t>
  </si>
  <si>
    <t>企业事业单位划转补助收入</t>
  </si>
  <si>
    <t>重点生态功能区转移支付收入</t>
  </si>
  <si>
    <t>固定数额补助</t>
  </si>
  <si>
    <t>民族地区转移支付收入</t>
  </si>
  <si>
    <t>巩固脱贫攻坚成果衔接乡村振兴转移支付收入</t>
  </si>
  <si>
    <t>共同事权转移支付收入</t>
  </si>
  <si>
    <t>增值税留抵退税转移支付收入</t>
  </si>
  <si>
    <t>其他退税减税降费转移支付收入</t>
  </si>
  <si>
    <t>补充县区财力转移支付收入</t>
  </si>
  <si>
    <t>其他一般性转移支付收入</t>
  </si>
  <si>
    <t>（二）专项转移支付</t>
  </si>
  <si>
    <t>其中：一般公共服务</t>
  </si>
  <si>
    <t>国防</t>
  </si>
  <si>
    <t>公共安全</t>
  </si>
  <si>
    <t>教育</t>
  </si>
  <si>
    <t>科学技术</t>
  </si>
  <si>
    <t>文化旅游体育与传媒</t>
  </si>
  <si>
    <t>社会保障和就业</t>
  </si>
  <si>
    <t>卫生健康</t>
  </si>
  <si>
    <t>节能环保</t>
  </si>
  <si>
    <t>城乡社区</t>
  </si>
  <si>
    <t>农林水</t>
  </si>
  <si>
    <t>交通运输</t>
  </si>
  <si>
    <t>资源勘探工业信息</t>
  </si>
  <si>
    <t>商业服务业等事务</t>
  </si>
  <si>
    <t>金融</t>
  </si>
  <si>
    <t>自然资源海洋气象等</t>
  </si>
  <si>
    <t>住房保障</t>
  </si>
  <si>
    <t>粮油物资储备</t>
  </si>
  <si>
    <t>灾害防治及应急管理</t>
  </si>
  <si>
    <t>其他收入</t>
  </si>
  <si>
    <t>二、玉溪市对华宁县税收返还</t>
  </si>
  <si>
    <t>所得税基数返还收入</t>
  </si>
  <si>
    <t>成品油税费改革税收返还收入</t>
  </si>
  <si>
    <t>增值税税收返还收入</t>
  </si>
  <si>
    <t>消费税税收返还收入</t>
  </si>
  <si>
    <r>
      <rPr>
        <sz val="14"/>
        <rFont val="宋体"/>
        <charset val="134"/>
      </rPr>
      <t>增值税</t>
    </r>
    <r>
      <rPr>
        <sz val="14"/>
        <rFont val="Arial"/>
        <charset val="134"/>
      </rPr>
      <t>“</t>
    </r>
    <r>
      <rPr>
        <sz val="14"/>
        <rFont val="宋体"/>
        <charset val="134"/>
      </rPr>
      <t>五五分享</t>
    </r>
    <r>
      <rPr>
        <sz val="14"/>
        <rFont val="Arial"/>
        <charset val="134"/>
      </rPr>
      <t>”</t>
    </r>
    <r>
      <rPr>
        <sz val="14"/>
        <rFont val="宋体"/>
        <charset val="134"/>
      </rPr>
      <t>税收返还收入</t>
    </r>
  </si>
  <si>
    <t>其他返还性收入</t>
  </si>
  <si>
    <t>玉溪市对华宁县税收返还和转移支付合计</t>
  </si>
  <si>
    <t>1-7  2023年华宁县分地区税收返还和转移支付预算表（空表）</t>
  </si>
  <si>
    <t>乡镇（街道）</t>
  </si>
  <si>
    <t>合计</t>
  </si>
  <si>
    <t>税收返还</t>
  </si>
  <si>
    <t>转移支付</t>
  </si>
  <si>
    <t>一、提前下达数</t>
  </si>
  <si>
    <t>宁州街道</t>
  </si>
  <si>
    <t xml:space="preserve"> </t>
  </si>
  <si>
    <t>青龙镇</t>
  </si>
  <si>
    <t>盘溪镇</t>
  </si>
  <si>
    <t>华溪镇</t>
  </si>
  <si>
    <t>通红甸乡</t>
  </si>
  <si>
    <t>二、预算数</t>
  </si>
  <si>
    <t>备注：华宁县无对下转移支付。</t>
  </si>
  <si>
    <t>1-8  2023年华宁县县本级“三公”经费预算财政拨款情况统计表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</si>
  <si>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</si>
  <si>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</si>
  <si>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</si>
  <si>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</si>
  <si>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</si>
  <si>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</si>
  <si>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</si>
  <si>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</si>
  <si>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二、“三公”经费增减变化原因说明:主要是公车购置费减少40万元以及机关事务中心的公车运行费增加，整体“三公”经费降低0.66%。</t>
  </si>
  <si>
    <t>2-1  2023年华宁县政府性基金预算收入情况表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</si>
  <si>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</si>
  <si>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</si>
  <si>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</si>
  <si>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</si>
  <si>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</si>
  <si>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</si>
  <si>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</si>
  <si>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</si>
  <si>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</si>
  <si>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</si>
  <si>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</si>
  <si>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</si>
  <si>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</si>
  <si>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</si>
  <si>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</si>
  <si>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</si>
  <si>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</si>
  <si>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</si>
  <si>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</si>
  <si>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</si>
  <si>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</si>
  <si>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</si>
  <si>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</si>
  <si>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</si>
  <si>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</si>
  <si>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</si>
  <si>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</si>
  <si>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</si>
  <si>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</si>
  <si>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</si>
  <si>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</si>
  <si>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</si>
  <si>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</si>
  <si>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</si>
  <si>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</si>
  <si>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</si>
  <si>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</si>
  <si>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</si>
  <si>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</si>
  <si>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</si>
  <si>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</si>
  <si>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</si>
  <si>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</si>
  <si>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</si>
  <si>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</si>
  <si>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</si>
  <si>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</si>
  <si>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</si>
  <si>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</si>
  <si>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</si>
  <si>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</si>
  <si>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</si>
  <si>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</si>
  <si>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2023年华宁县政府性基金预算支出情况表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</si>
  <si>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</si>
  <si>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</si>
  <si>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</si>
  <si>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</si>
  <si>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</si>
  <si>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</si>
  <si>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</si>
  <si>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</si>
  <si>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</si>
  <si>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</si>
  <si>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</si>
  <si>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</si>
  <si>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</si>
  <si>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</si>
  <si>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</si>
  <si>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</si>
  <si>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</si>
  <si>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</si>
  <si>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</si>
  <si>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</si>
  <si>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</si>
  <si>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</si>
  <si>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</si>
  <si>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</si>
  <si>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</si>
  <si>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</si>
  <si>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</si>
  <si>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</si>
  <si>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</si>
  <si>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</si>
  <si>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</si>
  <si>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</si>
  <si>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</si>
  <si>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</si>
  <si>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</si>
  <si>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</si>
  <si>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</si>
  <si>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</si>
  <si>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</si>
  <si>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</si>
  <si>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</si>
  <si>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</si>
  <si>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</si>
  <si>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</si>
  <si>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</si>
  <si>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</si>
  <si>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</si>
  <si>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</si>
  <si>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</si>
  <si>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</si>
  <si>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</si>
  <si>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</si>
  <si>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</si>
  <si>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</si>
  <si>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</si>
  <si>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</si>
  <si>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</si>
  <si>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</si>
  <si>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</si>
  <si>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</si>
  <si>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</si>
  <si>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</si>
  <si>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</si>
  <si>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</si>
  <si>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</si>
  <si>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</si>
  <si>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</si>
  <si>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</si>
  <si>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</si>
  <si>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</si>
  <si>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</si>
  <si>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</si>
  <si>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</si>
  <si>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</si>
  <si>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</si>
  <si>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</si>
  <si>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</si>
  <si>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</si>
  <si>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</si>
  <si>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</si>
  <si>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</si>
  <si>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</si>
  <si>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</si>
  <si>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</si>
  <si>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</si>
  <si>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</si>
  <si>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</si>
  <si>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</si>
  <si>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</si>
  <si>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</si>
  <si>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</si>
  <si>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</si>
  <si>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</si>
  <si>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</si>
  <si>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</si>
  <si>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</si>
  <si>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</si>
  <si>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</si>
  <si>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</si>
  <si>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</si>
  <si>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</si>
  <si>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</si>
  <si>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</si>
  <si>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</si>
  <si>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</si>
  <si>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</si>
  <si>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</si>
  <si>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</si>
  <si>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</si>
  <si>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</si>
  <si>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</si>
  <si>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</si>
  <si>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</si>
  <si>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</si>
  <si>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</si>
  <si>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</si>
  <si>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</si>
  <si>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</si>
  <si>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</si>
  <si>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</si>
  <si>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</si>
  <si>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</si>
  <si>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</si>
  <si>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</si>
  <si>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</si>
  <si>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</si>
  <si>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</si>
  <si>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</si>
  <si>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</si>
  <si>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</si>
  <si>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</si>
  <si>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</si>
  <si>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</si>
  <si>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</si>
  <si>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</si>
  <si>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</si>
  <si>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</si>
  <si>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</si>
  <si>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</si>
  <si>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</si>
  <si>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</si>
  <si>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</si>
  <si>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</si>
  <si>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</si>
  <si>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</si>
  <si>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</si>
  <si>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</si>
  <si>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</si>
  <si>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</si>
  <si>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</si>
  <si>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</si>
  <si>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</si>
  <si>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</si>
  <si>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</si>
  <si>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</si>
  <si>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</si>
  <si>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</si>
  <si>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</si>
  <si>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</si>
  <si>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</si>
  <si>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</si>
  <si>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</si>
  <si>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</si>
  <si>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</si>
  <si>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</si>
  <si>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</si>
  <si>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</si>
  <si>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</si>
  <si>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</si>
  <si>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</si>
  <si>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</si>
  <si>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</si>
  <si>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</si>
  <si>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</si>
  <si>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</si>
  <si>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</si>
  <si>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</si>
  <si>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</si>
  <si>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</si>
  <si>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</si>
  <si>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</si>
  <si>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</si>
  <si>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</si>
  <si>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</si>
  <si>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</si>
  <si>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</si>
  <si>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</si>
  <si>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</si>
  <si>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</si>
  <si>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</si>
  <si>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</si>
  <si>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</si>
  <si>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</si>
  <si>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</si>
  <si>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</si>
  <si>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</si>
  <si>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</si>
  <si>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</si>
  <si>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</si>
  <si>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</si>
  <si>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</si>
  <si>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</si>
  <si>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</si>
  <si>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</si>
  <si>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</si>
  <si>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</si>
  <si>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</si>
  <si>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</si>
  <si>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</si>
  <si>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</si>
  <si>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</si>
  <si>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</si>
  <si>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</si>
  <si>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</si>
  <si>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</si>
  <si>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</si>
  <si>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</si>
  <si>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</si>
  <si>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</si>
  <si>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</si>
  <si>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</si>
  <si>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</si>
  <si>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</si>
  <si>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</si>
  <si>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全县政府性基金支出</t>
  </si>
  <si>
    <t xml:space="preserve">   政府性基金转移支付</t>
  </si>
  <si>
    <t xml:space="preserve">     政府性基金上解支出</t>
  </si>
  <si>
    <t xml:space="preserve">     抗疫特别国债转移支付支出</t>
  </si>
  <si>
    <t xml:space="preserve">   调出资金</t>
  </si>
  <si>
    <t xml:space="preserve">   年终结余</t>
  </si>
  <si>
    <t>地方政府专项债务还本支出</t>
  </si>
  <si>
    <t>2-3  2023年县本级政府性基金预算收入情况表</t>
  </si>
  <si>
    <t>县本级政府性基金预算收入</t>
  </si>
  <si>
    <t xml:space="preserve">   政府性基金补助收入</t>
  </si>
  <si>
    <t xml:space="preserve">     政府性基金上解收入</t>
  </si>
  <si>
    <t>2-4  2023年县本级政府性基金预算支出情况表</t>
  </si>
  <si>
    <t>类</t>
  </si>
  <si>
    <t>20707</t>
  </si>
  <si>
    <t>2070701</t>
  </si>
  <si>
    <t>2070702</t>
  </si>
  <si>
    <t>2070703</t>
  </si>
  <si>
    <t>2070704</t>
  </si>
  <si>
    <t>2070799</t>
  </si>
  <si>
    <t>20709</t>
  </si>
  <si>
    <t>2070901</t>
  </si>
  <si>
    <t>2070902</t>
  </si>
  <si>
    <t>2070903</t>
  </si>
  <si>
    <t>2070904</t>
  </si>
  <si>
    <t>2070999</t>
  </si>
  <si>
    <t>20710</t>
  </si>
  <si>
    <t>2071001</t>
  </si>
  <si>
    <t>2071099</t>
  </si>
  <si>
    <t>20822</t>
  </si>
  <si>
    <t>2082201</t>
  </si>
  <si>
    <t>2082202</t>
  </si>
  <si>
    <t>2082299</t>
  </si>
  <si>
    <t>20823</t>
  </si>
  <si>
    <t>2082301</t>
  </si>
  <si>
    <t>2082302</t>
  </si>
  <si>
    <t>2082399</t>
  </si>
  <si>
    <t>20829</t>
  </si>
  <si>
    <t>2082901</t>
  </si>
  <si>
    <t>2082999</t>
  </si>
  <si>
    <t>21160</t>
  </si>
  <si>
    <t>21208</t>
  </si>
  <si>
    <t>2120801</t>
  </si>
  <si>
    <t>2120802</t>
  </si>
  <si>
    <t>2120803</t>
  </si>
  <si>
    <t>2120804</t>
  </si>
  <si>
    <t>2120805</t>
  </si>
  <si>
    <t>2120806</t>
  </si>
  <si>
    <t>2120807</t>
  </si>
  <si>
    <t>2120809</t>
  </si>
  <si>
    <t>2120810</t>
  </si>
  <si>
    <t>2120811</t>
  </si>
  <si>
    <t>2120813</t>
  </si>
  <si>
    <t>2120899</t>
  </si>
  <si>
    <t>21210</t>
  </si>
  <si>
    <t>2121001</t>
  </si>
  <si>
    <t>2121002</t>
  </si>
  <si>
    <t>2121099</t>
  </si>
  <si>
    <t>21211</t>
  </si>
  <si>
    <t>21213</t>
  </si>
  <si>
    <t>2121301</t>
  </si>
  <si>
    <t>2121302</t>
  </si>
  <si>
    <t>2121303</t>
  </si>
  <si>
    <t>2121304</t>
  </si>
  <si>
    <t>2121399</t>
  </si>
  <si>
    <t>21214</t>
  </si>
  <si>
    <t>2121401</t>
  </si>
  <si>
    <t>2121402</t>
  </si>
  <si>
    <t>2121499</t>
  </si>
  <si>
    <t>21215</t>
  </si>
  <si>
    <t>2121501</t>
  </si>
  <si>
    <t>2121502</t>
  </si>
  <si>
    <t>2121599</t>
  </si>
  <si>
    <t>21216</t>
  </si>
  <si>
    <t>2121601</t>
  </si>
  <si>
    <t>2121602</t>
  </si>
  <si>
    <t>2121699</t>
  </si>
  <si>
    <t>21217</t>
  </si>
  <si>
    <t>2121701</t>
  </si>
  <si>
    <t>2121702</t>
  </si>
  <si>
    <t>2121703</t>
  </si>
  <si>
    <t>2121704</t>
  </si>
  <si>
    <t>2121799</t>
  </si>
  <si>
    <t>21218</t>
  </si>
  <si>
    <t>2121801</t>
  </si>
  <si>
    <t>2121899</t>
  </si>
  <si>
    <t>21219</t>
  </si>
  <si>
    <t>2121901</t>
  </si>
  <si>
    <t>2121902</t>
  </si>
  <si>
    <t>2121903</t>
  </si>
  <si>
    <t>2121904</t>
  </si>
  <si>
    <t>2121905</t>
  </si>
  <si>
    <t>2121906</t>
  </si>
  <si>
    <t>2121907</t>
  </si>
  <si>
    <t>2121999</t>
  </si>
  <si>
    <t>21366</t>
  </si>
  <si>
    <t>2136601</t>
  </si>
  <si>
    <t>2136602</t>
  </si>
  <si>
    <t>2136603</t>
  </si>
  <si>
    <t>2136699</t>
  </si>
  <si>
    <t>21367</t>
  </si>
  <si>
    <t>2136701</t>
  </si>
  <si>
    <t>2136702</t>
  </si>
  <si>
    <t>2136703</t>
  </si>
  <si>
    <t>2136799</t>
  </si>
  <si>
    <t>21369</t>
  </si>
  <si>
    <t>2136901</t>
  </si>
  <si>
    <t>2136902</t>
  </si>
  <si>
    <t>2136903</t>
  </si>
  <si>
    <t>2136999</t>
  </si>
  <si>
    <t>21460</t>
  </si>
  <si>
    <t>2146001</t>
  </si>
  <si>
    <t>2146002</t>
  </si>
  <si>
    <t>2146003</t>
  </si>
  <si>
    <t>2146099</t>
  </si>
  <si>
    <t>21462</t>
  </si>
  <si>
    <t>2146201</t>
  </si>
  <si>
    <t>2146202</t>
  </si>
  <si>
    <t>2146203</t>
  </si>
  <si>
    <t>2146299</t>
  </si>
  <si>
    <t>21463</t>
  </si>
  <si>
    <t>2146301</t>
  </si>
  <si>
    <t>2146302</t>
  </si>
  <si>
    <t>2146303</t>
  </si>
  <si>
    <t>2146399</t>
  </si>
  <si>
    <t>21464</t>
  </si>
  <si>
    <t>2146401</t>
  </si>
  <si>
    <t>2146402</t>
  </si>
  <si>
    <t>2146403</t>
  </si>
  <si>
    <t>2146404</t>
  </si>
  <si>
    <t>2146405</t>
  </si>
  <si>
    <t>2146406</t>
  </si>
  <si>
    <t>2146407</t>
  </si>
  <si>
    <t>2146499</t>
  </si>
  <si>
    <t>21468</t>
  </si>
  <si>
    <t>2146801</t>
  </si>
  <si>
    <t>2146802</t>
  </si>
  <si>
    <t>2146803</t>
  </si>
  <si>
    <t>2146804</t>
  </si>
  <si>
    <t>2146805</t>
  </si>
  <si>
    <t>2146899</t>
  </si>
  <si>
    <t>21469</t>
  </si>
  <si>
    <t>2146901</t>
  </si>
  <si>
    <t>2146902</t>
  </si>
  <si>
    <t>2146903</t>
  </si>
  <si>
    <t>2146904</t>
  </si>
  <si>
    <t>2146906</t>
  </si>
  <si>
    <t>2146907</t>
  </si>
  <si>
    <t>2146908</t>
  </si>
  <si>
    <t>2146999</t>
  </si>
  <si>
    <t>21470</t>
  </si>
  <si>
    <t>2147001</t>
  </si>
  <si>
    <t>2147099</t>
  </si>
  <si>
    <t>21471</t>
  </si>
  <si>
    <t>2147101</t>
  </si>
  <si>
    <t>2147199</t>
  </si>
  <si>
    <t>21472</t>
  </si>
  <si>
    <t>21473</t>
  </si>
  <si>
    <t>2147301</t>
  </si>
  <si>
    <t>2147303</t>
  </si>
  <si>
    <t>2147399</t>
  </si>
  <si>
    <t>21562</t>
  </si>
  <si>
    <t>2156202</t>
  </si>
  <si>
    <t>2156299</t>
  </si>
  <si>
    <t>22904</t>
  </si>
  <si>
    <t>2290401</t>
  </si>
  <si>
    <t>2290402</t>
  </si>
  <si>
    <t>2290403</t>
  </si>
  <si>
    <t>22908</t>
  </si>
  <si>
    <t>2290802</t>
  </si>
  <si>
    <t>2290803</t>
  </si>
  <si>
    <t>2290804</t>
  </si>
  <si>
    <t>2290805</t>
  </si>
  <si>
    <t>2290806</t>
  </si>
  <si>
    <t>2290807</t>
  </si>
  <si>
    <t>2290808</t>
  </si>
  <si>
    <t>2290899</t>
  </si>
  <si>
    <t>22960</t>
  </si>
  <si>
    <t>2296002</t>
  </si>
  <si>
    <t>2296003</t>
  </si>
  <si>
    <t>2296004</t>
  </si>
  <si>
    <t>2296005</t>
  </si>
  <si>
    <t>2296006</t>
  </si>
  <si>
    <t>2296010</t>
  </si>
  <si>
    <t>2296011</t>
  </si>
  <si>
    <t>2296012</t>
  </si>
  <si>
    <t>2296013</t>
  </si>
  <si>
    <t>2296099</t>
  </si>
  <si>
    <t>2320401</t>
  </si>
  <si>
    <t>2320402</t>
  </si>
  <si>
    <t>2320405</t>
  </si>
  <si>
    <t>2320411</t>
  </si>
  <si>
    <t>2320413</t>
  </si>
  <si>
    <t>2320414</t>
  </si>
  <si>
    <t>2320416</t>
  </si>
  <si>
    <t>2320417</t>
  </si>
  <si>
    <t>2320418</t>
  </si>
  <si>
    <t>2320419</t>
  </si>
  <si>
    <t>2320420</t>
  </si>
  <si>
    <t>2320431</t>
  </si>
  <si>
    <t>2320432</t>
  </si>
  <si>
    <t>2320433</t>
  </si>
  <si>
    <t>2320498</t>
  </si>
  <si>
    <t>2320499</t>
  </si>
  <si>
    <t>2330401</t>
  </si>
  <si>
    <t>2330402</t>
  </si>
  <si>
    <t>2330405</t>
  </si>
  <si>
    <t>2330411</t>
  </si>
  <si>
    <t>2330413</t>
  </si>
  <si>
    <t>2330414</t>
  </si>
  <si>
    <t>2330416</t>
  </si>
  <si>
    <t>2330417</t>
  </si>
  <si>
    <t>2330418</t>
  </si>
  <si>
    <t>2330419</t>
  </si>
  <si>
    <t>2330420</t>
  </si>
  <si>
    <t>2330431</t>
  </si>
  <si>
    <t>2330432</t>
  </si>
  <si>
    <t>2330433</t>
  </si>
  <si>
    <t>2330498</t>
  </si>
  <si>
    <t>2330499</t>
  </si>
  <si>
    <t>234</t>
  </si>
  <si>
    <t>23401</t>
  </si>
  <si>
    <t>2340101</t>
  </si>
  <si>
    <t>2340102</t>
  </si>
  <si>
    <t>2340103</t>
  </si>
  <si>
    <t>2340104</t>
  </si>
  <si>
    <t>2340105</t>
  </si>
  <si>
    <t>2340106</t>
  </si>
  <si>
    <t>2340107</t>
  </si>
  <si>
    <t>2340108</t>
  </si>
  <si>
    <t>2340109</t>
  </si>
  <si>
    <t>2340110</t>
  </si>
  <si>
    <t>2340111</t>
  </si>
  <si>
    <t>2340199</t>
  </si>
  <si>
    <t>23402</t>
  </si>
  <si>
    <t>2340201</t>
  </si>
  <si>
    <t>2340202</t>
  </si>
  <si>
    <t>2340203</t>
  </si>
  <si>
    <t>2340204</t>
  </si>
  <si>
    <t>2340205</t>
  </si>
  <si>
    <t>2340299</t>
  </si>
  <si>
    <t>县本级政府性基金支出</t>
  </si>
  <si>
    <t>230</t>
  </si>
  <si>
    <t>23004</t>
  </si>
  <si>
    <t>2300401</t>
  </si>
  <si>
    <t xml:space="preserve">     政府性基金补助支出</t>
  </si>
  <si>
    <t>2300402</t>
  </si>
  <si>
    <t>203308</t>
  </si>
  <si>
    <t>23009</t>
  </si>
  <si>
    <t>23011</t>
  </si>
  <si>
    <t xml:space="preserve">   地方政府专项债务转贷支出</t>
  </si>
  <si>
    <t>231</t>
  </si>
  <si>
    <t>上年结转对应安排支出</t>
  </si>
  <si>
    <t>2-5  2023年华宁县县本级政府性基金支出表(州、市对下转移支付)</t>
  </si>
  <si>
    <t>本年支出小计</t>
  </si>
  <si>
    <t>3-1  2023年华宁县国有资本经营收入预算情况表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</si>
  <si>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</si>
  <si>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</si>
  <si>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</si>
  <si>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</si>
  <si>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</si>
  <si>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</si>
  <si>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</si>
  <si>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</si>
  <si>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</si>
  <si>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</si>
  <si>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</si>
  <si>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</si>
  <si>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</si>
  <si>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</si>
  <si>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</si>
  <si>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</si>
  <si>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</si>
  <si>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</si>
  <si>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</si>
  <si>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</si>
  <si>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</si>
  <si>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</si>
  <si>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</si>
  <si>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</si>
  <si>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</si>
  <si>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</si>
  <si>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</si>
  <si>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</si>
  <si>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</si>
  <si>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</si>
  <si>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</si>
  <si>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</si>
  <si>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</si>
  <si>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</si>
  <si>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</si>
  <si>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</si>
  <si>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</si>
  <si>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</si>
  <si>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2023年华宁县国有资本经营支出预算情况表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</si>
  <si>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</si>
  <si>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</si>
  <si>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</si>
  <si>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</si>
  <si>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</si>
  <si>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</si>
  <si>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</si>
  <si>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</si>
  <si>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</si>
  <si>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</si>
  <si>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</si>
  <si>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</si>
  <si>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</si>
  <si>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</si>
  <si>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</si>
  <si>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</si>
  <si>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</si>
  <si>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</si>
  <si>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</si>
  <si>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</si>
  <si>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</si>
  <si>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</si>
  <si>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</si>
  <si>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2023年县本级国有资本经营收入预算情况表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</si>
  <si>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</si>
  <si>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</si>
  <si>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</si>
  <si>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</si>
  <si>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</si>
  <si>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</si>
  <si>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</si>
  <si>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</si>
  <si>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</si>
  <si>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</si>
  <si>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2023年县本级国有资本经营支出预算情况表</t>
  </si>
  <si>
    <t>项   目</t>
  </si>
  <si>
    <t xml:space="preserve">    "三供一业"移交补助支出</t>
  </si>
  <si>
    <t xml:space="preserve">   其他金融国有资本经营预算支出</t>
  </si>
  <si>
    <t>县本级国有资本经营支出</t>
  </si>
  <si>
    <t>3-5  2023年华宁县县本级国有资本经营预算转移支付表（分地区）（空表）</t>
  </si>
  <si>
    <t>地  区</t>
  </si>
  <si>
    <t>预算数</t>
  </si>
  <si>
    <t>合  计</t>
  </si>
  <si>
    <t>注：华宁县无国有资本经营预算分地区转移支付。</t>
  </si>
  <si>
    <t>3-6  2023年华宁县县本级国有资本经营预算转移支付表（分项目）（空表）</t>
  </si>
  <si>
    <t>项目名称</t>
  </si>
  <si>
    <t>4-1  2023年华宁县社会保险基金收入预算情况表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</si>
  <si>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</si>
  <si>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</si>
  <si>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</si>
  <si>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</si>
  <si>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</si>
  <si>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</si>
  <si>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</si>
  <si>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</si>
  <si>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</si>
  <si>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</si>
  <si>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</si>
  <si>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</si>
  <si>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</si>
  <si>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</si>
  <si>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</si>
  <si>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</si>
  <si>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</si>
  <si>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</si>
  <si>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2023年华宁县社会保险基金支出预算情况表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</si>
  <si>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</si>
  <si>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</si>
  <si>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</si>
  <si>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</si>
  <si>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</si>
  <si>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</si>
  <si>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</si>
  <si>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</si>
  <si>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</si>
  <si>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</si>
  <si>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</si>
  <si>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</si>
  <si>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</si>
  <si>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</si>
  <si>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2023年县本级社会保险基金收入预算情况表</t>
  </si>
  <si>
    <t>4-4  2023年华宁县县本级社会保险基金支出预算情况表</t>
  </si>
  <si>
    <t>5-1 华宁县2022年地方政府债务限额及余额预算情况表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</si>
  <si>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</si>
  <si>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</si>
  <si>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</si>
  <si>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</si>
  <si>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</si>
  <si>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</si>
  <si>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</si>
  <si>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</si>
  <si>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</si>
  <si>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</si>
  <si>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</si>
  <si>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</si>
  <si>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</si>
  <si>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华宁县</t>
  </si>
  <si>
    <t>注：1.本表反映上一年度本地区、本级及分地区地方政府债务限额及余额预计执行数。</t>
  </si>
  <si>
    <t xml:space="preserve">    2.本表由县级以上地方各级财政部门在本级人民代表大会批准预算后二十日内公开。</t>
  </si>
  <si>
    <t>5-2  华宁县2022年地方政府一般债务余额情况表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</si>
  <si>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</si>
  <si>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</si>
  <si>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</si>
  <si>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</si>
  <si>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</si>
  <si>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</si>
  <si>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</si>
  <si>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</si>
  <si>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</si>
  <si>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</si>
  <si>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</si>
  <si>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</si>
  <si>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华宁县本级2022年地方政府一般债务余额情况表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</si>
  <si>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</si>
  <si>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</si>
  <si>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</si>
  <si>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华宁县2022年地方政府专项债务余额情况表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</si>
  <si>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</si>
  <si>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</si>
  <si>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</si>
  <si>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</si>
  <si>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</si>
  <si>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</si>
  <si>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</si>
  <si>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</si>
  <si>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华宁县本级2022年地方政府专项债务余额情况表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</si>
  <si>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</si>
  <si>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华宁县地方政府债券发行及还本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</si>
  <si>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</si>
  <si>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</si>
  <si>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</si>
  <si>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</si>
  <si>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</si>
  <si>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</si>
  <si>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</si>
  <si>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</si>
  <si>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</si>
  <si>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</si>
  <si>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</si>
  <si>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</si>
  <si>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</si>
  <si>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</si>
  <si>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</si>
  <si>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</si>
  <si>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</si>
  <si>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</si>
  <si>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</si>
  <si>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</si>
  <si>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</si>
  <si>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</si>
  <si>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</si>
  <si>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</si>
  <si>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</si>
  <si>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</si>
  <si>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</si>
  <si>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</si>
  <si>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</si>
  <si>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</si>
  <si>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</si>
  <si>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华宁县2023年地方政府债务限额提前下达情况表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</si>
  <si>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</si>
  <si>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</si>
  <si>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</si>
  <si>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</si>
  <si>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</si>
  <si>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</si>
  <si>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华宁县2023年年初新增地方政府债券资金安排表（空表）</t>
  </si>
  <si>
    <t>序号</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</si>
  <si>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</si>
  <si>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</si>
  <si>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</si>
  <si>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</si>
  <si>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
 华宁县2023年无提前下达的新增地方政府债券。</t>
  </si>
  <si>
    <t>6-1   2023年县级重大政策和重点项目绩效目标表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</si>
  <si>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</si>
  <si>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</si>
  <si>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</si>
  <si>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</si>
  <si>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</si>
  <si>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</si>
  <si>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</si>
  <si>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</si>
  <si>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</si>
  <si>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</si>
  <si>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华宁县交通运输局</t>
  </si>
  <si>
    <t>华宁县弥海路青龙段乡镇通三级路建设项目、澄华路路面修复工程及6座危桥建设项目资金</t>
  </si>
  <si>
    <t>华宁县弥海路青龙段乡镇通三级路建设项目、澄华路路面修复工程及6座危桥安防工程等附属设施完工。</t>
  </si>
  <si>
    <t>产出指标</t>
  </si>
  <si>
    <t/>
  </si>
  <si>
    <t>空</t>
  </si>
  <si>
    <t>数量指标</t>
  </si>
  <si>
    <t>弥海路青龙段乡镇通三级路建设项目</t>
  </si>
  <si>
    <t>&gt;=</t>
  </si>
  <si>
    <t>15.597</t>
  </si>
  <si>
    <t>公里</t>
  </si>
  <si>
    <t>定量指标</t>
  </si>
  <si>
    <t>反映工程完成情况</t>
  </si>
  <si>
    <t>6座危桥建设项目</t>
  </si>
  <si>
    <t>6</t>
  </si>
  <si>
    <t>质量指标</t>
  </si>
  <si>
    <t>竣工验收合格率</t>
  </si>
  <si>
    <t>=</t>
  </si>
  <si>
    <t>100</t>
  </si>
  <si>
    <t>%</t>
  </si>
  <si>
    <t>反映项目验收情况。</t>
  </si>
  <si>
    <t>时效指标</t>
  </si>
  <si>
    <t>项目建设完成及时率</t>
  </si>
  <si>
    <t>反映项目建设完成的及时情况。</t>
  </si>
  <si>
    <t>效益指标</t>
  </si>
  <si>
    <t>社会效益指标</t>
  </si>
  <si>
    <t>公路建设受益人口数</t>
  </si>
  <si>
    <t>10</t>
  </si>
  <si>
    <t>万人</t>
  </si>
  <si>
    <t>反映公路建设受益人口的情况</t>
  </si>
  <si>
    <t>满意度指标</t>
  </si>
  <si>
    <t>服务对象满意度指标</t>
  </si>
  <si>
    <t>受益人群满意度</t>
  </si>
  <si>
    <t>90</t>
  </si>
  <si>
    <t>反映沿线居民对农村公路的满意度。</t>
  </si>
  <si>
    <t>华宁县自然资源局</t>
  </si>
  <si>
    <t>华宁县“多规合一”实用性村庄规划编制项目资金</t>
  </si>
  <si>
    <t>通过本项目的实施，有效促进脱贫攻坚成果巩固拓展，乡村振兴全面推进，坚持围绕“产业兴旺、生态宜居、乡风文明、治理有效、生活富裕”乡村振兴总要求，按照生态优先、产业兴旺的发展思路，打造环境优美、宜居宜游、和谐富裕的魅力村庄。</t>
  </si>
  <si>
    <t>开展村庄规划编制行政村数</t>
  </si>
  <si>
    <t>70</t>
  </si>
  <si>
    <t>个</t>
  </si>
  <si>
    <t>反映开展村庄规划编制的行政村数量</t>
  </si>
  <si>
    <t>行政村村庄规划编制审查符合省、市实用性村庄规划编制指南</t>
  </si>
  <si>
    <t>95</t>
  </si>
  <si>
    <t>反映村庄规划编制与编制指南对比情况</t>
  </si>
  <si>
    <t>按上级主管部门要求，及时完成村庄规划编制率</t>
  </si>
  <si>
    <t>反映按上级主管部门要求，本级按要求时限完成情况</t>
  </si>
  <si>
    <t>可持续影响指标</t>
  </si>
  <si>
    <t>重点指导5年内村庄规划建设和管理</t>
  </si>
  <si>
    <t>反映村庄规划编制后重点指导5年内村庄规划建设和管理情况</t>
  </si>
  <si>
    <t>实施村庄规划编制村村民满意度</t>
  </si>
  <si>
    <t>反映实施村庄规划编制村村民满意情况</t>
  </si>
  <si>
    <t>华宁县公安局</t>
  </si>
  <si>
    <t>华宁县城市报警监控建设资金</t>
  </si>
  <si>
    <t>在我县建成与经济社会发展和公安工作需要相适应的城市报警监控应用系统。建成高清前端600路，整合社会资源400路，建成图像信息共享平台，实现重点社会资源接入共享，提高社会面管控及维稳处突能力，提高城市现代化管理水平，提高人民安全感。城市报警监控已经分三期建设投入使用，100%完成预定目标。</t>
  </si>
  <si>
    <t>高清前端建设数</t>
  </si>
  <si>
    <t>600</t>
  </si>
  <si>
    <t>建设高清前端600路</t>
  </si>
  <si>
    <t>整合社会资源数</t>
  </si>
  <si>
    <t>400</t>
  </si>
  <si>
    <t>整合社会资源路数400路</t>
  </si>
  <si>
    <t>信息共享平台建设数</t>
  </si>
  <si>
    <t>1</t>
  </si>
  <si>
    <t>建设信息共享平台一个</t>
  </si>
  <si>
    <t>系统验收合格率</t>
  </si>
  <si>
    <t>根据建设合同项目进行验收。</t>
  </si>
  <si>
    <t>社会面管控及维稳处突能力</t>
  </si>
  <si>
    <t>不断提高</t>
  </si>
  <si>
    <t>定性指标</t>
  </si>
  <si>
    <t>反映社会面管控及维稳处突能力</t>
  </si>
  <si>
    <t>服务对象满意度</t>
  </si>
  <si>
    <t>反映服务对象满意度</t>
  </si>
  <si>
    <t>华宁县住房和城乡建设局</t>
  </si>
  <si>
    <t>华宁县住建局城市维护费专项资金</t>
  </si>
  <si>
    <t>2023年完成县域内城市28条道路维修、维护使街道路面干净、整洁；确保城市1985盏路灯电费正常支付、正常照明；公共厕所管理维护到位、人行道绿化管护维护到位，确保人民群众居住环境得到改善。</t>
  </si>
  <si>
    <t>保障1985盏路灯电费</t>
  </si>
  <si>
    <t>&lt;=</t>
  </si>
  <si>
    <t>1985</t>
  </si>
  <si>
    <t>盏</t>
  </si>
  <si>
    <t>路灯正常照明，方便人民群众出行</t>
  </si>
  <si>
    <t>市政道路维护完好率</t>
  </si>
  <si>
    <t>98</t>
  </si>
  <si>
    <t>市政道路维护达到要求</t>
  </si>
  <si>
    <t>经济效益指标</t>
  </si>
  <si>
    <t>确保资金合理利用率</t>
  </si>
  <si>
    <t>85</t>
  </si>
  <si>
    <t>争取完成项目</t>
  </si>
  <si>
    <t>改善居住环境</t>
  </si>
  <si>
    <t>有效改善</t>
  </si>
  <si>
    <t>受益人数满意度</t>
  </si>
  <si>
    <t>受益人数满意度调查</t>
  </si>
  <si>
    <t>中国共产党华宁县委员会宣传部</t>
  </si>
  <si>
    <t>党的二十大宣传宣讲项目经费</t>
  </si>
  <si>
    <t>把学习好宣传好贯彻好中国共产党第二十次代表大会精神作为全县各级党组织的重大政治任务和长期工作主题，推动干部群众深刻理解把握这一思想的科学体系、精神实质、实践要求，进一步推动掀起学习宣传贯彻新高潮，推动大会精神落实见效。</t>
  </si>
  <si>
    <t>专题读书班</t>
  </si>
  <si>
    <t>次</t>
  </si>
  <si>
    <t>举办1次专题读书班：根据中央和省委、市委部署，结合华宁实际，以副处级以上领导干部为带头示范，开展1次专题集中学习教育，以全县400余名副科级以上领导干部为重点，原原本本、原汁原味学习大会精神，组织党员干部开展深入学习和实地考察，确保学习全覆盖</t>
  </si>
  <si>
    <t>全覆盖党内集中教育和经常性教育</t>
  </si>
  <si>
    <t>开展1次全覆盖党内集中教育和经常性教育：发挥“两学一做”学习教育、“不忘初心、牢记使命”主题教育、“党史学习教育”和党的组织生活基本制度，推动全县8900余名党员干部真正学有所思、学有所悟、学有所获，</t>
  </si>
  <si>
    <t>全覆盖基层宣讲</t>
  </si>
  <si>
    <t>开展1次全覆盖基层宣讲：采取请进来和走出去相结合的方式，邀请专家学习集中宣讲党的二十大精神，至少开展1次县级集中宣讲，1次中小学集中宣讲，1次村（社区）集中宣讲，为全县带动示范效应</t>
  </si>
  <si>
    <t>重点地域宣传氛围营造活动</t>
  </si>
  <si>
    <t>开展1次重点地域宣传氛围营造活动：利用线上线下宣传阵地和载体，发挥县级融媒体宣传矩阵作用，同向发力、协同联动，在显著位置制作宣传展板、电子标语、发放宣传手册，形成全方位、多层次、多声部传播党的创新理论的传播格局，积极开展专题宣传和氛围营造工作，掀起学习宣传贯彻党的二十大精神热潮。</t>
  </si>
  <si>
    <t>全覆盖集中宣讲</t>
  </si>
  <si>
    <t>开展1次全覆盖集中宣讲：针对党员干部、基层群众实际，组织中国共产党第二十次代表大会精神宣讲团开展对象化、差异化、分众化、全覆盖集中宣讲，推动党的创新理论进机关企事业单位、进学校社区、进基层群众、进千家万户</t>
  </si>
  <si>
    <t>理论文章和发言材料</t>
  </si>
  <si>
    <t>篇</t>
  </si>
  <si>
    <t>提交10篇以上理论文章和发言材料：立足华宁实际，组织党员领导干部、专家学者、社会各界专业人士，发挥习近平新时代中国特色社会主义思想研究示范点作用，开展理论研究讨论和专题阐释，推动理论与实际紧密结合为凝心聚力推动高质量发展提供学理支撑。专家学者和领导干部提交10篇以上理论文章和发言材料</t>
  </si>
  <si>
    <t>参学率</t>
  </si>
  <si>
    <t>普通党员参学率不低于90%</t>
  </si>
  <si>
    <t>重要街道、路段、广场、建筑物、车站、商场等宣传载体覆盖率</t>
  </si>
  <si>
    <t>80</t>
  </si>
  <si>
    <t>开展1次重点地域宣传氛围营造活动：利用线上线下宣传阵地和载体，发挥县级融媒体宣传矩阵作用，同向发力、协同联动，在显著位置制作宣传展板、电子标语、发放宣传手册，形成全方位、多层次、多声部传播党的创新理论的传播格局，积极开展专题宣传和氛围营造工作，掀起学习宣传贯彻党的二十大精神热潮。重要街道、路段、广场、建筑物、车站、商场等宣传载体覆盖率达到80%以上</t>
  </si>
  <si>
    <t>通过学习教育</t>
  </si>
  <si>
    <t>引导全县各级党组织和党员领导干部旗帜鲜明讲政治</t>
  </si>
  <si>
    <t>通过学习教育，引导全县各级党组织和党员领导干部旗帜鲜明讲政治，胸怀“国之大者”，切实提高政治判断力、政治领悟力、政治研判力，增强“四个意识”，坚定“四个自信”，做到“两个维护”。教育引导全县各级党组织和党员领导干部更好适应时代发展新要求，不断提高掌握科学思想、全面增强执政本领、解决实际问题的能力，把学习成效转化成为做好本职工作、推动事业发展的生动实践。教育引导广大党员干部拥抱新时代、展现新作为，凝聚智慧力量，走好打造“一都两区三基地”，推动华宁高质量跨越式发展的新时代长征路</t>
  </si>
  <si>
    <t>服务对象的满意度达90%以上</t>
  </si>
  <si>
    <t>6-2  重点工作情况解释说明汇总表</t>
  </si>
  <si>
    <t>重点工作</t>
  </si>
  <si>
    <t>2023年工作重点及工作情况</t>
  </si>
  <si>
    <t>2023年华宁县上级补助收入预算安排情况为：上级补助收入合计121441万元，比2022年快报数减少1329万元，降幅为1.08%。其中：返还性收入2341万元，与2022年持平；一般性转移支付补助收入98100万元，比2022年快报数减少3530万元，下降3.47%；专项转移支付收入21000万元，比2022年快报数增加2201万元，增长11.71%；上级补助收入预算安排情况为：1.一般性转移支付补助收入，主要用于县乡财政供养人员、村组正常运转经费支出、基层公检法司转移支付支出、基本养老金、低保、新型农村合作医疗、农村综合改革、生态功能区和对企事业单位的补助支出、共同事权转移性支出等。2.专项转移支付补助收入，主要用于县全县一般公共服务、教育支出、社会保障和就业、医疗卫生与计划生育、节能环保、城乡社区事务、农林水、交通运输、住房保障、国土资源气象等方面的项目支出。
注：华宁县2023年无县对下转移支付。</t>
  </si>
  <si>
    <t>举借债务</t>
  </si>
  <si>
    <t>1.2022年政府债务情况。2022年末华宁县政府债务余额为29.59亿元，其中：一般债务余额11.62亿元，专项债务余额17.97亿元。华宁县2022年末一般债务余额未超过省市下达我县16.8亿元的政府债务限额，专项债务余额未超过19.76亿元的限额。2.2023年政府债务举借和还本付息预算安排情况。2023年预算安排政府一般债券资金本金5万元，利息3346.77万元；预算安排政府专项债券资金本金4030万元，利息6431.91万元。预计2023年争取省级再融资债券资金45300万元。</t>
  </si>
  <si>
    <t>预算绩效</t>
  </si>
  <si>
    <t>2023年县级部门预算征集的所有项目均编报绩效目标，部门绩效目标做到指向明确、细化量化、合理可行、相应匹配，三年规划及专项资金项目还编报绩效计划，实现预算绩效目标编制全覆盖。强化绩效评价结果应用，落实评价结果与预算安排挂钩机制，对绩效较好的项目优先支持，对绩效较差的项目进行整改、调减或撤销。
为做好做实项目储备，深入推动我县专项资金改革，2023年所有部门的项目均通过项目库进行征集。征集期间各部门结合中央、省、市相关精神及县委、县政府重大战略决策部署，合理征集项目，并进行项目排序，项目控制数下达后，再根据控制数按“轻重缓急”从项目库中筛选项目，进行细化。采用第三方机构参与的项目评审机制，严格按照2023-2025年预算项目库编审要求对2023年填报的项目进行入库评审，重点审核项目绩效指标。同时，财政局各资金管理股室对部门上报的项目再次进行绩效审批，把评审通过的项目上报到预算股，预算股请县领导、财政局领导及各股室人员、其他专业人员对股室审批的项目进行讨论，按本级财力，分轻重缓急对合理可行的项目纳入预算。</t>
  </si>
  <si>
    <t>缓解基层财政困难三年行动计划</t>
  </si>
  <si>
    <t>经过3年努力，统筹做好发展与安全、稳增长和防风险、减税降费和财政可持续、短期经济社会稳定与长期内生增长动力、民生福利改善与科技强国“五个平衡”，实现县级财政收入规模明显提升，收入质量不断提高，财政管理更加规范高效，保障能力显著增强，基层财政困难局面得到有效缓解。</t>
  </si>
</sst>
</file>

<file path=xl/styles.xml><?xml version="1.0" encoding="utf-8"?>
<styleSheet xmlns="http://schemas.openxmlformats.org/spreadsheetml/2006/main">
  <numFmts count="33">
    <numFmt numFmtId="176" formatCode="_-* #,##0.00_-;\-* #,##0.00_-;_-* &quot;-&quot;??_-;_-@_-"/>
    <numFmt numFmtId="177" formatCode="&quot;$&quot;#,##0_);[Red]\(&quot;$&quot;#,##0\)"/>
    <numFmt numFmtId="178" formatCode="#\ ??/??"/>
    <numFmt numFmtId="179" formatCode="_ * #,##0_ ;_ * \-#,##0_ ;_ * &quot;-&quot;??_ ;_ @_ "/>
    <numFmt numFmtId="180" formatCode="#,##0.00_);[Red]\(#,##0.00\)"/>
    <numFmt numFmtId="181" formatCode="\$#,##0.00;\(\$#,##0.00\)"/>
    <numFmt numFmtId="43" formatCode="_ * #,##0.00_ ;_ * \-#,##0.00_ ;_ * &quot;-&quot;??_ ;_ @_ "/>
    <numFmt numFmtId="182" formatCode="0.00_ "/>
    <numFmt numFmtId="183" formatCode="_-* #,##0_-;\-* #,##0_-;_-* &quot;-&quot;_-;_-@_-"/>
    <numFmt numFmtId="41" formatCode="_ * #,##0_ ;_ * \-#,##0_ ;_ * &quot;-&quot;_ ;_ @_ "/>
    <numFmt numFmtId="44" formatCode="_ &quot;￥&quot;* #,##0.00_ ;_ &quot;￥&quot;* \-#,##0.00_ ;_ &quot;￥&quot;* &quot;-&quot;??_ ;_ @_ "/>
    <numFmt numFmtId="184" formatCode="&quot;$&quot;#,##0.00_);[Red]\(&quot;$&quot;#,##0.00\)"/>
    <numFmt numFmtId="185" formatCode="&quot;$&quot;\ #,##0_-;[Red]&quot;$&quot;\ #,##0\-"/>
    <numFmt numFmtId="42" formatCode="_ &quot;￥&quot;* #,##0_ ;_ &quot;￥&quot;* \-#,##0_ ;_ &quot;￥&quot;* &quot;-&quot;_ ;_ @_ "/>
    <numFmt numFmtId="186" formatCode="0.0%"/>
    <numFmt numFmtId="187" formatCode="yy\.mm\.dd"/>
    <numFmt numFmtId="188" formatCode="_(* #,##0_);_(* \(#,##0\);_(* &quot;-&quot;_);_(@_)"/>
    <numFmt numFmtId="189" formatCode="#,##0.0_);\(#,##0.0\)"/>
    <numFmt numFmtId="190" formatCode="#,##0_ ;[Red]\-#,##0\ "/>
    <numFmt numFmtId="191" formatCode="_-&quot;$&quot;\ * #,##0_-;_-&quot;$&quot;\ * #,##0\-;_-&quot;$&quot;\ * &quot;-&quot;_-;_-@_-"/>
    <numFmt numFmtId="192" formatCode="#,##0.000000"/>
    <numFmt numFmtId="193" formatCode="&quot;$&quot;\ #,##0.00_-;[Red]&quot;$&quot;\ #,##0.00\-"/>
    <numFmt numFmtId="194" formatCode="#,##0.0000"/>
    <numFmt numFmtId="195" formatCode="#,##0;\(#,##0\)"/>
    <numFmt numFmtId="196" formatCode="#,##0_ "/>
    <numFmt numFmtId="197" formatCode="_(&quot;$&quot;* #,##0.00_);_(&quot;$&quot;* \(#,##0.00\);_(&quot;$&quot;* &quot;-&quot;??_);_(@_)"/>
    <numFmt numFmtId="198" formatCode="#,##0.00000"/>
    <numFmt numFmtId="199" formatCode="_-&quot;$&quot;\ * #,##0.00_-;_-&quot;$&quot;\ * #,##0.00\-;_-&quot;$&quot;\ * &quot;-&quot;??_-;_-@_-"/>
    <numFmt numFmtId="200" formatCode="0\.0,&quot;0&quot;"/>
    <numFmt numFmtId="201" formatCode="\$#,##0;\(\$#,##0\)"/>
    <numFmt numFmtId="202" formatCode="_(* #,##0.00_);_(* \(#,##0.00\);_(* &quot;-&quot;??_);_(@_)"/>
    <numFmt numFmtId="203" formatCode="_(&quot;$&quot;* #,##0_);_(&quot;$&quot;* \(#,##0\);_(&quot;$&quot;* &quot;-&quot;_);_(@_)"/>
    <numFmt numFmtId="204" formatCode="0.0"/>
  </numFmts>
  <fonts count="128">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sz val="14"/>
      <color indexed="10"/>
      <name val="宋体"/>
      <charset val="134"/>
    </font>
    <font>
      <sz val="12"/>
      <color rgb="FFFF0000"/>
      <name val="宋体"/>
      <charset val="134"/>
    </font>
    <font>
      <sz val="18"/>
      <name val="黑体"/>
      <charset val="134"/>
    </font>
    <font>
      <b/>
      <sz val="15"/>
      <color theme="3"/>
      <name val="宋体"/>
      <charset val="134"/>
      <scheme val="minor"/>
    </font>
    <font>
      <sz val="11"/>
      <color indexed="9"/>
      <name val="宋体"/>
      <charset val="134"/>
    </font>
    <font>
      <sz val="10"/>
      <name val="Geneva"/>
      <charset val="134"/>
    </font>
    <font>
      <b/>
      <sz val="10"/>
      <name val="MS Sans Serif"/>
      <charset val="134"/>
    </font>
    <font>
      <sz val="11"/>
      <color theme="1"/>
      <name val="宋体"/>
      <charset val="0"/>
      <scheme val="minor"/>
    </font>
    <font>
      <sz val="11"/>
      <color rgb="FF3F3F76"/>
      <name val="宋体"/>
      <charset val="0"/>
      <scheme val="minor"/>
    </font>
    <font>
      <sz val="10"/>
      <name val="楷体"/>
      <charset val="134"/>
    </font>
    <font>
      <sz val="11"/>
      <color indexed="17"/>
      <name val="宋体"/>
      <charset val="134"/>
    </font>
    <font>
      <b/>
      <sz val="11"/>
      <color rgb="FF3F3F3F"/>
      <name val="宋体"/>
      <charset val="0"/>
      <scheme val="minor"/>
    </font>
    <font>
      <sz val="11"/>
      <color theme="0"/>
      <name val="宋体"/>
      <charset val="0"/>
      <scheme val="minor"/>
    </font>
    <font>
      <b/>
      <sz val="11"/>
      <color indexed="56"/>
      <name val="宋体"/>
      <charset val="134"/>
    </font>
    <font>
      <sz val="11"/>
      <color rgb="FF9C6500"/>
      <name val="宋体"/>
      <charset val="0"/>
      <scheme val="minor"/>
    </font>
    <font>
      <b/>
      <sz val="18"/>
      <color theme="3"/>
      <name val="宋体"/>
      <charset val="134"/>
      <scheme val="minor"/>
    </font>
    <font>
      <sz val="10"/>
      <name val="Arial"/>
      <charset val="134"/>
    </font>
    <font>
      <b/>
      <sz val="10"/>
      <name val="Tms Rmn"/>
      <charset val="134"/>
    </font>
    <font>
      <u/>
      <sz val="11"/>
      <color rgb="FF0000FF"/>
      <name val="宋体"/>
      <charset val="0"/>
      <scheme val="minor"/>
    </font>
    <font>
      <b/>
      <sz val="8"/>
      <color indexed="9"/>
      <name val="宋体"/>
      <charset val="134"/>
    </font>
    <font>
      <sz val="11"/>
      <color rgb="FF9C0006"/>
      <name val="宋体"/>
      <charset val="0"/>
      <scheme val="minor"/>
    </font>
    <font>
      <sz val="11"/>
      <color rgb="FFFA7D00"/>
      <name val="宋体"/>
      <charset val="0"/>
      <scheme val="minor"/>
    </font>
    <font>
      <b/>
      <sz val="13"/>
      <color theme="3"/>
      <name val="宋体"/>
      <charset val="134"/>
      <scheme val="minor"/>
    </font>
    <font>
      <sz val="7"/>
      <name val="Small Fonts"/>
      <charset val="134"/>
    </font>
    <font>
      <b/>
      <sz val="11"/>
      <color rgb="FFFA7D00"/>
      <name val="宋体"/>
      <charset val="0"/>
      <scheme val="minor"/>
    </font>
    <font>
      <sz val="11"/>
      <color rgb="FFFF0000"/>
      <name val="宋体"/>
      <charset val="0"/>
      <scheme val="minor"/>
    </font>
    <font>
      <sz val="12"/>
      <color indexed="9"/>
      <name val="宋体"/>
      <charset val="134"/>
    </font>
    <font>
      <b/>
      <sz val="11"/>
      <color indexed="8"/>
      <name val="宋体"/>
      <charset val="134"/>
    </font>
    <font>
      <sz val="11"/>
      <color indexed="62"/>
      <name val="宋体"/>
      <charset val="134"/>
    </font>
    <font>
      <sz val="12"/>
      <color indexed="16"/>
      <name val="宋体"/>
      <charset val="134"/>
    </font>
    <font>
      <sz val="8"/>
      <name val="Arial"/>
      <charset val="134"/>
    </font>
    <font>
      <sz val="9"/>
      <name val="微软雅黑"/>
      <charset val="134"/>
    </font>
    <font>
      <sz val="8"/>
      <name val="Times New Roman"/>
      <charset val="134"/>
    </font>
    <font>
      <sz val="12"/>
      <name val="Times New Roman"/>
      <charset val="134"/>
    </font>
    <font>
      <sz val="10"/>
      <name val="Helv"/>
      <charset val="134"/>
    </font>
    <font>
      <b/>
      <sz val="13"/>
      <color indexed="56"/>
      <name val="宋体"/>
      <charset val="134"/>
    </font>
    <font>
      <i/>
      <sz val="11"/>
      <color rgb="FF7F7F7F"/>
      <name val="宋体"/>
      <charset val="0"/>
      <scheme val="minor"/>
    </font>
    <font>
      <b/>
      <sz val="11"/>
      <color theme="3"/>
      <name val="宋体"/>
      <charset val="134"/>
      <scheme val="minor"/>
    </font>
    <font>
      <b/>
      <sz val="11"/>
      <color theme="1"/>
      <name val="宋体"/>
      <charset val="0"/>
      <scheme val="minor"/>
    </font>
    <font>
      <u/>
      <sz val="11"/>
      <color rgb="FF800080"/>
      <name val="宋体"/>
      <charset val="0"/>
      <scheme val="minor"/>
    </font>
    <font>
      <sz val="11"/>
      <color indexed="20"/>
      <name val="宋体"/>
      <charset val="134"/>
    </font>
    <font>
      <b/>
      <sz val="12"/>
      <name val="Arial"/>
      <charset val="134"/>
    </font>
    <font>
      <b/>
      <sz val="11"/>
      <color indexed="63"/>
      <name val="宋体"/>
      <charset val="134"/>
    </font>
    <font>
      <b/>
      <sz val="15"/>
      <color indexed="56"/>
      <name val="宋体"/>
      <charset val="134"/>
    </font>
    <font>
      <b/>
      <sz val="11"/>
      <color rgb="FFFFFFFF"/>
      <name val="宋体"/>
      <charset val="0"/>
      <scheme val="minor"/>
    </font>
    <font>
      <sz val="11"/>
      <color indexed="60"/>
      <name val="宋体"/>
      <charset val="134"/>
    </font>
    <font>
      <sz val="11"/>
      <color rgb="FF006100"/>
      <name val="宋体"/>
      <charset val="0"/>
      <scheme val="minor"/>
    </font>
    <font>
      <sz val="12"/>
      <color indexed="17"/>
      <name val="宋体"/>
      <charset val="134"/>
    </font>
    <font>
      <b/>
      <sz val="9"/>
      <name val="Arial"/>
      <charset val="134"/>
    </font>
    <font>
      <u/>
      <sz val="12"/>
      <color indexed="12"/>
      <name val="宋体"/>
      <charset val="134"/>
    </font>
    <font>
      <sz val="12"/>
      <color indexed="9"/>
      <name val="Helv"/>
      <charset val="134"/>
    </font>
    <font>
      <sz val="10"/>
      <name val="仿宋_GB2312"/>
      <charset val="134"/>
    </font>
    <font>
      <b/>
      <sz val="18"/>
      <color indexed="56"/>
      <name val="宋体"/>
      <charset val="134"/>
    </font>
    <font>
      <b/>
      <sz val="15"/>
      <color indexed="54"/>
      <name val="宋体"/>
      <charset val="134"/>
    </font>
    <font>
      <sz val="9"/>
      <name val="宋体"/>
      <charset val="134"/>
    </font>
    <font>
      <b/>
      <sz val="10"/>
      <color indexed="9"/>
      <name val="宋体"/>
      <charset val="134"/>
    </font>
    <font>
      <sz val="10"/>
      <name val="MS Sans Serif"/>
      <charset val="134"/>
    </font>
    <font>
      <sz val="10"/>
      <name val="Times New Roman"/>
      <charset val="134"/>
    </font>
    <font>
      <sz val="12"/>
      <name val="Helv"/>
      <charset val="134"/>
    </font>
    <font>
      <b/>
      <sz val="12"/>
      <color indexed="8"/>
      <name val="宋体"/>
      <charset val="134"/>
    </font>
    <font>
      <b/>
      <sz val="13"/>
      <color indexed="54"/>
      <name val="宋体"/>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C99"/>
        <bgColor indexed="64"/>
      </patternFill>
    </fill>
    <fill>
      <patternFill patternType="solid">
        <fgColor indexed="42"/>
        <bgColor indexed="64"/>
      </patternFill>
    </fill>
    <fill>
      <patternFill patternType="solid">
        <fgColor rgb="FFF2F2F2"/>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399975585192419"/>
        <bgColor indexed="64"/>
      </patternFill>
    </fill>
    <fill>
      <patternFill patternType="gray0625"/>
    </fill>
    <fill>
      <patternFill patternType="solid">
        <fgColor indexed="10"/>
        <bgColor indexed="64"/>
      </patternFill>
    </fill>
    <fill>
      <patternFill patternType="solid">
        <fgColor indexed="51"/>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26"/>
        <bgColor indexed="64"/>
      </patternFill>
    </fill>
    <fill>
      <patternFill patternType="solid">
        <fgColor indexed="49"/>
        <bgColor indexed="64"/>
      </patternFill>
    </fill>
    <fill>
      <patternFill patternType="solid">
        <fgColor theme="6" tint="0.799981688894314"/>
        <bgColor indexed="64"/>
      </patternFill>
    </fill>
    <fill>
      <patternFill patternType="solid">
        <fgColor indexed="29"/>
        <bgColor indexed="64"/>
      </patternFill>
    </fill>
    <fill>
      <patternFill patternType="solid">
        <fgColor indexed="47"/>
        <bgColor indexed="64"/>
      </patternFill>
    </fill>
    <fill>
      <patternFill patternType="solid">
        <fgColor indexed="45"/>
        <bgColor indexed="64"/>
      </patternFill>
    </fill>
    <fill>
      <patternFill patternType="solid">
        <fgColor indexed="52"/>
        <bgColor indexed="64"/>
      </patternFill>
    </fill>
    <fill>
      <patternFill patternType="solid">
        <fgColor indexed="44"/>
        <bgColor indexed="64"/>
      </patternFill>
    </fill>
    <fill>
      <patternFill patternType="solid">
        <fgColor indexed="22"/>
        <bgColor indexed="64"/>
      </patternFill>
    </fill>
    <fill>
      <patternFill patternType="solid">
        <fgColor indexed="48"/>
        <bgColor indexed="64"/>
      </patternFill>
    </fill>
    <fill>
      <patternFill patternType="solid">
        <fgColor indexed="55"/>
        <bgColor indexed="64"/>
      </patternFill>
    </fill>
    <fill>
      <patternFill patternType="solid">
        <fgColor indexed="2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36"/>
        <bgColor indexed="64"/>
      </patternFill>
    </fill>
    <fill>
      <patternFill patternType="solid">
        <fgColor indexed="46"/>
        <bgColor indexed="64"/>
      </patternFill>
    </fill>
    <fill>
      <patternFill patternType="solid">
        <fgColor indexed="31"/>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3"/>
        <bgColor indexed="64"/>
      </patternFill>
    </fill>
    <fill>
      <patternFill patternType="solid">
        <fgColor indexed="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indexed="30"/>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indexed="12"/>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indexed="11"/>
        <bgColor indexed="64"/>
      </patternFill>
    </fill>
    <fill>
      <patternFill patternType="solid">
        <fgColor indexed="25"/>
        <bgColor indexed="64"/>
      </patternFill>
    </fill>
    <fill>
      <patternFill patternType="solid">
        <fgColor indexed="15"/>
        <bgColor indexed="64"/>
      </patternFill>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medium">
        <color theme="4"/>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auto="1"/>
      </left>
      <right style="thin">
        <color auto="1"/>
      </right>
      <top/>
      <bottom/>
      <diagonal/>
    </border>
    <border>
      <left/>
      <right/>
      <top style="medium">
        <color indexed="9"/>
      </top>
      <bottom style="medium">
        <color indexed="9"/>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medium">
        <color auto="1"/>
      </top>
      <bottom style="medium">
        <color auto="1"/>
      </bottom>
      <diagonal/>
    </border>
    <border>
      <left/>
      <right/>
      <top/>
      <bottom style="thick">
        <color indexed="11"/>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4">
    <xf numFmtId="0" fontId="0" fillId="0" borderId="0">
      <alignment vertical="center"/>
    </xf>
    <xf numFmtId="42" fontId="1" fillId="0" borderId="0" applyFont="0" applyFill="0" applyBorder="0" applyAlignment="0" applyProtection="0">
      <alignment vertical="center"/>
    </xf>
    <xf numFmtId="0" fontId="55" fillId="14" borderId="0" applyNumberFormat="0" applyBorder="0" applyAlignment="0" applyProtection="0">
      <alignment vertical="center"/>
    </xf>
    <xf numFmtId="0" fontId="59" fillId="7" borderId="13" applyNumberFormat="0" applyAlignment="0" applyProtection="0">
      <alignment vertical="center"/>
    </xf>
    <xf numFmtId="0" fontId="78" fillId="0" borderId="21" applyNumberFormat="0" applyFill="0" applyAlignment="0" applyProtection="0">
      <alignment vertical="center"/>
    </xf>
    <xf numFmtId="0" fontId="77" fillId="20" borderId="0" applyNumberFormat="0" applyBorder="0" applyAlignment="0" applyProtection="0">
      <alignment vertical="center"/>
    </xf>
    <xf numFmtId="44" fontId="1" fillId="0" borderId="0" applyFont="0" applyFill="0" applyBorder="0" applyAlignment="0" applyProtection="0">
      <alignment vertical="center"/>
    </xf>
    <xf numFmtId="0" fontId="60" fillId="0" borderId="14" applyNumberFormat="0" applyFill="0" applyProtection="0">
      <alignment horizontal="center" vertical="center"/>
    </xf>
    <xf numFmtId="0" fontId="56" fillId="0" borderId="0">
      <alignment vertical="center"/>
    </xf>
    <xf numFmtId="0" fontId="58" fillId="21" borderId="0" applyNumberFormat="0" applyBorder="0" applyAlignment="0" applyProtection="0">
      <alignment vertical="center"/>
    </xf>
    <xf numFmtId="9" fontId="8" fillId="0" borderId="0" applyFont="0" applyFill="0" applyBorder="0" applyAlignment="0" applyProtection="0">
      <alignment vertical="center"/>
    </xf>
    <xf numFmtId="0" fontId="61" fillId="8" borderId="0" applyNumberFormat="0" applyBorder="0" applyAlignment="0" applyProtection="0">
      <alignment vertical="center"/>
    </xf>
    <xf numFmtId="0" fontId="83" fillId="0" borderId="0">
      <alignment horizontal="center" vertical="center" wrapText="1"/>
      <protection locked="0"/>
    </xf>
    <xf numFmtId="0" fontId="77" fillId="4" borderId="0" applyNumberFormat="0" applyBorder="0" applyAlignment="0" applyProtection="0">
      <alignment vertical="center"/>
    </xf>
    <xf numFmtId="0" fontId="8" fillId="0" borderId="0">
      <alignment vertical="center"/>
    </xf>
    <xf numFmtId="0" fontId="12" fillId="19" borderId="0" applyNumberFormat="0" applyBorder="0" applyAlignment="0" applyProtection="0">
      <alignment vertical="center"/>
    </xf>
    <xf numFmtId="0" fontId="56" fillId="0" borderId="0">
      <alignment vertical="center"/>
    </xf>
    <xf numFmtId="0" fontId="8" fillId="0" borderId="0">
      <alignment vertical="center"/>
    </xf>
    <xf numFmtId="0" fontId="12" fillId="27" borderId="0" applyNumberFormat="0" applyBorder="0" applyAlignment="0" applyProtection="0">
      <alignment vertical="center"/>
    </xf>
    <xf numFmtId="41" fontId="1" fillId="0" borderId="0" applyFont="0" applyFill="0" applyBorder="0" applyAlignment="0" applyProtection="0">
      <alignment vertical="center"/>
    </xf>
    <xf numFmtId="0" fontId="0" fillId="0" borderId="0">
      <alignment vertical="center"/>
    </xf>
    <xf numFmtId="0" fontId="58" fillId="17" borderId="0" applyNumberFormat="0" applyBorder="0" applyAlignment="0" applyProtection="0">
      <alignment vertical="center"/>
    </xf>
    <xf numFmtId="0" fontId="71" fillId="16" borderId="0" applyNumberFormat="0" applyBorder="0" applyAlignment="0" applyProtection="0">
      <alignment vertical="center"/>
    </xf>
    <xf numFmtId="43" fontId="0" fillId="0" borderId="0" applyFont="0" applyFill="0" applyBorder="0" applyAlignment="0" applyProtection="0">
      <alignment vertical="center"/>
    </xf>
    <xf numFmtId="0" fontId="63" fillId="18" borderId="0" applyNumberFormat="0" applyBorder="0" applyAlignment="0" applyProtection="0">
      <alignment vertical="center"/>
    </xf>
    <xf numFmtId="0" fontId="77" fillId="25" borderId="0" applyNumberFormat="0" applyBorder="0" applyAlignment="0" applyProtection="0">
      <alignment vertical="center"/>
    </xf>
    <xf numFmtId="0" fontId="61" fillId="30" borderId="0" applyNumberFormat="0" applyBorder="0" applyAlignment="0" applyProtection="0">
      <alignment vertical="center"/>
    </xf>
    <xf numFmtId="0" fontId="81" fillId="19" borderId="1" applyNumberFormat="0" applyBorder="0" applyAlignment="0" applyProtection="0">
      <alignment vertical="center"/>
    </xf>
    <xf numFmtId="0" fontId="77" fillId="29" borderId="0" applyNumberFormat="0" applyBorder="0" applyAlignment="0" applyProtection="0">
      <alignment vertical="center"/>
    </xf>
    <xf numFmtId="187" fontId="67" fillId="0" borderId="14" applyFill="0" applyProtection="0">
      <alignment horizontal="right" vertical="center"/>
    </xf>
    <xf numFmtId="0" fontId="55" fillId="25" borderId="0" applyNumberFormat="0" applyBorder="0" applyAlignment="0" applyProtection="0">
      <alignment vertical="center"/>
    </xf>
    <xf numFmtId="0" fontId="69" fillId="0" borderId="0" applyNumberFormat="0" applyFill="0" applyBorder="0" applyAlignment="0" applyProtection="0">
      <alignment vertical="center"/>
    </xf>
    <xf numFmtId="9" fontId="8" fillId="0" borderId="0" applyFont="0" applyFill="0" applyBorder="0" applyAlignment="0" applyProtection="0">
      <alignment vertical="center"/>
    </xf>
    <xf numFmtId="0" fontId="80" fillId="24" borderId="0" applyNumberFormat="0" applyBorder="0" applyAlignment="0" applyProtection="0">
      <alignment vertical="center"/>
    </xf>
    <xf numFmtId="0" fontId="77" fillId="4" borderId="0" applyNumberFormat="0" applyBorder="0" applyAlignment="0" applyProtection="0">
      <alignment vertical="center"/>
    </xf>
    <xf numFmtId="0" fontId="55" fillId="28" borderId="0" applyNumberFormat="0" applyBorder="0" applyAlignment="0" applyProtection="0">
      <alignment vertical="center"/>
    </xf>
    <xf numFmtId="0" fontId="90" fillId="0" borderId="0" applyNumberFormat="0" applyFill="0" applyBorder="0" applyAlignment="0" applyProtection="0">
      <alignment vertical="center"/>
    </xf>
    <xf numFmtId="0" fontId="1" fillId="5" borderId="12" applyNumberFormat="0" applyFont="0" applyAlignment="0" applyProtection="0">
      <alignment vertical="center"/>
    </xf>
    <xf numFmtId="0" fontId="55" fillId="22" borderId="0" applyNumberFormat="0" applyBorder="0" applyAlignment="0" applyProtection="0">
      <alignment vertical="center"/>
    </xf>
    <xf numFmtId="0" fontId="84" fillId="0" borderId="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63" fillId="32" borderId="0" applyNumberFormat="0" applyBorder="0" applyAlignment="0" applyProtection="0">
      <alignment vertical="center"/>
    </xf>
    <xf numFmtId="0" fontId="77" fillId="29" borderId="0" applyNumberFormat="0" applyBorder="0" applyAlignment="0" applyProtection="0">
      <alignment vertical="center"/>
    </xf>
    <xf numFmtId="9" fontId="8" fillId="0" borderId="0" applyFont="0" applyFill="0" applyBorder="0" applyAlignment="0" applyProtection="0">
      <alignment vertical="center"/>
    </xf>
    <xf numFmtId="0" fontId="8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8" fillId="0" borderId="0">
      <alignment vertical="center"/>
    </xf>
    <xf numFmtId="0" fontId="8" fillId="0" borderId="0">
      <alignment vertical="center"/>
    </xf>
    <xf numFmtId="0" fontId="55" fillId="24" borderId="0" applyNumberFormat="0" applyBorder="0" applyAlignment="0" applyProtection="0">
      <alignment vertical="center"/>
    </xf>
    <xf numFmtId="0" fontId="6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94" fillId="0" borderId="26" applyNumberFormat="0" applyFill="0" applyAlignment="0" applyProtection="0">
      <alignment vertical="center"/>
    </xf>
    <xf numFmtId="0" fontId="77" fillId="26" borderId="0" applyNumberFormat="0" applyBorder="0" applyAlignment="0" applyProtection="0">
      <alignment vertical="center"/>
    </xf>
    <xf numFmtId="9" fontId="8" fillId="0" borderId="0" applyFont="0" applyFill="0" applyBorder="0" applyAlignment="0" applyProtection="0">
      <alignment vertical="center"/>
    </xf>
    <xf numFmtId="0" fontId="54" fillId="0" borderId="10" applyNumberFormat="0" applyFill="0" applyAlignment="0" applyProtection="0">
      <alignment vertical="center"/>
    </xf>
    <xf numFmtId="9" fontId="8" fillId="0" borderId="0" applyFont="0" applyFill="0" applyBorder="0" applyAlignment="0" applyProtection="0">
      <alignment vertical="center"/>
    </xf>
    <xf numFmtId="0" fontId="91" fillId="24" borderId="0" applyNumberFormat="0" applyBorder="0" applyAlignment="0" applyProtection="0">
      <alignment vertical="center"/>
    </xf>
    <xf numFmtId="0" fontId="84" fillId="0" borderId="0">
      <alignment vertical="center"/>
    </xf>
    <xf numFmtId="0" fontId="55" fillId="24" borderId="0" applyNumberFormat="0" applyBorder="0" applyAlignment="0" applyProtection="0">
      <alignment vertical="center"/>
    </xf>
    <xf numFmtId="0" fontId="73" fillId="0" borderId="10" applyNumberFormat="0" applyFill="0" applyAlignment="0" applyProtection="0">
      <alignment vertical="center"/>
    </xf>
    <xf numFmtId="0" fontId="77" fillId="25" borderId="0" applyNumberFormat="0" applyBorder="0" applyAlignment="0" applyProtection="0">
      <alignment vertical="center"/>
    </xf>
    <xf numFmtId="0" fontId="63" fillId="10" borderId="0" applyNumberFormat="0" applyBorder="0" applyAlignment="0" applyProtection="0">
      <alignment vertical="center"/>
    </xf>
    <xf numFmtId="0" fontId="77" fillId="4" borderId="0" applyNumberFormat="0" applyBorder="0" applyAlignment="0" applyProtection="0">
      <alignment vertical="center"/>
    </xf>
    <xf numFmtId="9" fontId="8" fillId="0" borderId="0" applyFont="0" applyFill="0" applyBorder="0" applyAlignment="0" applyProtection="0">
      <alignment vertical="center"/>
    </xf>
    <xf numFmtId="0" fontId="88" fillId="0" borderId="27" applyNumberFormat="0" applyFill="0" applyAlignment="0" applyProtection="0">
      <alignment vertical="center"/>
    </xf>
    <xf numFmtId="0" fontId="77" fillId="25" borderId="0" applyNumberFormat="0" applyBorder="0" applyAlignment="0" applyProtection="0">
      <alignment vertical="center"/>
    </xf>
    <xf numFmtId="0" fontId="63" fillId="31" borderId="0" applyNumberFormat="0" applyBorder="0" applyAlignment="0" applyProtection="0">
      <alignment vertical="center"/>
    </xf>
    <xf numFmtId="0" fontId="62" fillId="9" borderId="15" applyNumberFormat="0" applyAlignment="0" applyProtection="0">
      <alignment vertical="center"/>
    </xf>
    <xf numFmtId="0" fontId="75" fillId="9" borderId="13" applyNumberFormat="0" applyAlignment="0" applyProtection="0">
      <alignment vertical="center"/>
    </xf>
    <xf numFmtId="0" fontId="0" fillId="26" borderId="0" applyNumberFormat="0" applyBorder="0" applyAlignment="0" applyProtection="0">
      <alignment vertical="center"/>
    </xf>
    <xf numFmtId="0" fontId="95" fillId="37" borderId="28" applyNumberFormat="0" applyAlignment="0" applyProtection="0">
      <alignment vertical="center"/>
    </xf>
    <xf numFmtId="0" fontId="58" fillId="38" borderId="0" applyNumberFormat="0" applyBorder="0" applyAlignment="0" applyProtection="0">
      <alignment vertical="center"/>
    </xf>
    <xf numFmtId="0" fontId="63" fillId="39" borderId="0" applyNumberFormat="0" applyBorder="0" applyAlignment="0" applyProtection="0">
      <alignment vertical="center"/>
    </xf>
    <xf numFmtId="0" fontId="8" fillId="0" borderId="0">
      <alignment vertical="center"/>
    </xf>
    <xf numFmtId="0" fontId="57" fillId="0" borderId="11">
      <alignment horizontal="center" vertical="center"/>
    </xf>
    <xf numFmtId="0" fontId="72" fillId="0" borderId="19" applyNumberFormat="0" applyFill="0" applyAlignment="0" applyProtection="0">
      <alignment vertical="center"/>
    </xf>
    <xf numFmtId="0" fontId="55" fillId="28" borderId="0" applyNumberFormat="0" applyBorder="0" applyAlignment="0" applyProtection="0">
      <alignment vertical="center"/>
    </xf>
    <xf numFmtId="0" fontId="89" fillId="0" borderId="24" applyNumberFormat="0" applyFill="0" applyAlignment="0" applyProtection="0">
      <alignment vertical="center"/>
    </xf>
    <xf numFmtId="0" fontId="97" fillId="43" borderId="0" applyNumberFormat="0" applyBorder="0" applyAlignment="0" applyProtection="0">
      <alignment vertical="center"/>
    </xf>
    <xf numFmtId="0" fontId="0" fillId="8" borderId="0" applyNumberFormat="0" applyBorder="0" applyAlignment="0" applyProtection="0">
      <alignment vertical="center"/>
    </xf>
    <xf numFmtId="0" fontId="65" fillId="11" borderId="0" applyNumberFormat="0" applyBorder="0" applyAlignment="0" applyProtection="0">
      <alignment vertical="center"/>
    </xf>
    <xf numFmtId="0" fontId="58" fillId="44" borderId="0" applyNumberFormat="0" applyBorder="0" applyAlignment="0" applyProtection="0">
      <alignment vertical="center"/>
    </xf>
    <xf numFmtId="0" fontId="63" fillId="46" borderId="0" applyNumberFormat="0" applyBorder="0" applyAlignment="0" applyProtection="0">
      <alignment vertical="center"/>
    </xf>
    <xf numFmtId="0" fontId="8" fillId="0" borderId="0">
      <alignment vertical="center"/>
    </xf>
    <xf numFmtId="0" fontId="67" fillId="0" borderId="7" applyNumberFormat="0" applyFill="0" applyProtection="0">
      <alignment horizontal="right" vertical="center"/>
    </xf>
    <xf numFmtId="0" fontId="58" fillId="49" borderId="0" applyNumberFormat="0" applyBorder="0" applyAlignment="0" applyProtection="0">
      <alignment vertical="center"/>
    </xf>
    <xf numFmtId="0" fontId="12" fillId="19" borderId="0" applyNumberFormat="0" applyBorder="0" applyAlignment="0" applyProtection="0">
      <alignment vertical="center"/>
    </xf>
    <xf numFmtId="0" fontId="58" fillId="51" borderId="0" applyNumberFormat="0" applyBorder="0" applyAlignment="0" applyProtection="0">
      <alignment vertical="center"/>
    </xf>
    <xf numFmtId="0" fontId="58" fillId="6" borderId="0" applyNumberFormat="0" applyBorder="0" applyAlignment="0" applyProtection="0">
      <alignment vertical="center"/>
    </xf>
    <xf numFmtId="0" fontId="58" fillId="42" borderId="0" applyNumberFormat="0" applyBorder="0" applyAlignment="0" applyProtection="0">
      <alignment vertical="center"/>
    </xf>
    <xf numFmtId="0" fontId="12" fillId="27" borderId="0" applyNumberFormat="0" applyBorder="0" applyAlignment="0" applyProtection="0">
      <alignment vertical="center"/>
    </xf>
    <xf numFmtId="0" fontId="63" fillId="50"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98" fillId="8" borderId="0" applyNumberFormat="0" applyBorder="0" applyAlignment="0" applyProtection="0">
      <alignment vertical="center"/>
    </xf>
    <xf numFmtId="0" fontId="12" fillId="27" borderId="0" applyNumberFormat="0" applyBorder="0" applyAlignment="0" applyProtection="0">
      <alignment vertical="center"/>
    </xf>
    <xf numFmtId="0" fontId="63" fillId="45" borderId="0" applyNumberFormat="0" applyBorder="0" applyAlignment="0" applyProtection="0">
      <alignment vertical="center"/>
    </xf>
    <xf numFmtId="0" fontId="58" fillId="52" borderId="0" applyNumberFormat="0" applyBorder="0" applyAlignment="0" applyProtection="0">
      <alignment vertical="center"/>
    </xf>
    <xf numFmtId="0" fontId="58" fillId="54" borderId="0" applyNumberFormat="0" applyBorder="0" applyAlignment="0" applyProtection="0">
      <alignment vertical="center"/>
    </xf>
    <xf numFmtId="0" fontId="63" fillId="55" borderId="0" applyNumberFormat="0" applyBorder="0" applyAlignment="0" applyProtection="0">
      <alignment vertical="center"/>
    </xf>
    <xf numFmtId="0" fontId="55" fillId="27" borderId="0" applyNumberFormat="0" applyBorder="0" applyAlignment="0" applyProtection="0">
      <alignment vertical="center"/>
    </xf>
    <xf numFmtId="0" fontId="58" fillId="56" borderId="0" applyNumberFormat="0" applyBorder="0" applyAlignment="0" applyProtection="0">
      <alignment vertical="center"/>
    </xf>
    <xf numFmtId="0" fontId="94" fillId="0" borderId="26" applyNumberFormat="0" applyFill="0" applyAlignment="0" applyProtection="0">
      <alignment vertical="center"/>
    </xf>
    <xf numFmtId="0" fontId="77" fillId="25" borderId="0" applyNumberFormat="0" applyBorder="0" applyAlignment="0" applyProtection="0">
      <alignment vertical="center"/>
    </xf>
    <xf numFmtId="0" fontId="63" fillId="12" borderId="0" applyNumberFormat="0" applyBorder="0" applyAlignment="0" applyProtection="0">
      <alignment vertical="center"/>
    </xf>
    <xf numFmtId="0" fontId="63" fillId="36" borderId="0" applyNumberFormat="0" applyBorder="0" applyAlignment="0" applyProtection="0">
      <alignment vertical="center"/>
    </xf>
    <xf numFmtId="0" fontId="85" fillId="0" borderId="0">
      <alignment vertical="center"/>
    </xf>
    <xf numFmtId="0" fontId="58" fillId="57" borderId="0" applyNumberFormat="0" applyBorder="0" applyAlignment="0" applyProtection="0">
      <alignment vertical="center"/>
    </xf>
    <xf numFmtId="0" fontId="94" fillId="0" borderId="26" applyNumberFormat="0" applyFill="0" applyAlignment="0" applyProtection="0">
      <alignment vertical="center"/>
    </xf>
    <xf numFmtId="0" fontId="77" fillId="25" borderId="0" applyNumberFormat="0" applyBorder="0" applyAlignment="0" applyProtection="0">
      <alignment vertical="center"/>
    </xf>
    <xf numFmtId="0" fontId="63" fillId="48" borderId="0" applyNumberFormat="0" applyBorder="0" applyAlignment="0" applyProtection="0">
      <alignment vertical="center"/>
    </xf>
    <xf numFmtId="0" fontId="8" fillId="0" borderId="0">
      <alignment vertical="center"/>
    </xf>
    <xf numFmtId="0" fontId="12" fillId="19" borderId="0" applyNumberFormat="0" applyBorder="0" applyAlignment="0" applyProtection="0">
      <alignment vertical="center"/>
    </xf>
    <xf numFmtId="0" fontId="56" fillId="0" borderId="0">
      <alignment vertical="center"/>
    </xf>
    <xf numFmtId="0" fontId="84" fillId="0" borderId="0">
      <alignment vertical="center"/>
    </xf>
    <xf numFmtId="0" fontId="85" fillId="0" borderId="0">
      <alignment vertical="center"/>
    </xf>
    <xf numFmtId="0" fontId="85" fillId="0" borderId="0">
      <alignment vertical="center"/>
    </xf>
    <xf numFmtId="0" fontId="84" fillId="0" borderId="0">
      <alignment vertical="center"/>
    </xf>
    <xf numFmtId="0" fontId="12" fillId="19" borderId="0" applyNumberFormat="0" applyBorder="0" applyAlignment="0" applyProtection="0">
      <alignment vertical="center"/>
    </xf>
    <xf numFmtId="9" fontId="8" fillId="0" borderId="0" applyFont="0" applyFill="0" applyBorder="0" applyAlignment="0" applyProtection="0">
      <alignment vertical="center"/>
    </xf>
    <xf numFmtId="0" fontId="56"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56" fillId="0" borderId="0">
      <alignment vertical="center"/>
    </xf>
    <xf numFmtId="9" fontId="8" fillId="0" borderId="0" applyFont="0" applyFill="0" applyBorder="0" applyAlignment="0" applyProtection="0">
      <alignment vertical="center"/>
    </xf>
    <xf numFmtId="0" fontId="56" fillId="0" borderId="0">
      <alignment vertical="center"/>
    </xf>
    <xf numFmtId="49" fontId="8" fillId="0" borderId="0" applyFont="0" applyFill="0" applyBorder="0" applyAlignment="0" applyProtection="0">
      <alignment vertical="center"/>
    </xf>
    <xf numFmtId="0" fontId="0" fillId="0" borderId="0">
      <alignment vertical="center"/>
    </xf>
    <xf numFmtId="0" fontId="84" fillId="0" borderId="0">
      <alignment vertical="center"/>
    </xf>
    <xf numFmtId="0" fontId="8" fillId="0" borderId="0">
      <alignment vertical="center"/>
    </xf>
    <xf numFmtId="0" fontId="12" fillId="19" borderId="0" applyNumberFormat="0" applyBorder="0" applyAlignment="0" applyProtection="0">
      <alignment vertical="center"/>
    </xf>
    <xf numFmtId="0" fontId="56" fillId="0" borderId="0">
      <alignment vertical="center"/>
    </xf>
    <xf numFmtId="9" fontId="8" fillId="0" borderId="0" applyFont="0" applyFill="0" applyBorder="0" applyAlignment="0" applyProtection="0">
      <alignment vertical="center"/>
    </xf>
    <xf numFmtId="0" fontId="56" fillId="0" borderId="0">
      <alignment vertical="center"/>
    </xf>
    <xf numFmtId="0" fontId="56" fillId="0" borderId="0">
      <alignment vertical="center"/>
    </xf>
    <xf numFmtId="0" fontId="100" fillId="0" borderId="0" applyNumberFormat="0" applyFill="0" applyBorder="0" applyAlignment="0" applyProtection="0">
      <alignment vertical="top"/>
      <protection locked="0"/>
    </xf>
    <xf numFmtId="0" fontId="77" fillId="4" borderId="0" applyNumberFormat="0" applyBorder="0" applyAlignment="0" applyProtection="0">
      <alignment vertical="center"/>
    </xf>
    <xf numFmtId="49" fontId="8" fillId="0" borderId="0" applyFont="0" applyFill="0" applyBorder="0" applyAlignment="0" applyProtection="0">
      <alignment vertical="center"/>
    </xf>
    <xf numFmtId="0" fontId="77" fillId="26" borderId="0" applyNumberFormat="0" applyBorder="0" applyAlignment="0" applyProtection="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86" fillId="0" borderId="23" applyNumberFormat="0" applyFill="0" applyAlignment="0" applyProtection="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56" fillId="0" borderId="0">
      <alignment vertical="center"/>
    </xf>
    <xf numFmtId="0" fontId="100" fillId="0" borderId="0" applyNumberFormat="0" applyFill="0" applyBorder="0" applyAlignment="0" applyProtection="0">
      <alignment vertical="top"/>
      <protection locked="0"/>
    </xf>
    <xf numFmtId="0" fontId="77" fillId="4" borderId="0" applyNumberFormat="0" applyBorder="0" applyAlignment="0" applyProtection="0">
      <alignment vertical="center"/>
    </xf>
    <xf numFmtId="0" fontId="56" fillId="0" borderId="0">
      <alignment vertical="center"/>
    </xf>
    <xf numFmtId="0" fontId="56" fillId="0" borderId="0">
      <alignment vertical="center"/>
    </xf>
    <xf numFmtId="0" fontId="77" fillId="20" borderId="0" applyNumberFormat="0" applyBorder="0" applyAlignment="0" applyProtection="0">
      <alignment vertical="center"/>
    </xf>
    <xf numFmtId="0" fontId="67" fillId="0" borderId="0">
      <alignment vertical="center"/>
    </xf>
    <xf numFmtId="0" fontId="84"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55" fillId="41" borderId="0" applyNumberFormat="0" applyBorder="0" applyAlignment="0" applyProtection="0">
      <alignment vertical="center"/>
    </xf>
    <xf numFmtId="0" fontId="0" fillId="35" borderId="0" applyNumberFormat="0" applyBorder="0" applyAlignment="0" applyProtection="0">
      <alignment vertical="center"/>
    </xf>
    <xf numFmtId="0" fontId="12" fillId="35"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5" fillId="23" borderId="0" applyNumberFormat="0" applyBorder="0" applyAlignment="0" applyProtection="0">
      <alignment vertical="center"/>
    </xf>
    <xf numFmtId="0" fontId="0" fillId="24" borderId="0" applyNumberFormat="0" applyBorder="0" applyAlignment="0" applyProtection="0">
      <alignment vertical="center"/>
    </xf>
    <xf numFmtId="0" fontId="8" fillId="0" borderId="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191" fontId="8" fillId="0" borderId="0" applyFont="0" applyFill="0" applyBorder="0" applyAlignment="0" applyProtection="0">
      <alignment vertical="center"/>
    </xf>
    <xf numFmtId="0" fontId="8" fillId="0" borderId="0">
      <alignment vertical="center"/>
    </xf>
    <xf numFmtId="0" fontId="0" fillId="30" borderId="0" applyNumberFormat="0" applyBorder="0" applyAlignment="0" applyProtection="0">
      <alignment vertical="center"/>
    </xf>
    <xf numFmtId="0" fontId="8" fillId="0" borderId="0">
      <alignment vertical="center"/>
    </xf>
    <xf numFmtId="0" fontId="0" fillId="30" borderId="0" applyNumberFormat="0" applyBorder="0" applyAlignment="0" applyProtection="0">
      <alignment vertical="center"/>
    </xf>
    <xf numFmtId="0" fontId="77" fillId="23" borderId="0" applyNumberFormat="0" applyBorder="0" applyAlignment="0" applyProtection="0">
      <alignment vertical="center"/>
    </xf>
    <xf numFmtId="0" fontId="8" fillId="0" borderId="0">
      <alignment vertical="center"/>
    </xf>
    <xf numFmtId="0" fontId="0" fillId="3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12" fillId="19" borderId="0" applyNumberFormat="0" applyBorder="0" applyAlignment="0" applyProtection="0">
      <alignment vertical="center"/>
    </xf>
    <xf numFmtId="0" fontId="0" fillId="23" borderId="0" applyNumberFormat="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77" fillId="4" borderId="0" applyNumberFormat="0" applyBorder="0" applyAlignment="0" applyProtection="0">
      <alignment vertical="center"/>
    </xf>
    <xf numFmtId="0" fontId="102" fillId="0" borderId="1">
      <alignment horizontal="lef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Alignment="0" applyProtection="0">
      <alignment vertical="center"/>
    </xf>
    <xf numFmtId="0" fontId="0" fillId="26" borderId="0" applyNumberFormat="0" applyBorder="0" applyAlignment="0" applyProtection="0">
      <alignment vertical="center"/>
    </xf>
    <xf numFmtId="0" fontId="12" fillId="19" borderId="0" applyNumberFormat="0" applyBorder="0" applyAlignment="0" applyProtection="0">
      <alignment vertical="center"/>
    </xf>
    <xf numFmtId="0" fontId="0" fillId="34" borderId="0" applyNumberFormat="0" applyBorder="0" applyAlignment="0" applyProtection="0">
      <alignment vertical="center"/>
    </xf>
    <xf numFmtId="0" fontId="61" fillId="8" borderId="0" applyNumberFormat="0" applyBorder="0" applyAlignment="0" applyProtection="0">
      <alignment vertical="center"/>
    </xf>
    <xf numFmtId="0" fontId="0" fillId="27" borderId="0" applyNumberFormat="0" applyBorder="0" applyAlignment="0" applyProtection="0">
      <alignment vertical="center"/>
    </xf>
    <xf numFmtId="0" fontId="55" fillId="33" borderId="0" applyNumberFormat="0" applyBorder="0" applyAlignment="0" applyProtection="0">
      <alignment vertical="center"/>
    </xf>
    <xf numFmtId="0" fontId="0" fillId="27" borderId="0" applyNumberFormat="0" applyBorder="0" applyAlignment="0" applyProtection="0">
      <alignment vertical="center"/>
    </xf>
    <xf numFmtId="0" fontId="61" fillId="8" borderId="0" applyNumberFormat="0" applyBorder="0" applyAlignment="0" applyProtection="0">
      <alignment vertical="center"/>
    </xf>
    <xf numFmtId="0" fontId="0" fillId="26" borderId="0" applyNumberFormat="0" applyBorder="0" applyAlignment="0" applyProtection="0">
      <alignment vertical="center"/>
    </xf>
    <xf numFmtId="0" fontId="86" fillId="0" borderId="23" applyNumberFormat="0" applyFill="0" applyAlignment="0" applyProtection="0">
      <alignment vertical="center"/>
    </xf>
    <xf numFmtId="0" fontId="96" fillId="40" borderId="0" applyNumberFormat="0" applyBorder="0" applyAlignment="0" applyProtection="0">
      <alignment vertical="center"/>
    </xf>
    <xf numFmtId="9" fontId="8" fillId="0" borderId="0" applyFont="0" applyFill="0" applyBorder="0" applyAlignment="0" applyProtection="0">
      <alignment vertical="center"/>
    </xf>
    <xf numFmtId="0" fontId="61" fillId="8" borderId="0" applyNumberFormat="0" applyBorder="0" applyAlignment="0" applyProtection="0">
      <alignment vertical="center"/>
    </xf>
    <xf numFmtId="0" fontId="0" fillId="30" borderId="0" applyNumberFormat="0" applyBorder="0" applyAlignment="0" applyProtection="0">
      <alignment vertical="center"/>
    </xf>
    <xf numFmtId="0" fontId="96" fillId="40" borderId="0" applyNumberFormat="0" applyBorder="0" applyAlignment="0" applyProtection="0">
      <alignment vertical="center"/>
    </xf>
    <xf numFmtId="9" fontId="8" fillId="0" borderId="0" applyFont="0" applyFill="0" applyBorder="0" applyAlignment="0" applyProtection="0">
      <alignment vertical="center"/>
    </xf>
    <xf numFmtId="0" fontId="77" fillId="59" borderId="0" applyNumberFormat="0" applyBorder="0" applyAlignment="0" applyProtection="0">
      <alignment vertical="center"/>
    </xf>
    <xf numFmtId="0" fontId="0" fillId="30" borderId="0" applyNumberFormat="0" applyBorder="0" applyAlignment="0" applyProtection="0">
      <alignment vertical="center"/>
    </xf>
    <xf numFmtId="0" fontId="61" fillId="8" borderId="0" applyNumberFormat="0" applyBorder="0" applyAlignment="0" applyProtection="0">
      <alignment vertical="center"/>
    </xf>
    <xf numFmtId="0" fontId="0" fillId="15" borderId="0" applyNumberFormat="0" applyBorder="0" applyAlignment="0" applyProtection="0">
      <alignment vertical="center"/>
    </xf>
    <xf numFmtId="0" fontId="93" fillId="27" borderId="25" applyNumberFormat="0" applyAlignment="0" applyProtection="0">
      <alignment vertical="center"/>
    </xf>
    <xf numFmtId="0" fontId="77" fillId="25" borderId="0" applyNumberFormat="0" applyBorder="0" applyAlignment="0" applyProtection="0">
      <alignment vertical="center"/>
    </xf>
    <xf numFmtId="0" fontId="55" fillId="40" borderId="0" applyNumberFormat="0" applyBorder="0" applyAlignment="0" applyProtection="0">
      <alignment vertical="center"/>
    </xf>
    <xf numFmtId="0" fontId="55" fillId="40" borderId="0" applyNumberFormat="0" applyBorder="0" applyAlignment="0" applyProtection="0">
      <alignment vertical="center"/>
    </xf>
    <xf numFmtId="0" fontId="61" fillId="8" borderId="0" applyNumberFormat="0" applyBorder="0" applyAlignment="0" applyProtection="0">
      <alignment vertical="center"/>
    </xf>
    <xf numFmtId="0" fontId="64" fillId="0" borderId="16" applyNumberFormat="0" applyFill="0" applyAlignment="0" applyProtection="0">
      <alignment vertical="center"/>
    </xf>
    <xf numFmtId="0" fontId="55" fillId="40" borderId="0" applyNumberFormat="0" applyBorder="0" applyAlignment="0" applyProtection="0">
      <alignment vertical="center"/>
    </xf>
    <xf numFmtId="9" fontId="8" fillId="0" borderId="0" applyFont="0" applyFill="0" applyBorder="0" applyAlignment="0" applyProtection="0">
      <alignment vertical="center"/>
    </xf>
    <xf numFmtId="0" fontId="55" fillId="40"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93" fillId="27" borderId="25" applyNumberFormat="0" applyAlignment="0" applyProtection="0">
      <alignment vertical="center"/>
    </xf>
    <xf numFmtId="0" fontId="8" fillId="0" borderId="0">
      <alignment vertical="center"/>
    </xf>
    <xf numFmtId="0" fontId="77" fillId="25" borderId="0" applyNumberFormat="0" applyBorder="0" applyAlignment="0" applyProtection="0">
      <alignment vertical="center"/>
    </xf>
    <xf numFmtId="0" fontId="55" fillId="24" borderId="0" applyNumberFormat="0" applyBorder="0" applyAlignment="0" applyProtection="0">
      <alignment vertical="center"/>
    </xf>
    <xf numFmtId="0" fontId="77" fillId="23" borderId="0" applyNumberFormat="0" applyBorder="0" applyAlignment="0" applyProtection="0">
      <alignment vertical="center"/>
    </xf>
    <xf numFmtId="0" fontId="55" fillId="24" borderId="0" applyNumberFormat="0" applyBorder="0" applyAlignment="0" applyProtection="0">
      <alignment vertical="center"/>
    </xf>
    <xf numFmtId="0" fontId="0" fillId="19" borderId="20" applyNumberFormat="0" applyFont="0" applyAlignment="0" applyProtection="0">
      <alignment vertical="center"/>
    </xf>
    <xf numFmtId="0" fontId="55" fillId="22" borderId="0" applyNumberFormat="0" applyBorder="0" applyAlignment="0" applyProtection="0">
      <alignment vertical="center"/>
    </xf>
    <xf numFmtId="0" fontId="77" fillId="25"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12" fillId="35" borderId="0" applyNumberFormat="0" applyBorder="0" applyAlignment="0" applyProtection="0">
      <alignment vertical="center"/>
    </xf>
    <xf numFmtId="0" fontId="55" fillId="58" borderId="0" applyNumberFormat="0" applyBorder="0" applyAlignment="0" applyProtection="0">
      <alignment vertical="center"/>
    </xf>
    <xf numFmtId="0" fontId="12" fillId="35" borderId="0" applyNumberFormat="0" applyBorder="0" applyAlignment="0" applyProtection="0">
      <alignment vertical="center"/>
    </xf>
    <xf numFmtId="0" fontId="55" fillId="58" borderId="0" applyNumberFormat="0" applyBorder="0" applyAlignment="0" applyProtection="0">
      <alignment vertical="center"/>
    </xf>
    <xf numFmtId="0" fontId="77" fillId="25"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67" fillId="0" borderId="0" applyProtection="0">
      <alignment vertical="center"/>
    </xf>
    <xf numFmtId="0" fontId="8" fillId="0" borderId="0">
      <alignment vertical="center"/>
    </xf>
    <xf numFmtId="0" fontId="55" fillId="33" borderId="0" applyNumberFormat="0" applyBorder="0" applyAlignment="0" applyProtection="0">
      <alignment vertical="center"/>
    </xf>
    <xf numFmtId="0" fontId="94" fillId="0" borderId="26" applyNumberFormat="0" applyFill="0" applyAlignment="0" applyProtection="0">
      <alignment vertical="center"/>
    </xf>
    <xf numFmtId="0" fontId="55" fillId="27" borderId="0" applyNumberFormat="0" applyBorder="0" applyAlignment="0" applyProtection="0">
      <alignment vertical="center"/>
    </xf>
    <xf numFmtId="0" fontId="55" fillId="27" borderId="0" applyNumberFormat="0" applyBorder="0" applyAlignment="0" applyProtection="0">
      <alignment vertical="center"/>
    </xf>
    <xf numFmtId="9" fontId="8" fillId="0" borderId="0" applyFont="0" applyFill="0" applyBorder="0" applyAlignment="0" applyProtection="0">
      <alignment vertical="center"/>
    </xf>
    <xf numFmtId="0" fontId="55" fillId="27" borderId="0" applyNumberFormat="0" applyBorder="0" applyAlignment="0" applyProtection="0">
      <alignment vertical="center"/>
    </xf>
    <xf numFmtId="0" fontId="55" fillId="20" borderId="0" applyNumberFormat="0" applyBorder="0" applyAlignment="0" applyProtection="0">
      <alignment vertical="center"/>
    </xf>
    <xf numFmtId="0" fontId="8" fillId="0" borderId="0" applyNumberFormat="0" applyFill="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4" borderId="0" applyNumberFormat="0" applyBorder="0" applyAlignment="0" applyProtection="0">
      <alignment vertical="center"/>
    </xf>
    <xf numFmtId="0" fontId="92" fillId="0" borderId="8">
      <alignment horizontal="left" vertical="center"/>
    </xf>
    <xf numFmtId="0" fontId="55" fillId="20" borderId="0" applyNumberFormat="0" applyBorder="0" applyAlignment="0" applyProtection="0">
      <alignment vertical="center"/>
    </xf>
    <xf numFmtId="0" fontId="92" fillId="0" borderId="8">
      <alignment horizontal="lef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5" borderId="0" applyNumberFormat="0" applyBorder="0" applyAlignment="0" applyProtection="0">
      <alignment vertical="center"/>
    </xf>
    <xf numFmtId="0" fontId="85" fillId="0" borderId="0">
      <alignment vertical="center"/>
      <protection locked="0"/>
    </xf>
    <xf numFmtId="0" fontId="77" fillId="4" borderId="0" applyNumberFormat="0" applyBorder="0" applyAlignment="0" applyProtection="0">
      <alignment vertical="center"/>
    </xf>
    <xf numFmtId="0" fontId="55" fillId="41" borderId="0" applyNumberFormat="0" applyBorder="0" applyAlignment="0" applyProtection="0">
      <alignment vertical="center"/>
    </xf>
    <xf numFmtId="0" fontId="12" fillId="35" borderId="0" applyNumberFormat="0" applyBorder="0" applyAlignment="0" applyProtection="0">
      <alignment vertical="center"/>
    </xf>
    <xf numFmtId="0" fontId="12" fillId="30"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03" fillId="0" borderId="0" applyNumberFormat="0" applyFill="0" applyBorder="0" applyAlignment="0" applyProtection="0">
      <alignment vertical="center"/>
    </xf>
    <xf numFmtId="0" fontId="77" fillId="2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57" fillId="0" borderId="11">
      <alignment horizontal="center" vertical="center"/>
    </xf>
    <xf numFmtId="0" fontId="12" fillId="35" borderId="0" applyNumberFormat="0" applyBorder="0" applyAlignment="0" applyProtection="0">
      <alignment vertical="center"/>
    </xf>
    <xf numFmtId="0" fontId="77" fillId="26" borderId="0" applyNumberFormat="0" applyBorder="0" applyAlignment="0" applyProtection="0">
      <alignment vertical="center"/>
    </xf>
    <xf numFmtId="0" fontId="94" fillId="0" borderId="26" applyNumberFormat="0" applyFill="0" applyAlignment="0" applyProtection="0">
      <alignment vertical="center"/>
    </xf>
    <xf numFmtId="0" fontId="77" fillId="26" borderId="0" applyNumberFormat="0" applyBorder="0" applyAlignment="0" applyProtection="0">
      <alignment vertical="center"/>
    </xf>
    <xf numFmtId="0" fontId="94" fillId="0" borderId="26" applyNumberFormat="0" applyFill="0" applyAlignment="0" applyProtection="0">
      <alignment vertical="center"/>
    </xf>
    <xf numFmtId="0" fontId="77" fillId="26" borderId="0" applyNumberFormat="0" applyBorder="0" applyAlignment="0" applyProtection="0">
      <alignment vertical="center"/>
    </xf>
    <xf numFmtId="0" fontId="77" fillId="4" borderId="0" applyNumberFormat="0" applyBorder="0" applyAlignment="0" applyProtection="0">
      <alignment vertical="center"/>
    </xf>
    <xf numFmtId="15" fontId="107" fillId="0" borderId="0">
      <alignment vertical="center"/>
    </xf>
    <xf numFmtId="0" fontId="77" fillId="4" borderId="0" applyNumberFormat="0" applyBorder="0" applyAlignment="0" applyProtection="0">
      <alignment vertical="center"/>
    </xf>
    <xf numFmtId="191" fontId="8" fillId="0" borderId="0" applyFont="0" applyFill="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68" fillId="13" borderId="17">
      <alignment vertical="center"/>
      <protection locked="0"/>
    </xf>
    <xf numFmtId="0" fontId="8" fillId="0" borderId="0">
      <alignment vertical="center"/>
    </xf>
    <xf numFmtId="0" fontId="77" fillId="4" borderId="0" applyNumberFormat="0" applyBorder="0" applyAlignment="0" applyProtection="0">
      <alignment vertical="center"/>
    </xf>
    <xf numFmtId="0" fontId="8" fillId="0" borderId="0">
      <alignment vertical="center"/>
    </xf>
    <xf numFmtId="0" fontId="77" fillId="4" borderId="0" applyNumberFormat="0" applyBorder="0" applyAlignment="0" applyProtection="0">
      <alignment vertical="center"/>
    </xf>
    <xf numFmtId="0" fontId="8" fillId="0" borderId="0">
      <alignment vertical="center"/>
    </xf>
    <xf numFmtId="0" fontId="91" fillId="34" borderId="0" applyNumberFormat="0" applyBorder="0" applyAlignment="0" applyProtection="0">
      <alignment vertical="center"/>
    </xf>
    <xf numFmtId="0" fontId="77" fillId="4" borderId="0" applyNumberFormat="0" applyBorder="0" applyAlignment="0" applyProtection="0">
      <alignment vertical="center"/>
    </xf>
    <xf numFmtId="0" fontId="91" fillId="34" borderId="0" applyNumberFormat="0" applyBorder="0" applyAlignment="0" applyProtection="0">
      <alignment vertical="center"/>
    </xf>
    <xf numFmtId="0" fontId="77" fillId="4" borderId="0" applyNumberFormat="0" applyBorder="0" applyAlignment="0" applyProtection="0">
      <alignment vertical="center"/>
    </xf>
    <xf numFmtId="0" fontId="55" fillId="4" borderId="0" applyNumberFormat="0" applyBorder="0" applyAlignment="0" applyProtection="0">
      <alignment vertical="center"/>
    </xf>
    <xf numFmtId="0" fontId="92" fillId="0" borderId="29" applyNumberFormat="0" applyAlignment="0" applyProtection="0">
      <alignment horizontal="left" vertical="center"/>
    </xf>
    <xf numFmtId="0" fontId="77" fillId="59" borderId="0" applyNumberFormat="0" applyBorder="0" applyAlignment="0" applyProtection="0">
      <alignment vertical="center"/>
    </xf>
    <xf numFmtId="0" fontId="79" fillId="23" borderId="22" applyNumberFormat="0" applyAlignment="0" applyProtection="0">
      <alignment vertical="center"/>
    </xf>
    <xf numFmtId="0" fontId="12" fillId="27" borderId="0" applyNumberFormat="0" applyBorder="0" applyAlignment="0" applyProtection="0">
      <alignment vertical="center"/>
    </xf>
    <xf numFmtId="0" fontId="77" fillId="29" borderId="0" applyNumberFormat="0" applyBorder="0" applyAlignment="0" applyProtection="0">
      <alignment vertical="center"/>
    </xf>
    <xf numFmtId="0" fontId="12" fillId="35"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59" borderId="0" applyNumberFormat="0" applyBorder="0" applyAlignment="0" applyProtection="0">
      <alignment vertical="center"/>
    </xf>
    <xf numFmtId="0" fontId="68" fillId="13" borderId="17">
      <alignment vertical="center"/>
      <protection locked="0"/>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9" fontId="8" fillId="0" borderId="0" applyFont="0" applyFill="0" applyBorder="0" applyAlignment="0" applyProtection="0">
      <alignment vertical="center"/>
    </xf>
    <xf numFmtId="0" fontId="77" fillId="59" borderId="0" applyNumberFormat="0" applyBorder="0" applyAlignment="0" applyProtection="0">
      <alignment vertical="center"/>
    </xf>
    <xf numFmtId="0" fontId="105" fillId="0" borderId="0">
      <alignment vertical="center"/>
    </xf>
    <xf numFmtId="9" fontId="8" fillId="0" borderId="0" applyFont="0" applyFill="0" applyBorder="0" applyAlignment="0" applyProtection="0">
      <alignment vertical="center"/>
    </xf>
    <xf numFmtId="15" fontId="107" fillId="0" borderId="0">
      <alignment vertical="center"/>
    </xf>
    <xf numFmtId="0" fontId="8" fillId="0" borderId="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77" fillId="59" borderId="0" applyNumberFormat="0" applyBorder="0" applyAlignment="0" applyProtection="0">
      <alignment vertical="center"/>
    </xf>
    <xf numFmtId="0" fontId="77" fillId="29" borderId="0" applyNumberFormat="0" applyBorder="0" applyAlignment="0" applyProtection="0">
      <alignment vertical="center"/>
    </xf>
    <xf numFmtId="0" fontId="8" fillId="0" borderId="0" applyFont="0" applyFill="0" applyBorder="0" applyAlignment="0" applyProtection="0">
      <alignment vertical="center"/>
    </xf>
    <xf numFmtId="0" fontId="77" fillId="20" borderId="0" applyNumberFormat="0" applyBorder="0" applyAlignment="0" applyProtection="0">
      <alignment vertical="center"/>
    </xf>
    <xf numFmtId="0" fontId="12" fillId="19" borderId="0" applyNumberFormat="0" applyBorder="0" applyAlignment="0" applyProtection="0">
      <alignment vertical="center"/>
    </xf>
    <xf numFmtId="0" fontId="94" fillId="0" borderId="26"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77" fillId="20" borderId="0" applyNumberFormat="0" applyBorder="0" applyAlignment="0" applyProtection="0">
      <alignment vertical="center"/>
    </xf>
    <xf numFmtId="0" fontId="12" fillId="19" borderId="0" applyNumberFormat="0" applyBorder="0" applyAlignment="0" applyProtection="0">
      <alignment vertical="center"/>
    </xf>
    <xf numFmtId="0" fontId="94" fillId="0" borderId="26" applyNumberFormat="0" applyFill="0" applyAlignment="0" applyProtection="0">
      <alignment vertical="center"/>
    </xf>
    <xf numFmtId="0" fontId="78" fillId="0" borderId="21" applyNumberFormat="0" applyFill="0" applyAlignment="0" applyProtection="0">
      <alignment vertical="center"/>
    </xf>
    <xf numFmtId="0" fontId="77" fillId="20" borderId="0" applyNumberFormat="0" applyBorder="0" applyAlignment="0" applyProtection="0">
      <alignment vertical="center"/>
    </xf>
    <xf numFmtId="0" fontId="12" fillId="19" borderId="0" applyNumberFormat="0" applyBorder="0" applyAlignment="0" applyProtection="0">
      <alignment vertical="center"/>
    </xf>
    <xf numFmtId="0" fontId="94" fillId="0" borderId="26" applyNumberFormat="0" applyFill="0" applyAlignment="0" applyProtection="0">
      <alignment vertical="center"/>
    </xf>
    <xf numFmtId="0" fontId="12" fillId="19" borderId="0" applyNumberFormat="0" applyBorder="0" applyAlignment="0" applyProtection="0">
      <alignment vertical="center"/>
    </xf>
    <xf numFmtId="193" fontId="8" fillId="0" borderId="0" applyFont="0" applyFill="0" applyBorder="0" applyAlignment="0" applyProtection="0">
      <alignment vertical="center"/>
    </xf>
    <xf numFmtId="0" fontId="77" fillId="4"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77" fillId="27" borderId="0" applyNumberFormat="0" applyBorder="0" applyAlignment="0" applyProtection="0">
      <alignment vertical="center"/>
    </xf>
    <xf numFmtId="197"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2" fillId="8" borderId="0" applyNumberFormat="0" applyBorder="0" applyAlignment="0" applyProtection="0">
      <alignment vertical="center"/>
    </xf>
    <xf numFmtId="0" fontId="77" fillId="4" borderId="0" applyNumberFormat="0" applyBorder="0" applyAlignment="0" applyProtection="0">
      <alignment vertical="center"/>
    </xf>
    <xf numFmtId="0" fontId="77" fillId="27" borderId="0" applyNumberFormat="0" applyBorder="0" applyAlignment="0" applyProtection="0">
      <alignment vertical="center"/>
    </xf>
    <xf numFmtId="0" fontId="61" fillId="30" borderId="0" applyNumberFormat="0" applyBorder="0" applyAlignment="0" applyProtection="0">
      <alignment vertical="center"/>
    </xf>
    <xf numFmtId="0" fontId="77" fillId="27" borderId="0" applyNumberFormat="0" applyBorder="0" applyAlignment="0" applyProtection="0">
      <alignment vertical="center"/>
    </xf>
    <xf numFmtId="0" fontId="67" fillId="0" borderId="7" applyNumberFormat="0" applyFill="0" applyProtection="0">
      <alignment horizontal="right" vertical="center"/>
    </xf>
    <xf numFmtId="0" fontId="77" fillId="27" borderId="0" applyNumberFormat="0" applyBorder="0" applyAlignment="0" applyProtection="0">
      <alignment vertical="center"/>
    </xf>
    <xf numFmtId="0" fontId="77" fillId="27" borderId="0" applyNumberFormat="0" applyBorder="0" applyAlignment="0" applyProtection="0">
      <alignment vertical="center"/>
    </xf>
    <xf numFmtId="0" fontId="77" fillId="29" borderId="0" applyNumberFormat="0" applyBorder="0" applyAlignment="0" applyProtection="0">
      <alignment vertical="center"/>
    </xf>
    <xf numFmtId="195" fontId="108" fillId="0" borderId="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184" fontId="8" fillId="0" borderId="0" applyFont="0" applyFill="0" applyBorder="0" applyAlignment="0" applyProtection="0">
      <alignment vertical="center"/>
    </xf>
    <xf numFmtId="0" fontId="8" fillId="0" borderId="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9" fontId="8" fillId="0" borderId="0" applyFont="0" applyFill="0" applyBorder="0" applyAlignment="0" applyProtection="0">
      <alignment vertical="center"/>
    </xf>
    <xf numFmtId="0" fontId="77" fillId="29" borderId="0" applyNumberFormat="0" applyBorder="0" applyAlignment="0" applyProtection="0">
      <alignment vertical="center"/>
    </xf>
    <xf numFmtId="0" fontId="77" fillId="4" borderId="0" applyNumberFormat="0" applyBorder="0" applyAlignment="0" applyProtection="0">
      <alignment vertical="center"/>
    </xf>
    <xf numFmtId="9" fontId="8" fillId="0" borderId="0" applyFont="0" applyFill="0" applyBorder="0" applyAlignment="0" applyProtection="0">
      <alignment vertical="center"/>
    </xf>
    <xf numFmtId="0" fontId="12" fillId="35" borderId="0" applyNumberFormat="0" applyBorder="0" applyAlignment="0" applyProtection="0">
      <alignment vertical="center"/>
    </xf>
    <xf numFmtId="9" fontId="8" fillId="0" borderId="0" applyFont="0" applyFill="0" applyBorder="0" applyAlignment="0" applyProtection="0">
      <alignment vertical="center"/>
    </xf>
    <xf numFmtId="0" fontId="12" fillId="35" borderId="0" applyNumberFormat="0" applyBorder="0" applyAlignment="0" applyProtection="0">
      <alignment vertical="center"/>
    </xf>
    <xf numFmtId="9" fontId="8" fillId="0" borderId="0" applyFont="0" applyFill="0" applyBorder="0" applyAlignment="0" applyProtection="0">
      <alignment vertical="center"/>
    </xf>
    <xf numFmtId="0" fontId="12" fillId="35" borderId="0" applyNumberFormat="0" applyBorder="0" applyAlignment="0" applyProtection="0">
      <alignment vertical="center"/>
    </xf>
    <xf numFmtId="0" fontId="110" fillId="61" borderId="0" applyNumberFormat="0" applyBorder="0" applyAlignment="0" applyProtection="0">
      <alignment vertical="center"/>
    </xf>
    <xf numFmtId="9" fontId="8" fillId="0" borderId="0" applyFont="0" applyFill="0" applyBorder="0" applyAlignment="0" applyProtection="0">
      <alignment vertical="center"/>
    </xf>
    <xf numFmtId="0" fontId="12" fillId="35" borderId="0" applyNumberFormat="0" applyBorder="0" applyAlignment="0" applyProtection="0">
      <alignment vertical="center"/>
    </xf>
    <xf numFmtId="9" fontId="8" fillId="0" borderId="0" applyFont="0" applyFill="0" applyBorder="0" applyAlignment="0" applyProtection="0">
      <alignment vertical="center"/>
    </xf>
    <xf numFmtId="0" fontId="12" fillId="27" borderId="0" applyNumberFormat="0" applyBorder="0" applyAlignment="0" applyProtection="0">
      <alignment vertical="center"/>
    </xf>
    <xf numFmtId="9" fontId="8" fillId="0" borderId="0" applyFont="0" applyFill="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67" fillId="0" borderId="7" applyNumberFormat="0" applyFill="0" applyProtection="0">
      <alignment horizontal="lef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77" fillId="27" borderId="0" applyNumberFormat="0" applyBorder="0" applyAlignment="0" applyProtection="0">
      <alignment vertical="center"/>
    </xf>
    <xf numFmtId="0" fontId="77" fillId="27" borderId="0" applyNumberFormat="0" applyBorder="0" applyAlignment="0" applyProtection="0">
      <alignment vertical="center"/>
    </xf>
    <xf numFmtId="0" fontId="77" fillId="27" borderId="0" applyNumberFormat="0" applyBorder="0" applyAlignment="0" applyProtection="0">
      <alignment vertical="center"/>
    </xf>
    <xf numFmtId="0" fontId="8" fillId="62" borderId="0" applyNumberFormat="0" applyFont="0" applyBorder="0" applyAlignment="0" applyProtection="0">
      <alignment vertical="center"/>
    </xf>
    <xf numFmtId="0" fontId="77" fillId="25" borderId="0" applyNumberFormat="0" applyBorder="0" applyAlignment="0" applyProtection="0">
      <alignment vertical="center"/>
    </xf>
    <xf numFmtId="0" fontId="77" fillId="4" borderId="0" applyNumberFormat="0" applyBorder="0" applyAlignment="0" applyProtection="0">
      <alignment vertical="center"/>
    </xf>
    <xf numFmtId="0" fontId="108" fillId="0" borderId="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77" fillId="4" borderId="0" applyNumberFormat="0" applyBorder="0" applyAlignment="0" applyProtection="0">
      <alignment vertical="center"/>
    </xf>
    <xf numFmtId="0" fontId="57" fillId="0" borderId="11">
      <alignment horizontal="center" vertical="center"/>
    </xf>
    <xf numFmtId="0" fontId="104" fillId="0" borderId="30" applyNumberFormat="0" applyFill="0" applyAlignment="0" applyProtection="0">
      <alignment vertical="center"/>
    </xf>
    <xf numFmtId="0" fontId="8" fillId="0" borderId="0">
      <alignment vertical="center"/>
    </xf>
    <xf numFmtId="0" fontId="77" fillId="4" borderId="0" applyNumberFormat="0" applyBorder="0" applyAlignment="0" applyProtection="0">
      <alignment vertical="center"/>
    </xf>
    <xf numFmtId="9" fontId="8" fillId="0" borderId="0" applyFont="0" applyFill="0" applyBorder="0" applyAlignment="0" applyProtection="0">
      <alignment vertical="center"/>
    </xf>
    <xf numFmtId="0" fontId="94" fillId="0" borderId="26" applyNumberFormat="0" applyFill="0" applyAlignment="0" applyProtection="0">
      <alignment vertical="center"/>
    </xf>
    <xf numFmtId="0" fontId="77" fillId="4" borderId="0" applyNumberFormat="0" applyBorder="0" applyAlignment="0" applyProtection="0">
      <alignment vertical="center"/>
    </xf>
    <xf numFmtId="0" fontId="94" fillId="0" borderId="26" applyNumberFormat="0" applyFill="0" applyAlignment="0" applyProtection="0">
      <alignment vertical="center"/>
    </xf>
    <xf numFmtId="0" fontId="77" fillId="4" borderId="0" applyNumberFormat="0" applyBorder="0" applyAlignment="0" applyProtection="0">
      <alignment vertical="center"/>
    </xf>
    <xf numFmtId="0" fontId="77" fillId="20"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81" fillId="19" borderId="1" applyNumberFormat="0" applyBorder="0" applyAlignment="0" applyProtection="0">
      <alignment vertical="center"/>
    </xf>
    <xf numFmtId="0" fontId="12" fillId="30" borderId="0" applyNumberFormat="0" applyBorder="0" applyAlignment="0" applyProtection="0">
      <alignment vertical="center"/>
    </xf>
    <xf numFmtId="0" fontId="12" fillId="35" borderId="0" applyNumberFormat="0" applyBorder="0" applyAlignment="0" applyProtection="0">
      <alignment vertical="center"/>
    </xf>
    <xf numFmtId="0" fontId="86" fillId="0" borderId="23" applyNumberFormat="0" applyFill="0" applyAlignment="0" applyProtection="0">
      <alignment vertical="center"/>
    </xf>
    <xf numFmtId="0" fontId="77" fillId="26" borderId="0" applyNumberFormat="0" applyBorder="0" applyAlignment="0" applyProtection="0">
      <alignment vertical="center"/>
    </xf>
    <xf numFmtId="0" fontId="77" fillId="26" borderId="0" applyNumberFormat="0" applyBorder="0" applyAlignment="0" applyProtection="0">
      <alignment vertical="center"/>
    </xf>
    <xf numFmtId="0" fontId="106" fillId="23" borderId="18">
      <alignment horizontal="left" vertical="center"/>
      <protection locked="0" hidden="1"/>
    </xf>
    <xf numFmtId="0" fontId="77" fillId="20" borderId="0" applyNumberFormat="0" applyBorder="0" applyAlignment="0" applyProtection="0">
      <alignment vertical="center"/>
    </xf>
    <xf numFmtId="0" fontId="86" fillId="0" borderId="23" applyNumberFormat="0" applyFill="0" applyAlignment="0" applyProtection="0">
      <alignment vertical="center"/>
    </xf>
    <xf numFmtId="0" fontId="106" fillId="23" borderId="18">
      <alignment horizontal="left" vertical="center"/>
      <protection locked="0" hidden="1"/>
    </xf>
    <xf numFmtId="0" fontId="77" fillId="20" borderId="0" applyNumberFormat="0" applyBorder="0" applyAlignment="0" applyProtection="0">
      <alignment vertical="center"/>
    </xf>
    <xf numFmtId="0" fontId="64" fillId="0" borderId="16" applyNumberFormat="0" applyFill="0" applyAlignment="0" applyProtection="0">
      <alignment vertical="center"/>
    </xf>
    <xf numFmtId="183" fontId="8" fillId="0" borderId="0" applyFont="0" applyFill="0" applyBorder="0" applyAlignment="0" applyProtection="0">
      <alignment vertical="center"/>
    </xf>
    <xf numFmtId="0" fontId="77" fillId="20" borderId="0" applyNumberFormat="0" applyBorder="0" applyAlignment="0" applyProtection="0">
      <alignment vertical="center"/>
    </xf>
    <xf numFmtId="0" fontId="78" fillId="0" borderId="31" applyNumberFormat="0" applyFill="0" applyAlignment="0" applyProtection="0">
      <alignment vertical="center"/>
    </xf>
    <xf numFmtId="0" fontId="77" fillId="20" borderId="0" applyNumberFormat="0" applyBorder="0" applyAlignment="0" applyProtection="0">
      <alignment vertical="center"/>
    </xf>
    <xf numFmtId="0" fontId="78" fillId="0" borderId="31" applyNumberFormat="0" applyFill="0" applyAlignment="0" applyProtection="0">
      <alignment vertical="center"/>
    </xf>
    <xf numFmtId="0" fontId="77" fillId="20" borderId="0" applyNumberFormat="0" applyBorder="0" applyAlignment="0" applyProtection="0">
      <alignment vertical="center"/>
    </xf>
    <xf numFmtId="0" fontId="94" fillId="0" borderId="26" applyNumberFormat="0" applyFill="0" applyAlignment="0" applyProtection="0">
      <alignment vertical="center"/>
    </xf>
    <xf numFmtId="0" fontId="78" fillId="0" borderId="21" applyNumberFormat="0" applyFill="0" applyAlignment="0" applyProtection="0">
      <alignment vertical="center"/>
    </xf>
    <xf numFmtId="0" fontId="77" fillId="20" borderId="0" applyNumberFormat="0" applyBorder="0" applyAlignment="0" applyProtection="0">
      <alignment vertical="center"/>
    </xf>
    <xf numFmtId="0" fontId="94" fillId="0" borderId="26" applyNumberFormat="0" applyFill="0" applyAlignment="0" applyProtection="0">
      <alignment vertical="center"/>
    </xf>
    <xf numFmtId="9" fontId="8" fillId="0" borderId="0" applyFont="0" applyFill="0" applyBorder="0" applyAlignment="0" applyProtection="0">
      <alignment vertical="center"/>
    </xf>
    <xf numFmtId="0" fontId="78" fillId="0" borderId="21" applyNumberFormat="0" applyFill="0" applyAlignment="0" applyProtection="0">
      <alignment vertical="center"/>
    </xf>
    <xf numFmtId="0" fontId="77" fillId="20"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57" fillId="0" borderId="0" applyNumberFormat="0" applyFill="0" applyBorder="0" applyAlignment="0" applyProtection="0">
      <alignment vertical="center"/>
    </xf>
    <xf numFmtId="0" fontId="12" fillId="23" borderId="0" applyNumberFormat="0" applyBorder="0" applyAlignment="0" applyProtection="0">
      <alignment vertical="center"/>
    </xf>
    <xf numFmtId="0" fontId="77" fillId="23" borderId="0" applyNumberFormat="0" applyBorder="0" applyAlignment="0" applyProtection="0">
      <alignment vertical="center"/>
    </xf>
    <xf numFmtId="0" fontId="77" fillId="23" borderId="0" applyNumberFormat="0" applyBorder="0" applyAlignment="0" applyProtection="0">
      <alignment vertical="center"/>
    </xf>
    <xf numFmtId="0" fontId="94" fillId="0" borderId="26" applyNumberFormat="0" applyFill="0" applyAlignment="0" applyProtection="0">
      <alignment vertical="center"/>
    </xf>
    <xf numFmtId="0" fontId="77" fillId="25" borderId="0" applyNumberFormat="0" applyBorder="0" applyAlignment="0" applyProtection="0">
      <alignment vertical="center"/>
    </xf>
    <xf numFmtId="9" fontId="8" fillId="0" borderId="0" applyFont="0" applyFill="0" applyBorder="0" applyAlignment="0" applyProtection="0">
      <alignment vertical="center"/>
    </xf>
    <xf numFmtId="176" fontId="8" fillId="0" borderId="0" applyFont="0" applyFill="0" applyBorder="0" applyAlignment="0" applyProtection="0">
      <alignment vertical="center"/>
    </xf>
    <xf numFmtId="0" fontId="99" fillId="0" borderId="0" applyNumberFormat="0" applyFill="0" applyBorder="0" applyAlignment="0" applyProtection="0">
      <alignment vertical="center"/>
    </xf>
    <xf numFmtId="0" fontId="64" fillId="0" borderId="16" applyNumberFormat="0" applyFill="0" applyAlignment="0" applyProtection="0">
      <alignment vertical="center"/>
    </xf>
    <xf numFmtId="199" fontId="8" fillId="0" borderId="0" applyFont="0" applyFill="0" applyBorder="0" applyAlignment="0" applyProtection="0">
      <alignment vertical="center"/>
    </xf>
    <xf numFmtId="0" fontId="86" fillId="0" borderId="23" applyNumberFormat="0" applyFill="0" applyAlignment="0" applyProtection="0">
      <alignment vertical="center"/>
    </xf>
    <xf numFmtId="181" fontId="108" fillId="0" borderId="0">
      <alignment vertical="center"/>
    </xf>
    <xf numFmtId="15" fontId="107" fillId="0" borderId="0">
      <alignment vertical="center"/>
    </xf>
    <xf numFmtId="15" fontId="107" fillId="0" borderId="0">
      <alignment vertical="center"/>
    </xf>
    <xf numFmtId="201" fontId="108" fillId="0" borderId="0">
      <alignment vertical="center"/>
    </xf>
    <xf numFmtId="0" fontId="111" fillId="0" borderId="32"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1" fillId="27" borderId="0" applyNumberFormat="0" applyBorder="0" applyAlignment="0" applyProtection="0">
      <alignment vertical="center"/>
    </xf>
    <xf numFmtId="0" fontId="55" fillId="4" borderId="0" applyNumberFormat="0" applyBorder="0" applyAlignment="0" applyProtection="0">
      <alignment vertical="center"/>
    </xf>
    <xf numFmtId="0" fontId="92" fillId="0" borderId="29" applyNumberFormat="0" applyAlignment="0" applyProtection="0">
      <alignment horizontal="left" vertical="center"/>
    </xf>
    <xf numFmtId="0" fontId="92" fillId="0" borderId="8">
      <alignment horizontal="left" vertical="center"/>
    </xf>
    <xf numFmtId="0" fontId="92" fillId="0" borderId="8">
      <alignment horizontal="left" vertical="center"/>
    </xf>
    <xf numFmtId="43" fontId="0" fillId="0" borderId="0" applyFont="0" applyFill="0" applyBorder="0" applyAlignment="0" applyProtection="0">
      <alignment vertical="center"/>
    </xf>
    <xf numFmtId="0" fontId="81" fillId="19" borderId="1" applyNumberFormat="0" applyBorder="0" applyAlignment="0" applyProtection="0">
      <alignment vertical="center"/>
    </xf>
    <xf numFmtId="43" fontId="0" fillId="0" borderId="0" applyFont="0" applyFill="0" applyBorder="0" applyAlignment="0" applyProtection="0">
      <alignment vertical="center"/>
    </xf>
    <xf numFmtId="0" fontId="81" fillId="19" borderId="1" applyNumberFormat="0" applyBorder="0" applyAlignment="0" applyProtection="0">
      <alignment vertical="center"/>
    </xf>
    <xf numFmtId="0" fontId="81" fillId="19" borderId="1" applyNumberFormat="0" applyBorder="0" applyAlignment="0" applyProtection="0">
      <alignment vertical="center"/>
    </xf>
    <xf numFmtId="0" fontId="81" fillId="19" borderId="1" applyNumberFormat="0" applyBorder="0" applyAlignment="0" applyProtection="0">
      <alignment vertical="center"/>
    </xf>
    <xf numFmtId="0" fontId="81" fillId="19" borderId="1" applyNumberFormat="0" applyBorder="0" applyAlignment="0" applyProtection="0">
      <alignment vertical="center"/>
    </xf>
    <xf numFmtId="0" fontId="81" fillId="19" borderId="1" applyNumberFormat="0" applyBorder="0" applyAlignment="0" applyProtection="0">
      <alignment vertical="center"/>
    </xf>
    <xf numFmtId="189" fontId="109" fillId="60" borderId="0">
      <alignment vertical="center"/>
    </xf>
    <xf numFmtId="189" fontId="101" fillId="53" borderId="0">
      <alignment vertical="center"/>
    </xf>
    <xf numFmtId="38" fontId="8" fillId="0" borderId="0" applyFon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43" fontId="0" fillId="0" borderId="0" applyFont="0" applyFill="0" applyBorder="0" applyAlignment="0" applyProtection="0">
      <alignment vertical="center"/>
    </xf>
    <xf numFmtId="191" fontId="8" fillId="0" borderId="0" applyFont="0" applyFill="0" applyBorder="0" applyAlignment="0" applyProtection="0">
      <alignment vertical="center"/>
    </xf>
    <xf numFmtId="177" fontId="8" fillId="0" borderId="0" applyFont="0" applyFill="0" applyBorder="0" applyAlignment="0" applyProtection="0">
      <alignment vertical="center"/>
    </xf>
    <xf numFmtId="1" fontId="67" fillId="0" borderId="14" applyFill="0" applyProtection="0">
      <alignment horizontal="center" vertical="center"/>
    </xf>
    <xf numFmtId="0" fontId="94" fillId="0" borderId="26" applyNumberFormat="0" applyFill="0" applyAlignment="0" applyProtection="0">
      <alignment vertical="center"/>
    </xf>
    <xf numFmtId="40" fontId="70" fillId="15" borderId="18">
      <alignment horizontal="centerContinuous" vertical="center"/>
    </xf>
    <xf numFmtId="40" fontId="70" fillId="15" borderId="18">
      <alignment horizontal="centerContinuous" vertical="center"/>
    </xf>
    <xf numFmtId="9" fontId="8" fillId="0" borderId="0" applyFont="0" applyFill="0" applyBorder="0" applyAlignment="0" applyProtection="0">
      <alignment vertical="center"/>
    </xf>
    <xf numFmtId="0" fontId="57" fillId="0" borderId="11">
      <alignment horizontal="center" vertical="center"/>
    </xf>
    <xf numFmtId="37" fontId="74" fillId="0" borderId="0">
      <alignment vertical="center"/>
    </xf>
    <xf numFmtId="0" fontId="57" fillId="0" borderId="11">
      <alignment horizontal="center" vertical="center"/>
    </xf>
    <xf numFmtId="37" fontId="74" fillId="0" borderId="0">
      <alignment vertical="center"/>
    </xf>
    <xf numFmtId="0" fontId="57" fillId="0" borderId="11">
      <alignment horizontal="center" vertical="center"/>
    </xf>
    <xf numFmtId="37" fontId="74" fillId="0" borderId="0">
      <alignment vertical="center"/>
    </xf>
    <xf numFmtId="9" fontId="8" fillId="0" borderId="0" applyFont="0" applyFill="0" applyBorder="0" applyAlignment="0" applyProtection="0">
      <alignment vertical="center"/>
    </xf>
    <xf numFmtId="0" fontId="57" fillId="0" borderId="11">
      <alignment horizontal="center" vertical="center"/>
    </xf>
    <xf numFmtId="37" fontId="74" fillId="0" borderId="0">
      <alignment vertical="center"/>
    </xf>
    <xf numFmtId="185" fontId="67" fillId="0" borderId="0">
      <alignment vertical="center"/>
    </xf>
    <xf numFmtId="9" fontId="8" fillId="0" borderId="0" applyFont="0" applyFill="0" applyBorder="0" applyAlignment="0" applyProtection="0">
      <alignment vertical="center"/>
    </xf>
    <xf numFmtId="0" fontId="85" fillId="0" borderId="0">
      <alignment vertical="center"/>
    </xf>
    <xf numFmtId="3" fontId="8" fillId="0" borderId="0" applyFont="0" applyFill="0" applyBorder="0" applyAlignment="0" applyProtection="0">
      <alignment vertical="center"/>
    </xf>
    <xf numFmtId="14" fontId="83" fillId="0" borderId="0">
      <alignment horizontal="center" vertical="center" wrapText="1"/>
      <protection locked="0"/>
    </xf>
    <xf numFmtId="0" fontId="8" fillId="0" borderId="0">
      <alignment vertical="center"/>
    </xf>
    <xf numFmtId="0" fontId="68" fillId="13" borderId="17">
      <alignment vertical="center"/>
      <protection locked="0"/>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78" fontId="8" fillId="0" borderId="0" applyFont="0" applyFill="0" applyProtection="0">
      <alignment vertical="center"/>
    </xf>
    <xf numFmtId="0" fontId="8" fillId="0" borderId="0" applyNumberFormat="0" applyFont="0" applyFill="0" applyBorder="0" applyAlignment="0" applyProtection="0">
      <alignment horizontal="left" vertical="center"/>
    </xf>
    <xf numFmtId="0" fontId="67" fillId="0" borderId="7" applyNumberFormat="0" applyFill="0" applyProtection="0">
      <alignment horizontal="right" vertical="center"/>
    </xf>
    <xf numFmtId="0" fontId="57" fillId="0" borderId="11">
      <alignment horizontal="center" vertical="center"/>
    </xf>
    <xf numFmtId="15" fontId="8" fillId="0" borderId="0" applyFont="0" applyFill="0" applyBorder="0" applyAlignment="0" applyProtection="0">
      <alignment vertical="center"/>
    </xf>
    <xf numFmtId="0" fontId="67" fillId="0" borderId="7" applyNumberFormat="0" applyFill="0" applyProtection="0">
      <alignment horizontal="right" vertical="center"/>
    </xf>
    <xf numFmtId="15" fontId="8" fillId="0" borderId="0" applyFont="0" applyFill="0" applyBorder="0" applyAlignment="0" applyProtection="0">
      <alignment vertical="center"/>
    </xf>
    <xf numFmtId="4" fontId="8" fillId="0" borderId="0" applyFont="0" applyFill="0" applyBorder="0" applyAlignment="0" applyProtection="0">
      <alignment vertical="center"/>
    </xf>
    <xf numFmtId="0" fontId="67" fillId="0" borderId="7" applyNumberFormat="0" applyFill="0" applyProtection="0">
      <alignment horizontal="right" vertical="center"/>
    </xf>
    <xf numFmtId="0" fontId="8" fillId="0" borderId="0">
      <alignment vertical="center"/>
    </xf>
    <xf numFmtId="4" fontId="8" fillId="0" borderId="0" applyFont="0" applyFill="0" applyBorder="0" applyAlignment="0" applyProtection="0">
      <alignment vertical="center"/>
    </xf>
    <xf numFmtId="0" fontId="57" fillId="0" borderId="11">
      <alignment horizontal="center" vertical="center"/>
    </xf>
    <xf numFmtId="0" fontId="57" fillId="0" borderId="11">
      <alignment horizontal="center" vertical="center"/>
    </xf>
    <xf numFmtId="0" fontId="57" fillId="0" borderId="11">
      <alignment horizontal="center" vertical="center"/>
    </xf>
    <xf numFmtId="0" fontId="57" fillId="0" borderId="11">
      <alignment horizontal="center" vertical="center"/>
    </xf>
    <xf numFmtId="3" fontId="8" fillId="0" borderId="0" applyFont="0" applyFill="0" applyBorder="0" applyAlignment="0" applyProtection="0">
      <alignment vertical="center"/>
    </xf>
    <xf numFmtId="0" fontId="8" fillId="62" borderId="0" applyNumberFormat="0" applyFont="0" applyBorder="0" applyAlignment="0" applyProtection="0">
      <alignment vertical="center"/>
    </xf>
    <xf numFmtId="0" fontId="68" fillId="13" borderId="17">
      <alignment vertical="center"/>
      <protection locked="0"/>
    </xf>
    <xf numFmtId="0" fontId="112" fillId="0" borderId="0">
      <alignment vertical="center"/>
    </xf>
    <xf numFmtId="0" fontId="68" fillId="13" borderId="17">
      <alignment vertical="center"/>
      <protection locked="0"/>
    </xf>
    <xf numFmtId="0" fontId="8" fillId="0" borderId="0">
      <alignment vertical="center"/>
    </xf>
    <xf numFmtId="0" fontId="68" fillId="13" borderId="17">
      <alignment vertical="center"/>
      <protection locked="0"/>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03"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pplyProtection="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1" fillId="0" borderId="32"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6" fillId="0" borderId="23"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7" fillId="0" borderId="7" applyNumberFormat="0" applyFill="0" applyProtection="0">
      <alignment horizontal="right" vertical="center"/>
    </xf>
    <xf numFmtId="9" fontId="8" fillId="0" borderId="0" applyFont="0" applyFill="0" applyBorder="0" applyAlignment="0" applyProtection="0">
      <alignment vertical="center"/>
    </xf>
    <xf numFmtId="0" fontId="104" fillId="0" borderId="30"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3" fillId="0" borderId="33"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203" fontId="8" fillId="0" borderId="0" applyFont="0" applyFill="0" applyBorder="0" applyAlignment="0" applyProtection="0">
      <alignment vertical="center"/>
    </xf>
    <xf numFmtId="0" fontId="67" fillId="0" borderId="7" applyNumberFormat="0" applyFill="0" applyProtection="0">
      <alignment horizontal="right" vertical="center"/>
    </xf>
    <xf numFmtId="0" fontId="67" fillId="0" borderId="7" applyNumberFormat="0" applyFill="0" applyProtection="0">
      <alignment horizontal="right" vertical="center"/>
    </xf>
    <xf numFmtId="0" fontId="94" fillId="0" borderId="26" applyNumberFormat="0" applyFill="0" applyAlignment="0" applyProtection="0">
      <alignment vertical="center"/>
    </xf>
    <xf numFmtId="0" fontId="94" fillId="0" borderId="26" applyNumberFormat="0" applyFill="0" applyAlignment="0" applyProtection="0">
      <alignment vertical="center"/>
    </xf>
    <xf numFmtId="0" fontId="86" fillId="0" borderId="23" applyNumberFormat="0" applyFill="0" applyAlignment="0" applyProtection="0">
      <alignment vertical="center"/>
    </xf>
    <xf numFmtId="0" fontId="94" fillId="0" borderId="26"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61" fillId="8" borderId="0" applyNumberFormat="0" applyBorder="0" applyAlignment="0" applyProtection="0">
      <alignment vertical="center"/>
    </xf>
    <xf numFmtId="0" fontId="64" fillId="0" borderId="16"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86" fillId="0" borderId="23" applyNumberFormat="0" applyFill="0" applyAlignment="0" applyProtection="0">
      <alignment vertical="center"/>
    </xf>
    <xf numFmtId="0" fontId="61" fillId="8" borderId="0" applyNumberFormat="0" applyBorder="0" applyAlignment="0" applyProtection="0">
      <alignment vertical="center"/>
    </xf>
    <xf numFmtId="0" fontId="113" fillId="0" borderId="33" applyNumberFormat="0" applyFill="0" applyAlignment="0" applyProtection="0">
      <alignment vertical="center"/>
    </xf>
    <xf numFmtId="0" fontId="61" fillId="8" borderId="0" applyNumberFormat="0" applyBorder="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0" fontId="64" fillId="0" borderId="16" applyNumberFormat="0" applyFill="0" applyAlignment="0" applyProtection="0">
      <alignment vertical="center"/>
    </xf>
    <xf numFmtId="1" fontId="67" fillId="0" borderId="14" applyFill="0" applyProtection="0">
      <alignment horizontal="center" vertical="center"/>
    </xf>
    <xf numFmtId="0" fontId="64" fillId="0" borderId="16" applyNumberFormat="0" applyFill="0" applyAlignment="0" applyProtection="0">
      <alignment vertical="center"/>
    </xf>
    <xf numFmtId="202" fontId="0" fillId="0" borderId="0" applyFont="0" applyFill="0" applyBorder="0" applyAlignment="0" applyProtection="0">
      <alignment vertical="center"/>
    </xf>
    <xf numFmtId="0" fontId="113" fillId="0" borderId="0" applyNumberFormat="0" applyFill="0" applyBorder="0" applyAlignment="0" applyProtection="0">
      <alignment vertical="center"/>
    </xf>
    <xf numFmtId="202" fontId="0" fillId="0" borderId="0" applyFont="0" applyFill="0" applyBorder="0" applyAlignment="0" applyProtection="0">
      <alignment vertical="center"/>
    </xf>
    <xf numFmtId="0" fontId="113"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0" fillId="0" borderId="0">
      <alignment vertical="center"/>
    </xf>
    <xf numFmtId="0" fontId="103" fillId="0" borderId="0" applyNumberFormat="0" applyFill="0" applyBorder="0" applyAlignment="0" applyProtection="0">
      <alignment vertical="center"/>
    </xf>
    <xf numFmtId="0" fontId="79" fillId="23" borderId="22" applyNumberFormat="0" applyAlignment="0" applyProtection="0">
      <alignment vertical="center"/>
    </xf>
    <xf numFmtId="0" fontId="0" fillId="0" borderId="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7" applyNumberFormat="0" applyFill="0" applyProtection="0">
      <alignment horizontal="center" vertical="center"/>
    </xf>
    <xf numFmtId="0" fontId="115" fillId="0" borderId="7" applyNumberFormat="0" applyFill="0" applyProtection="0">
      <alignment horizontal="center" vertical="center"/>
    </xf>
    <xf numFmtId="0" fontId="115" fillId="0" borderId="7" applyNumberFormat="0" applyFill="0" applyProtection="0">
      <alignment horizontal="center" vertical="center"/>
    </xf>
    <xf numFmtId="0" fontId="115" fillId="0" borderId="7" applyNumberFormat="0" applyFill="0" applyProtection="0">
      <alignment horizontal="center" vertical="center"/>
    </xf>
    <xf numFmtId="0" fontId="91" fillId="24" borderId="0" applyNumberFormat="0" applyBorder="0" applyAlignment="0" applyProtection="0">
      <alignment vertical="center"/>
    </xf>
    <xf numFmtId="0" fontId="115" fillId="0" borderId="7" applyNumberFormat="0" applyFill="0" applyProtection="0">
      <alignment horizontal="center" vertical="center"/>
    </xf>
    <xf numFmtId="0" fontId="115" fillId="0" borderId="7" applyNumberFormat="0" applyFill="0" applyProtection="0">
      <alignment horizontal="center" vertical="center"/>
    </xf>
    <xf numFmtId="0" fontId="115" fillId="0" borderId="7" applyNumberFormat="0" applyFill="0" applyProtection="0">
      <alignment horizontal="center" vertical="center"/>
    </xf>
    <xf numFmtId="0" fontId="115" fillId="0" borderId="7" applyNumberFormat="0" applyFill="0" applyProtection="0">
      <alignment horizontal="center"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60" fillId="0" borderId="14" applyNumberFormat="0" applyFill="0" applyProtection="0">
      <alignment horizontal="center" vertical="center"/>
    </xf>
    <xf numFmtId="0" fontId="60" fillId="0" borderId="14" applyNumberFormat="0" applyFill="0" applyProtection="0">
      <alignment horizontal="center" vertical="center"/>
    </xf>
    <xf numFmtId="0" fontId="60" fillId="0" borderId="14" applyNumberFormat="0" applyFill="0" applyProtection="0">
      <alignment horizontal="center" vertical="center"/>
    </xf>
    <xf numFmtId="0" fontId="60" fillId="0" borderId="14" applyNumberFormat="0" applyFill="0" applyProtection="0">
      <alignment horizontal="center" vertical="center"/>
    </xf>
    <xf numFmtId="0" fontId="60" fillId="0" borderId="14" applyNumberFormat="0" applyFill="0" applyProtection="0">
      <alignment horizontal="center" vertical="center"/>
    </xf>
    <xf numFmtId="0" fontId="60" fillId="0" borderId="14" applyNumberFormat="0" applyFill="0" applyProtection="0">
      <alignment horizontal="center" vertical="center"/>
    </xf>
    <xf numFmtId="0" fontId="60" fillId="0" borderId="14" applyNumberFormat="0" applyFill="0" applyProtection="0">
      <alignment horizontal="center" vertical="center"/>
    </xf>
    <xf numFmtId="0" fontId="117" fillId="0" borderId="0" applyNumberFormat="0" applyFill="0" applyBorder="0" applyAlignment="0" applyProtection="0">
      <alignment vertical="center"/>
    </xf>
    <xf numFmtId="0" fontId="91" fillId="24" borderId="0" applyNumberFormat="0" applyBorder="0" applyAlignment="0" applyProtection="0">
      <alignment vertical="center"/>
    </xf>
    <xf numFmtId="0" fontId="117" fillId="0" borderId="0" applyNumberFormat="0" applyFill="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117" fillId="0" borderId="0" applyNumberFormat="0" applyFill="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117" fillId="0" borderId="0" applyNumberFormat="0" applyFill="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117" fillId="0" borderId="0" applyNumberFormat="0" applyFill="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118" fillId="34" borderId="0" applyNumberFormat="0" applyBorder="0" applyAlignment="0" applyProtection="0">
      <alignment vertical="center"/>
    </xf>
    <xf numFmtId="0" fontId="91" fillId="24" borderId="0" applyNumberFormat="0" applyBorder="0" applyAlignment="0" applyProtection="0">
      <alignment vertical="center"/>
    </xf>
    <xf numFmtId="0" fontId="91" fillId="24" borderId="0" applyNumberFormat="0" applyBorder="0" applyAlignment="0" applyProtection="0">
      <alignment vertical="center"/>
    </xf>
    <xf numFmtId="0" fontId="118" fillId="34" borderId="0" applyNumberFormat="0" applyBorder="0" applyAlignment="0" applyProtection="0">
      <alignment vertical="center"/>
    </xf>
    <xf numFmtId="0" fontId="118" fillId="34" borderId="0" applyNumberFormat="0" applyBorder="0" applyAlignment="0" applyProtection="0">
      <alignment vertical="center"/>
    </xf>
    <xf numFmtId="0" fontId="118"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118" fillId="24" borderId="0" applyNumberFormat="0" applyBorder="0" applyAlignment="0" applyProtection="0">
      <alignment vertical="center"/>
    </xf>
    <xf numFmtId="0" fontId="118" fillId="24" borderId="0" applyNumberFormat="0" applyBorder="0" applyAlignment="0" applyProtection="0">
      <alignment vertical="center"/>
    </xf>
    <xf numFmtId="0" fontId="118" fillId="24" borderId="0" applyNumberFormat="0" applyBorder="0" applyAlignment="0" applyProtection="0">
      <alignment vertical="center"/>
    </xf>
    <xf numFmtId="0" fontId="118" fillId="24" borderId="0" applyNumberFormat="0" applyBorder="0" applyAlignment="0" applyProtection="0">
      <alignment vertical="center"/>
    </xf>
    <xf numFmtId="0" fontId="0" fillId="0" borderId="0">
      <alignment vertical="center"/>
    </xf>
    <xf numFmtId="0" fontId="118" fillId="24" borderId="0" applyNumberFormat="0" applyBorder="0" applyAlignment="0" applyProtection="0">
      <alignment vertical="center"/>
    </xf>
    <xf numFmtId="0" fontId="118" fillId="24" borderId="0" applyNumberFormat="0" applyBorder="0" applyAlignment="0" applyProtection="0">
      <alignment vertical="center"/>
    </xf>
    <xf numFmtId="0" fontId="96" fillId="40" borderId="0" applyNumberFormat="0" applyBorder="0" applyAlignment="0" applyProtection="0">
      <alignment vertical="center"/>
    </xf>
    <xf numFmtId="0" fontId="118" fillId="24" borderId="0" applyNumberFormat="0" applyBorder="0" applyAlignment="0" applyProtection="0">
      <alignment vertical="center"/>
    </xf>
    <xf numFmtId="0" fontId="118" fillId="24" borderId="0" applyNumberFormat="0" applyBorder="0" applyAlignment="0" applyProtection="0">
      <alignment vertical="center"/>
    </xf>
    <xf numFmtId="0" fontId="80" fillId="24" borderId="0" applyNumberFormat="0" applyBorder="0" applyAlignment="0" applyProtection="0">
      <alignment vertical="center"/>
    </xf>
    <xf numFmtId="0" fontId="91" fillId="34" borderId="0" applyNumberFormat="0" applyBorder="0" applyAlignment="0" applyProtection="0">
      <alignment vertical="center"/>
    </xf>
    <xf numFmtId="0" fontId="107" fillId="0" borderId="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91" fillId="3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78" fillId="0" borderId="21"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9" fillId="0" borderId="34" applyNumberFormat="0" applyFill="0" applyAlignment="0" applyProtection="0">
      <alignment vertical="center"/>
    </xf>
    <xf numFmtId="0" fontId="8" fillId="0" borderId="0">
      <alignment vertical="center"/>
    </xf>
    <xf numFmtId="0" fontId="61" fillId="8" borderId="0" applyNumberFormat="0" applyBorder="0" applyAlignment="0" applyProtection="0">
      <alignment vertical="center"/>
    </xf>
    <xf numFmtId="0" fontId="8" fillId="0" borderId="0">
      <alignment vertical="center"/>
    </xf>
    <xf numFmtId="0" fontId="61" fillId="8" borderId="0" applyNumberFormat="0" applyBorder="0" applyAlignment="0" applyProtection="0">
      <alignment vertical="center"/>
    </xf>
    <xf numFmtId="0" fontId="8" fillId="0" borderId="0">
      <alignment vertical="center"/>
    </xf>
    <xf numFmtId="0" fontId="61" fillId="8" borderId="0" applyNumberFormat="0" applyBorder="0" applyAlignment="0" applyProtection="0">
      <alignment vertical="center"/>
    </xf>
    <xf numFmtId="0" fontId="8" fillId="0" borderId="0">
      <alignment vertical="center"/>
    </xf>
    <xf numFmtId="0" fontId="8" fillId="0" borderId="0">
      <alignment vertical="center"/>
    </xf>
    <xf numFmtId="0" fontId="61" fillId="8" borderId="0" applyNumberFormat="0" applyBorder="0" applyAlignment="0" applyProtection="0">
      <alignment vertical="center"/>
    </xf>
    <xf numFmtId="0" fontId="8" fillId="0" borderId="0">
      <alignment vertical="center"/>
    </xf>
    <xf numFmtId="0" fontId="8" fillId="0" borderId="0">
      <alignment vertical="center"/>
    </xf>
    <xf numFmtId="0" fontId="120" fillId="29" borderId="3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9" borderId="20" applyNumberFormat="0" applyFont="0" applyAlignment="0" applyProtection="0">
      <alignment vertical="center"/>
    </xf>
    <xf numFmtId="0" fontId="0" fillId="0" borderId="0">
      <alignment vertical="center"/>
    </xf>
    <xf numFmtId="0" fontId="8" fillId="0" borderId="0">
      <alignment vertical="center"/>
    </xf>
    <xf numFmtId="0" fontId="0" fillId="19" borderId="20"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19" borderId="20" applyNumberFormat="0" applyFont="0" applyAlignment="0" applyProtection="0">
      <alignment vertical="center"/>
    </xf>
    <xf numFmtId="0" fontId="0"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0" fillId="19" borderId="20" applyNumberFormat="0" applyFont="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5" fillId="63" borderId="0" applyNumberFormat="0" applyBorder="0" applyAlignment="0" applyProtection="0">
      <alignment vertical="center"/>
    </xf>
    <xf numFmtId="0" fontId="8" fillId="0" borderId="0">
      <alignment vertical="center"/>
    </xf>
    <xf numFmtId="0" fontId="55" fillId="6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0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5" fillId="5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3" fillId="27" borderId="25"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0" fillId="29" borderId="35" applyNumberFormat="0" applyAlignment="0" applyProtection="0">
      <alignment vertical="center"/>
    </xf>
    <xf numFmtId="0" fontId="8" fillId="0" borderId="0">
      <alignment vertical="center"/>
    </xf>
    <xf numFmtId="0" fontId="8" fillId="0" borderId="0">
      <alignment vertical="center"/>
    </xf>
    <xf numFmtId="0" fontId="93" fillId="27" borderId="25" applyNumberFormat="0" applyAlignment="0" applyProtection="0">
      <alignment vertical="center"/>
    </xf>
    <xf numFmtId="0" fontId="120" fillId="29" borderId="35"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9" fillId="23" borderId="22" applyNumberFormat="0" applyAlignment="0" applyProtection="0">
      <alignment vertical="center"/>
    </xf>
    <xf numFmtId="0" fontId="0" fillId="0" borderId="0">
      <alignment vertical="center"/>
    </xf>
    <xf numFmtId="0" fontId="79" fillId="23" borderId="22" applyNumberFormat="0" applyAlignment="0" applyProtection="0">
      <alignment vertical="center"/>
    </xf>
    <xf numFmtId="0" fontId="8" fillId="0" borderId="0">
      <alignment vertical="center"/>
    </xf>
    <xf numFmtId="0" fontId="79" fillId="23" borderId="22" applyNumberFormat="0" applyAlignment="0" applyProtection="0">
      <alignment vertical="center"/>
    </xf>
    <xf numFmtId="0" fontId="8" fillId="0" borderId="0">
      <alignment vertical="center"/>
    </xf>
    <xf numFmtId="0" fontId="79" fillId="23" borderId="22" applyNumberFormat="0" applyAlignment="0" applyProtection="0">
      <alignment vertical="center"/>
    </xf>
    <xf numFmtId="0" fontId="8" fillId="0" borderId="0">
      <alignment vertical="center"/>
    </xf>
    <xf numFmtId="0" fontId="79" fillId="23" borderId="22" applyNumberFormat="0" applyAlignment="0" applyProtection="0">
      <alignment vertical="center"/>
    </xf>
    <xf numFmtId="0" fontId="8" fillId="0" borderId="0">
      <alignment vertical="center"/>
    </xf>
    <xf numFmtId="0" fontId="8" fillId="0" borderId="0">
      <alignment vertical="center"/>
    </xf>
    <xf numFmtId="0" fontId="79" fillId="23" borderId="22" applyNumberFormat="0" applyAlignment="0" applyProtection="0">
      <alignment vertical="center"/>
    </xf>
    <xf numFmtId="0" fontId="98" fillId="8"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3" fillId="27" borderId="25" applyNumberFormat="0" applyAlignment="0" applyProtection="0">
      <alignment vertical="center"/>
    </xf>
    <xf numFmtId="0" fontId="8" fillId="0" borderId="0">
      <alignment vertical="center"/>
    </xf>
    <xf numFmtId="0" fontId="93" fillId="27" borderId="25" applyNumberFormat="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7" fillId="0" borderId="0">
      <alignment vertical="center"/>
    </xf>
    <xf numFmtId="0" fontId="8" fillId="0" borderId="0">
      <alignment vertical="center"/>
    </xf>
    <xf numFmtId="0" fontId="8" fillId="0" borderId="0">
      <alignment vertical="center"/>
    </xf>
    <xf numFmtId="0" fontId="93" fillId="27" borderId="25"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9" fillId="0" borderId="34" applyNumberFormat="0" applyFill="0" applyAlignment="0" applyProtection="0">
      <alignment vertical="center"/>
    </xf>
    <xf numFmtId="0" fontId="0" fillId="0" borderId="0">
      <alignment vertical="center"/>
    </xf>
    <xf numFmtId="0" fontId="0" fillId="0" borderId="0">
      <alignment vertical="center"/>
    </xf>
    <xf numFmtId="0" fontId="119"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9" fillId="0" borderId="34" applyNumberFormat="0" applyFill="0" applyAlignment="0" applyProtection="0">
      <alignment vertical="center"/>
    </xf>
    <xf numFmtId="0" fontId="0" fillId="0" borderId="0">
      <alignment vertical="center"/>
    </xf>
    <xf numFmtId="0" fontId="119" fillId="0" borderId="34" applyNumberFormat="0" applyFill="0" applyAlignment="0" applyProtection="0">
      <alignment vertical="center"/>
    </xf>
    <xf numFmtId="0" fontId="0" fillId="0" borderId="0">
      <alignment vertical="center"/>
    </xf>
    <xf numFmtId="0" fontId="0" fillId="0" borderId="0">
      <alignment vertical="center"/>
    </xf>
    <xf numFmtId="0" fontId="119" fillId="0" borderId="34" applyNumberFormat="0" applyFill="0" applyAlignment="0" applyProtection="0">
      <alignment vertical="center"/>
    </xf>
    <xf numFmtId="0" fontId="0" fillId="0" borderId="0">
      <alignment vertical="center"/>
    </xf>
    <xf numFmtId="0" fontId="0" fillId="0" borderId="0">
      <alignment vertical="center"/>
    </xf>
    <xf numFmtId="0" fontId="119"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pplyAlignment="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102" fillId="0" borderId="1">
      <alignment horizontal="left" vertical="center"/>
    </xf>
    <xf numFmtId="0" fontId="0" fillId="19" borderId="20" applyNumberFormat="0" applyFont="0" applyAlignment="0" applyProtection="0">
      <alignment vertical="center"/>
    </xf>
    <xf numFmtId="0" fontId="102" fillId="0" borderId="1">
      <alignment horizontal="left" vertical="center"/>
    </xf>
    <xf numFmtId="0" fontId="102" fillId="0" borderId="1">
      <alignment horizontal="left" vertical="center"/>
    </xf>
    <xf numFmtId="0" fontId="0" fillId="19" borderId="20" applyNumberFormat="0" applyFont="0" applyAlignment="0" applyProtection="0">
      <alignment vertical="center"/>
    </xf>
    <xf numFmtId="0" fontId="102" fillId="0" borderId="1">
      <alignment horizontal="left" vertical="center"/>
    </xf>
    <xf numFmtId="0" fontId="102" fillId="0" borderId="1">
      <alignment horizontal="left" vertical="center"/>
    </xf>
    <xf numFmtId="0" fontId="102" fillId="0" borderId="1">
      <alignment horizontal="left" vertical="center"/>
    </xf>
    <xf numFmtId="0" fontId="102"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121" fillId="27" borderId="22" applyNumberFormat="0" applyAlignment="0" applyProtection="0">
      <alignment vertical="center"/>
    </xf>
    <xf numFmtId="0" fontId="8" fillId="0" borderId="0">
      <alignment vertical="center"/>
    </xf>
    <xf numFmtId="1" fontId="67" fillId="0" borderId="14" applyFill="0" applyProtection="0">
      <alignment horizontal="center" vertical="center"/>
    </xf>
    <xf numFmtId="0" fontId="8" fillId="0" borderId="0">
      <alignment vertical="center"/>
    </xf>
    <xf numFmtId="0" fontId="121" fillId="27" borderId="22" applyNumberFormat="0" applyAlignment="0" applyProtection="0">
      <alignment vertical="center"/>
    </xf>
    <xf numFmtId="0" fontId="8" fillId="0" borderId="0">
      <alignment vertical="center"/>
    </xf>
    <xf numFmtId="0" fontId="8" fillId="0" borderId="0">
      <alignment vertical="center"/>
    </xf>
    <xf numFmtId="0" fontId="121" fillId="27" borderId="22" applyNumberFormat="0" applyAlignment="0" applyProtection="0">
      <alignment vertical="center"/>
    </xf>
    <xf numFmtId="0" fontId="8" fillId="0" borderId="0">
      <alignment vertical="center"/>
    </xf>
    <xf numFmtId="0" fontId="6" fillId="0" borderId="0">
      <alignment vertical="center"/>
    </xf>
    <xf numFmtId="0" fontId="121" fillId="27" borderId="22" applyNumberFormat="0" applyAlignment="0" applyProtection="0">
      <alignment vertical="center"/>
    </xf>
    <xf numFmtId="0" fontId="6" fillId="0" borderId="0">
      <alignment vertical="center"/>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98" fillId="30" borderId="0" applyNumberFormat="0" applyBorder="0" applyAlignment="0" applyProtection="0">
      <alignment vertical="center"/>
    </xf>
    <xf numFmtId="0" fontId="98" fillId="30" borderId="0" applyNumberFormat="0" applyBorder="0" applyAlignment="0" applyProtection="0">
      <alignment vertical="center"/>
    </xf>
    <xf numFmtId="0" fontId="98" fillId="30" borderId="0" applyNumberFormat="0" applyBorder="0" applyAlignment="0" applyProtection="0">
      <alignment vertical="center"/>
    </xf>
    <xf numFmtId="0" fontId="98"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117" fillId="0" borderId="0" applyNumberFormat="0" applyFill="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117" fillId="0" borderId="0" applyNumberFormat="0" applyFill="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98" fillId="8" borderId="0" applyNumberFormat="0" applyBorder="0" applyAlignment="0" applyProtection="0">
      <alignment vertical="center"/>
    </xf>
    <xf numFmtId="0" fontId="98" fillId="8" borderId="0" applyNumberFormat="0" applyBorder="0" applyAlignment="0" applyProtection="0">
      <alignment vertical="center"/>
    </xf>
    <xf numFmtId="0" fontId="98" fillId="8" borderId="0" applyNumberFormat="0" applyBorder="0" applyAlignment="0" applyProtection="0">
      <alignment vertical="center"/>
    </xf>
    <xf numFmtId="0" fontId="98" fillId="8" borderId="0" applyNumberFormat="0" applyBorder="0" applyAlignment="0" applyProtection="0">
      <alignment vertical="center"/>
    </xf>
    <xf numFmtId="0" fontId="67" fillId="0" borderId="7" applyNumberFormat="0" applyFill="0" applyProtection="0">
      <alignment horizontal="left" vertical="center"/>
    </xf>
    <xf numFmtId="0" fontId="98" fillId="8" borderId="0" applyNumberFormat="0" applyBorder="0" applyAlignment="0" applyProtection="0">
      <alignment vertical="center"/>
    </xf>
    <xf numFmtId="0" fontId="98" fillId="8" borderId="0" applyNumberFormat="0" applyBorder="0" applyAlignment="0" applyProtection="0">
      <alignment vertical="center"/>
    </xf>
    <xf numFmtId="0" fontId="98" fillId="8" borderId="0" applyNumberFormat="0" applyBorder="0" applyAlignment="0" applyProtection="0">
      <alignment vertical="center"/>
    </xf>
    <xf numFmtId="0" fontId="98" fillId="8"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61" fillId="30"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6" fillId="0" borderId="0" applyNumberFormat="0" applyFill="0" applyBorder="0" applyAlignment="0" applyProtection="0">
      <alignment vertical="center"/>
    </xf>
    <xf numFmtId="0" fontId="78" fillId="0" borderId="3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3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6"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6" fillId="0" borderId="0" applyNumberForma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4" fontId="0" fillId="0" borderId="0" applyFont="0" applyFill="0" applyBorder="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78" fillId="0" borderId="21" applyNumberFormat="0" applyFill="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1" fillId="27" borderId="22"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20" fillId="29" borderId="35" applyNumberFormat="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60" fillId="0" borderId="14" applyNumberFormat="0" applyFill="0" applyProtection="0">
      <alignment horizontal="lef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19" fillId="0" borderId="34" applyNumberFormat="0" applyFill="0" applyAlignment="0" applyProtection="0">
      <alignment vertical="center"/>
    </xf>
    <xf numFmtId="0" fontId="107" fillId="0" borderId="0">
      <alignment vertical="center"/>
    </xf>
    <xf numFmtId="0" fontId="79" fillId="23" borderId="22" applyNumberFormat="0" applyAlignment="0" applyProtection="0">
      <alignment vertical="center"/>
    </xf>
    <xf numFmtId="188"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202" fontId="0" fillId="0" borderId="0" applyFont="0" applyFill="0" applyBorder="0" applyAlignment="0" applyProtection="0">
      <alignment vertical="center"/>
    </xf>
    <xf numFmtId="43" fontId="0" fillId="0" borderId="0" applyFont="0" applyFill="0" applyBorder="0" applyAlignment="0" applyProtection="0">
      <alignment vertical="center"/>
    </xf>
    <xf numFmtId="20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0" fillId="64" borderId="0" applyNumberFormat="0" applyBorder="0" applyAlignment="0" applyProtection="0">
      <alignment vertical="center"/>
    </xf>
    <xf numFmtId="0" fontId="110" fillId="64" borderId="0" applyNumberFormat="0" applyBorder="0" applyAlignment="0" applyProtection="0">
      <alignment vertical="center"/>
    </xf>
    <xf numFmtId="0" fontId="110" fillId="61" borderId="0" applyNumberFormat="0" applyBorder="0" applyAlignment="0" applyProtection="0">
      <alignment vertical="center"/>
    </xf>
    <xf numFmtId="0" fontId="110" fillId="65" borderId="0" applyNumberFormat="0" applyBorder="0" applyAlignment="0" applyProtection="0">
      <alignment vertical="center"/>
    </xf>
    <xf numFmtId="0" fontId="110" fillId="65" borderId="0" applyNumberFormat="0" applyBorder="0" applyAlignment="0" applyProtection="0">
      <alignment vertical="center"/>
    </xf>
    <xf numFmtId="0" fontId="55" fillId="58" borderId="0" applyNumberFormat="0" applyBorder="0" applyAlignment="0" applyProtection="0">
      <alignment vertical="center"/>
    </xf>
    <xf numFmtId="0" fontId="55" fillId="58" borderId="0" applyNumberFormat="0" applyBorder="0" applyAlignment="0" applyProtection="0">
      <alignment vertical="center"/>
    </xf>
    <xf numFmtId="0" fontId="55" fillId="58" borderId="0" applyNumberFormat="0" applyBorder="0" applyAlignment="0" applyProtection="0">
      <alignment vertical="center"/>
    </xf>
    <xf numFmtId="0" fontId="55" fillId="66" borderId="0" applyNumberFormat="0" applyBorder="0" applyAlignment="0" applyProtection="0">
      <alignment vertical="center"/>
    </xf>
    <xf numFmtId="0" fontId="55" fillId="66"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15" borderId="0" applyNumberFormat="0" applyBorder="0" applyAlignment="0" applyProtection="0">
      <alignment vertical="center"/>
    </xf>
    <xf numFmtId="0" fontId="55" fillId="67" borderId="0" applyNumberFormat="0" applyBorder="0" applyAlignment="0" applyProtection="0">
      <alignment vertical="center"/>
    </xf>
    <xf numFmtId="0" fontId="55" fillId="67" borderId="0" applyNumberFormat="0" applyBorder="0" applyAlignment="0" applyProtection="0">
      <alignment vertical="center"/>
    </xf>
    <xf numFmtId="0" fontId="55" fillId="67" borderId="0" applyNumberFormat="0" applyBorder="0" applyAlignment="0" applyProtection="0">
      <alignment vertical="center"/>
    </xf>
    <xf numFmtId="0" fontId="55" fillId="67"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5" fillId="4"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20" borderId="0" applyNumberFormat="0" applyBorder="0" applyAlignment="0" applyProtection="0">
      <alignment vertical="center"/>
    </xf>
    <xf numFmtId="0" fontId="55" fillId="68" borderId="0" applyNumberFormat="0" applyBorder="0" applyAlignment="0" applyProtection="0">
      <alignment vertical="center"/>
    </xf>
    <xf numFmtId="0" fontId="55" fillId="68" borderId="0" applyNumberFormat="0" applyBorder="0" applyAlignment="0" applyProtection="0">
      <alignment vertical="center"/>
    </xf>
    <xf numFmtId="187" fontId="67" fillId="0" borderId="14" applyFill="0" applyProtection="0">
      <alignment horizontal="right" vertical="center"/>
    </xf>
    <xf numFmtId="187" fontId="67" fillId="0" borderId="14" applyFill="0" applyProtection="0">
      <alignment horizontal="right" vertical="center"/>
    </xf>
    <xf numFmtId="187" fontId="67" fillId="0" borderId="14" applyFill="0" applyProtection="0">
      <alignment horizontal="right" vertical="center"/>
    </xf>
    <xf numFmtId="187" fontId="67" fillId="0" borderId="14" applyFill="0" applyProtection="0">
      <alignment horizontal="right" vertical="center"/>
    </xf>
    <xf numFmtId="187" fontId="67" fillId="0" borderId="14" applyFill="0" applyProtection="0">
      <alignment horizontal="right" vertical="center"/>
    </xf>
    <xf numFmtId="187" fontId="67" fillId="0" borderId="14" applyFill="0" applyProtection="0">
      <alignment horizontal="right" vertical="center"/>
    </xf>
    <xf numFmtId="187" fontId="67" fillId="0" borderId="14" applyFill="0" applyProtection="0">
      <alignment horizontal="right" vertical="center"/>
    </xf>
    <xf numFmtId="0" fontId="67" fillId="0" borderId="7" applyNumberFormat="0" applyFill="0" applyProtection="0">
      <alignment horizontal="left" vertical="center"/>
    </xf>
    <xf numFmtId="0" fontId="67" fillId="0" borderId="7" applyNumberFormat="0" applyFill="0" applyProtection="0">
      <alignment horizontal="left" vertical="center"/>
    </xf>
    <xf numFmtId="0" fontId="67" fillId="0" borderId="7" applyNumberFormat="0" applyFill="0" applyProtection="0">
      <alignment horizontal="left" vertical="center"/>
    </xf>
    <xf numFmtId="0" fontId="67" fillId="0" borderId="7" applyNumberFormat="0" applyFill="0" applyProtection="0">
      <alignment horizontal="left" vertical="center"/>
    </xf>
    <xf numFmtId="0" fontId="67" fillId="0" borderId="7" applyNumberFormat="0" applyFill="0" applyProtection="0">
      <alignment horizontal="left" vertical="center"/>
    </xf>
    <xf numFmtId="0" fontId="67" fillId="0" borderId="7" applyNumberFormat="0" applyFill="0" applyProtection="0">
      <alignment horizontal="lef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6" fillId="40" borderId="0" applyNumberFormat="0" applyBorder="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93" fillId="27" borderId="25"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0" fontId="79" fillId="23" borderId="22" applyNumberFormat="0" applyAlignment="0" applyProtection="0">
      <alignment vertical="center"/>
    </xf>
    <xf numFmtId="1" fontId="67" fillId="0" borderId="14" applyFill="0" applyProtection="0">
      <alignment horizontal="center" vertical="center"/>
    </xf>
    <xf numFmtId="1" fontId="67" fillId="0" borderId="14" applyFill="0" applyProtection="0">
      <alignment horizontal="center" vertical="center"/>
    </xf>
    <xf numFmtId="1" fontId="67" fillId="0" borderId="14" applyFill="0" applyProtection="0">
      <alignment horizontal="center" vertical="center"/>
    </xf>
    <xf numFmtId="1" fontId="67" fillId="0" borderId="14" applyFill="0" applyProtection="0">
      <alignment horizontal="center" vertical="center"/>
    </xf>
    <xf numFmtId="1" fontId="67" fillId="0" borderId="14" applyFill="0" applyProtection="0">
      <alignment horizontal="center" vertical="center"/>
    </xf>
    <xf numFmtId="0" fontId="127" fillId="0" borderId="0">
      <alignment vertical="center"/>
    </xf>
    <xf numFmtId="0" fontId="85"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0" fillId="19" borderId="20" applyNumberFormat="0" applyFont="0" applyAlignment="0" applyProtection="0">
      <alignment vertical="center"/>
    </xf>
    <xf numFmtId="0" fontId="82" fillId="0" borderId="0">
      <alignment vertical="top"/>
      <protection locked="0"/>
    </xf>
  </cellStyleXfs>
  <cellXfs count="472">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1" fillId="0" borderId="1" xfId="0" applyFont="1" applyFill="1" applyBorder="1" applyAlignment="1">
      <alignment vertical="center" wrapText="1"/>
    </xf>
    <xf numFmtId="0" fontId="5" fillId="0" borderId="1" xfId="1011" applyFont="1" applyFill="1" applyBorder="1" applyAlignment="1">
      <alignment horizontal="center" vertical="center" wrapText="1"/>
    </xf>
    <xf numFmtId="0" fontId="6" fillId="0" borderId="0" xfId="224" applyFont="1" applyFill="1" applyBorder="1" applyAlignment="1">
      <alignment vertical="center"/>
    </xf>
    <xf numFmtId="0" fontId="7" fillId="0" borderId="0" xfId="224" applyFont="1" applyFill="1" applyBorder="1" applyAlignment="1">
      <alignment vertical="center"/>
    </xf>
    <xf numFmtId="0" fontId="8" fillId="0" borderId="0" xfId="0" applyFont="1" applyFill="1" applyBorder="1" applyAlignment="1">
      <alignment vertical="center"/>
    </xf>
    <xf numFmtId="0" fontId="9" fillId="0" borderId="0" xfId="224" applyNumberFormat="1" applyFont="1" applyFill="1" applyBorder="1" applyAlignment="1" applyProtection="1">
      <alignment horizontal="center" vertical="center"/>
    </xf>
    <xf numFmtId="0" fontId="0" fillId="0" borderId="0" xfId="224" applyNumberFormat="1" applyFont="1" applyFill="1" applyBorder="1" applyAlignment="1" applyProtection="1">
      <alignment horizontal="left" vertical="center"/>
    </xf>
    <xf numFmtId="0" fontId="10" fillId="0" borderId="1" xfId="897" applyFont="1" applyFill="1" applyBorder="1" applyAlignment="1">
      <alignment horizontal="center" vertical="center" wrapText="1"/>
    </xf>
    <xf numFmtId="0" fontId="11" fillId="0" borderId="1" xfId="897" applyFont="1" applyFill="1" applyBorder="1" applyAlignment="1">
      <alignment horizontal="center" vertical="center" wrapText="1"/>
    </xf>
    <xf numFmtId="0" fontId="12" fillId="0" borderId="1" xfId="897" applyFont="1" applyFill="1" applyBorder="1" applyAlignment="1">
      <alignment vertical="center" wrapText="1"/>
    </xf>
    <xf numFmtId="0" fontId="12" fillId="0" borderId="1" xfId="897" applyFont="1" applyFill="1" applyBorder="1" applyAlignment="1">
      <alignment horizontal="center" vertical="center" wrapText="1"/>
    </xf>
    <xf numFmtId="0" fontId="12" fillId="0" borderId="1" xfId="897" applyFont="1" applyFill="1" applyBorder="1" applyAlignment="1">
      <alignment horizontal="left" vertical="center" wrapText="1" indent="1"/>
    </xf>
    <xf numFmtId="49" fontId="12" fillId="0" borderId="1" xfId="890" applyNumberFormat="1" applyFont="1" applyFill="1" applyBorder="1" applyAlignment="1">
      <alignment horizontal="left" vertical="center" wrapText="1"/>
    </xf>
    <xf numFmtId="0" fontId="8" fillId="0" borderId="1" xfId="224" applyFont="1" applyFill="1" applyBorder="1" applyAlignment="1">
      <alignment vertical="center" wrapText="1"/>
    </xf>
    <xf numFmtId="49" fontId="12" fillId="0" borderId="1" xfId="890" applyNumberFormat="1" applyFont="1" applyFill="1" applyBorder="1" applyAlignment="1">
      <alignment vertical="center" wrapText="1"/>
    </xf>
    <xf numFmtId="49" fontId="12" fillId="0" borderId="1" xfId="890" applyNumberFormat="1"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92" fontId="19" fillId="0" borderId="1" xfId="0" applyNumberFormat="1" applyFont="1" applyFill="1" applyBorder="1" applyAlignment="1">
      <alignment horizontal="left" vertical="center" wrapText="1"/>
    </xf>
    <xf numFmtId="192" fontId="19"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applyBorder="1" applyAlignment="1">
      <alignment horizontal="right" vertical="center" wrapText="1"/>
    </xf>
    <xf numFmtId="0" fontId="18" fillId="0" borderId="1" xfId="0" applyFont="1" applyFill="1" applyBorder="1" applyAlignment="1">
      <alignment vertical="center"/>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18" fillId="0" borderId="1" xfId="0" applyFont="1" applyFill="1" applyBorder="1" applyAlignment="1">
      <alignment horizontal="lef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17"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8" fillId="0" borderId="1" xfId="0" applyFont="1" applyFill="1" applyBorder="1" applyAlignment="1">
      <alignment horizontal="left" vertical="center" wrapText="1"/>
    </xf>
    <xf numFmtId="19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vertical="center"/>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4" fontId="19" fillId="0" borderId="1" xfId="0" applyNumberFormat="1" applyFont="1" applyFill="1" applyBorder="1" applyAlignment="1">
      <alignmen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198" fontId="23" fillId="0" borderId="1" xfId="0" applyNumberFormat="1" applyFont="1" applyFill="1" applyBorder="1" applyAlignment="1">
      <alignment vertical="center" wrapText="1"/>
    </xf>
    <xf numFmtId="194" fontId="23" fillId="0" borderId="1" xfId="0" applyNumberFormat="1" applyFont="1" applyFill="1" applyBorder="1" applyAlignment="1">
      <alignment vertical="center" wrapText="1"/>
    </xf>
    <xf numFmtId="0" fontId="11" fillId="0" borderId="1"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24"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4"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8" fillId="0" borderId="0" xfId="745" applyFill="1" applyAlignment="1"/>
    <xf numFmtId="0" fontId="8" fillId="0" borderId="0" xfId="745" applyAlignment="1"/>
    <xf numFmtId="0" fontId="8" fillId="0" borderId="0" xfId="745" applyAlignment="1">
      <alignment horizontal="right" vertical="center"/>
    </xf>
    <xf numFmtId="0" fontId="25" fillId="0" borderId="0" xfId="745" applyNumberFormat="1" applyFont="1" applyFill="1" applyAlignment="1" applyProtection="1">
      <alignment horizontal="center" vertical="center" wrapText="1"/>
    </xf>
    <xf numFmtId="0" fontId="25" fillId="0" borderId="0" xfId="745" applyNumberFormat="1" applyFont="1" applyFill="1" applyAlignment="1" applyProtection="1">
      <alignment horizontal="right" vertical="center" wrapText="1"/>
    </xf>
    <xf numFmtId="0" fontId="11" fillId="0" borderId="0" xfId="800" applyFont="1" applyAlignment="1" applyProtection="1">
      <alignment horizontal="left" vertical="center"/>
    </xf>
    <xf numFmtId="200" fontId="26" fillId="0" borderId="0" xfId="800" applyNumberFormat="1" applyFont="1" applyAlignment="1">
      <alignment horizontal="right" vertical="center"/>
    </xf>
    <xf numFmtId="0" fontId="26" fillId="0" borderId="0" xfId="800" applyFont="1" applyAlignment="1">
      <alignment horizontal="right" vertical="center"/>
    </xf>
    <xf numFmtId="204" fontId="26" fillId="0" borderId="0" xfId="800" applyNumberFormat="1" applyFont="1" applyFill="1" applyBorder="1" applyAlignment="1" applyProtection="1">
      <alignment horizontal="right" vertical="center"/>
    </xf>
    <xf numFmtId="2" fontId="24" fillId="0" borderId="1" xfId="799" applyNumberFormat="1" applyFont="1" applyFill="1" applyBorder="1" applyAlignment="1" applyProtection="1">
      <alignment horizontal="center" vertical="center" wrapText="1"/>
    </xf>
    <xf numFmtId="190" fontId="24" fillId="0" borderId="1" xfId="1012" applyNumberFormat="1" applyFont="1" applyBorder="1" applyAlignment="1">
      <alignment horizontal="center" vertical="center" wrapText="1"/>
    </xf>
    <xf numFmtId="0" fontId="8" fillId="0" borderId="0" xfId="545" applyAlignment="1">
      <alignment horizontal="center" vertical="center"/>
    </xf>
    <xf numFmtId="49" fontId="24" fillId="0" borderId="1" xfId="801" applyNumberFormat="1" applyFont="1" applyFill="1" applyBorder="1" applyAlignment="1" applyProtection="1">
      <alignment horizontal="left" vertical="center"/>
    </xf>
    <xf numFmtId="196" fontId="24" fillId="0" borderId="1" xfId="23" applyNumberFormat="1" applyFont="1" applyFill="1" applyBorder="1" applyAlignment="1">
      <alignment horizontal="right" vertical="center" wrapText="1"/>
    </xf>
    <xf numFmtId="186" fontId="24" fillId="0" borderId="1" xfId="32" applyNumberFormat="1" applyFont="1" applyFill="1" applyBorder="1" applyAlignment="1" applyProtection="1">
      <alignment horizontal="right" vertical="center" wrapText="1" shrinkToFit="1"/>
      <protection locked="0"/>
    </xf>
    <xf numFmtId="49" fontId="23" fillId="0" borderId="1" xfId="801" applyNumberFormat="1" applyFont="1" applyFill="1" applyBorder="1" applyAlignment="1" applyProtection="1">
      <alignment horizontal="left" vertical="center"/>
    </xf>
    <xf numFmtId="196" fontId="23" fillId="0" borderId="1" xfId="23" applyNumberFormat="1" applyFont="1" applyFill="1" applyBorder="1" applyAlignment="1">
      <alignment horizontal="right" vertical="center" wrapText="1"/>
    </xf>
    <xf numFmtId="186" fontId="23" fillId="0" borderId="1" xfId="32" applyNumberFormat="1" applyFont="1" applyFill="1" applyBorder="1" applyAlignment="1" applyProtection="1">
      <alignment horizontal="right" vertical="center" wrapText="1" shrinkToFit="1"/>
      <protection locked="0"/>
    </xf>
    <xf numFmtId="196" fontId="27" fillId="0" borderId="1" xfId="23" applyNumberFormat="1" applyFont="1" applyFill="1" applyBorder="1" applyAlignment="1" applyProtection="1">
      <alignment vertical="center" wrapText="1"/>
    </xf>
    <xf numFmtId="196" fontId="23" fillId="0" borderId="1" xfId="23" applyNumberFormat="1" applyFont="1" applyFill="1" applyBorder="1" applyAlignment="1" applyProtection="1">
      <alignment horizontal="right" vertical="center" wrapText="1"/>
    </xf>
    <xf numFmtId="49" fontId="24" fillId="0" borderId="1" xfId="761" applyNumberFormat="1" applyFont="1" applyFill="1" applyBorder="1" applyAlignment="1" applyProtection="1">
      <alignment horizontal="distributed" vertical="center"/>
    </xf>
    <xf numFmtId="49" fontId="24" fillId="0" borderId="1" xfId="761" applyNumberFormat="1" applyFont="1" applyFill="1" applyBorder="1" applyAlignment="1" applyProtection="1">
      <alignment horizontal="left" vertical="center"/>
    </xf>
    <xf numFmtId="196" fontId="8" fillId="0" borderId="0" xfId="745" applyNumberFormat="1" applyAlignment="1">
      <alignment horizontal="right" vertical="center"/>
    </xf>
    <xf numFmtId="0" fontId="8" fillId="0" borderId="0" xfId="545" applyFill="1" applyAlignment="1"/>
    <xf numFmtId="0" fontId="8" fillId="0" borderId="0" xfId="545" applyAlignment="1"/>
    <xf numFmtId="0" fontId="25" fillId="0" borderId="0" xfId="545" applyNumberFormat="1" applyFont="1" applyFill="1" applyAlignment="1" applyProtection="1">
      <alignment horizontal="center" vertical="center" wrapText="1"/>
    </xf>
    <xf numFmtId="0" fontId="23" fillId="0" borderId="0" xfId="545" applyFont="1" applyFill="1" applyAlignment="1" applyProtection="1">
      <alignment horizontal="left" vertical="center"/>
    </xf>
    <xf numFmtId="200" fontId="23" fillId="0" borderId="0" xfId="545" applyNumberFormat="1" applyFont="1" applyFill="1" applyAlignment="1" applyProtection="1">
      <alignment horizontal="right"/>
    </xf>
    <xf numFmtId="0" fontId="28" fillId="0" borderId="0" xfId="545" applyFont="1" applyFill="1" applyAlignment="1">
      <alignment vertical="center"/>
    </xf>
    <xf numFmtId="0" fontId="23" fillId="0" borderId="0" xfId="545" applyFont="1" applyFill="1" applyAlignment="1">
      <alignment horizontal="right" vertical="center"/>
    </xf>
    <xf numFmtId="0" fontId="24" fillId="0" borderId="1" xfId="545" applyNumberFormat="1" applyFont="1" applyFill="1" applyBorder="1" applyAlignment="1" applyProtection="1">
      <alignment horizontal="center" vertical="center"/>
    </xf>
    <xf numFmtId="49" fontId="24" fillId="0" borderId="1" xfId="345" applyNumberFormat="1" applyFont="1" applyFill="1" applyBorder="1" applyAlignment="1" applyProtection="1">
      <alignment vertical="center"/>
    </xf>
    <xf numFmtId="196" fontId="24" fillId="0" borderId="1" xfId="953" applyNumberFormat="1" applyFont="1" applyBorder="1" applyAlignment="1">
      <alignment horizontal="right" vertical="center" wrapText="1"/>
    </xf>
    <xf numFmtId="196" fontId="24" fillId="0" borderId="1" xfId="721" applyNumberFormat="1" applyFont="1" applyBorder="1" applyAlignment="1">
      <alignment horizontal="right" vertical="center" wrapText="1"/>
    </xf>
    <xf numFmtId="49" fontId="23" fillId="0" borderId="1" xfId="345" applyNumberFormat="1" applyFont="1" applyFill="1" applyBorder="1" applyAlignment="1" applyProtection="1">
      <alignment vertical="center"/>
    </xf>
    <xf numFmtId="196" fontId="23" fillId="0" borderId="1" xfId="953" applyNumberFormat="1" applyFont="1" applyBorder="1" applyAlignment="1">
      <alignment horizontal="right" vertical="center" wrapText="1"/>
    </xf>
    <xf numFmtId="196" fontId="23" fillId="0" borderId="1" xfId="721" applyNumberFormat="1" applyFont="1" applyBorder="1" applyAlignment="1">
      <alignment horizontal="right" vertical="center" wrapText="1"/>
    </xf>
    <xf numFmtId="49" fontId="24" fillId="0" borderId="1" xfId="345" applyNumberFormat="1" applyFont="1" applyFill="1" applyBorder="1" applyAlignment="1" applyProtection="1">
      <alignment vertical="center" wrapText="1"/>
    </xf>
    <xf numFmtId="196" fontId="23" fillId="0" borderId="1" xfId="721" applyNumberFormat="1" applyFont="1" applyFill="1" applyBorder="1" applyAlignment="1">
      <alignment horizontal="right" vertical="center" wrapText="1"/>
    </xf>
    <xf numFmtId="196" fontId="24" fillId="0" borderId="1" xfId="953" applyNumberFormat="1" applyFont="1" applyFill="1" applyBorder="1" applyAlignment="1">
      <alignment horizontal="right" vertical="center" wrapText="1"/>
    </xf>
    <xf numFmtId="196" fontId="23" fillId="0" borderId="1" xfId="953" applyNumberFormat="1" applyFont="1" applyFill="1" applyBorder="1" applyAlignment="1">
      <alignment horizontal="right" vertical="center" wrapText="1"/>
    </xf>
    <xf numFmtId="196" fontId="24" fillId="0" borderId="1" xfId="721" applyNumberFormat="1" applyFont="1" applyFill="1" applyBorder="1" applyAlignment="1">
      <alignment horizontal="right" vertical="center" wrapText="1"/>
    </xf>
    <xf numFmtId="196" fontId="8" fillId="0" borderId="0" xfId="545" applyNumberFormat="1" applyAlignment="1"/>
    <xf numFmtId="0" fontId="8" fillId="0" borderId="0" xfId="782" applyFill="1" applyAlignment="1"/>
    <xf numFmtId="0" fontId="8" fillId="0" borderId="0" xfId="782" applyAlignment="1"/>
    <xf numFmtId="0" fontId="25" fillId="0" borderId="0" xfId="782" applyNumberFormat="1" applyFont="1" applyFill="1" applyAlignment="1" applyProtection="1">
      <alignment horizontal="center" vertical="center" wrapText="1"/>
    </xf>
    <xf numFmtId="0" fontId="11" fillId="0" borderId="0" xfId="559" applyFont="1" applyAlignment="1" applyProtection="1">
      <alignment horizontal="left" vertical="center"/>
    </xf>
    <xf numFmtId="0" fontId="26" fillId="0" borderId="0" xfId="559" applyFont="1" applyAlignment="1"/>
    <xf numFmtId="180" fontId="26" fillId="0" borderId="0" xfId="559" applyNumberFormat="1" applyFont="1" applyAlignment="1"/>
    <xf numFmtId="204" fontId="27" fillId="0" borderId="0" xfId="559" applyNumberFormat="1" applyFont="1" applyFill="1" applyBorder="1" applyAlignment="1" applyProtection="1">
      <alignment horizontal="right" vertical="center"/>
    </xf>
    <xf numFmtId="0" fontId="8" fillId="0" borderId="0" xfId="782" applyAlignment="1">
      <alignment horizontal="center" vertical="center"/>
    </xf>
    <xf numFmtId="0" fontId="29" fillId="0" borderId="0" xfId="1011" applyFont="1" applyAlignment="1">
      <alignment horizontal="center" vertical="center"/>
    </xf>
    <xf numFmtId="49" fontId="24" fillId="0" borderId="1" xfId="801" applyNumberFormat="1" applyFont="1" applyFill="1" applyBorder="1" applyAlignment="1" applyProtection="1">
      <alignment horizontal="left" vertical="center" wrapText="1"/>
    </xf>
    <xf numFmtId="49" fontId="24" fillId="0" borderId="1" xfId="761" applyNumberFormat="1" applyFont="1" applyFill="1" applyBorder="1" applyAlignment="1" applyProtection="1">
      <alignment horizontal="left" vertical="center" wrapText="1"/>
    </xf>
    <xf numFmtId="196" fontId="8" fillId="0" borderId="0" xfId="782" applyNumberFormat="1" applyAlignment="1"/>
    <xf numFmtId="0" fontId="8" fillId="0" borderId="0" xfId="782" applyAlignment="1">
      <alignment vertical="center"/>
    </xf>
    <xf numFmtId="0" fontId="23" fillId="0" borderId="0" xfId="782" applyFont="1" applyFill="1" applyAlignment="1" applyProtection="1">
      <alignment horizontal="left" vertical="center"/>
    </xf>
    <xf numFmtId="4" fontId="23" fillId="0" borderId="0" xfId="782" applyNumberFormat="1" applyFont="1" applyFill="1" applyAlignment="1" applyProtection="1">
      <alignment horizontal="right" vertical="center"/>
    </xf>
    <xf numFmtId="180" fontId="28" fillId="0" borderId="0" xfId="782" applyNumberFormat="1" applyFont="1" applyFill="1" applyAlignment="1">
      <alignment vertical="center"/>
    </xf>
    <xf numFmtId="0" fontId="23" fillId="0" borderId="0" xfId="782" applyFont="1" applyFill="1" applyAlignment="1">
      <alignment horizontal="right" vertical="center"/>
    </xf>
    <xf numFmtId="0" fontId="24" fillId="0" borderId="1" xfId="780" applyNumberFormat="1" applyFont="1" applyFill="1" applyBorder="1" applyAlignment="1" applyProtection="1">
      <alignment horizontal="center" vertical="center"/>
    </xf>
    <xf numFmtId="49" fontId="24" fillId="0" borderId="1" xfId="783" applyNumberFormat="1" applyFont="1" applyFill="1" applyBorder="1" applyAlignment="1" applyProtection="1">
      <alignment vertical="center"/>
    </xf>
    <xf numFmtId="0" fontId="29" fillId="0" borderId="0" xfId="1011" applyFont="1">
      <alignment vertical="center"/>
    </xf>
    <xf numFmtId="49" fontId="23" fillId="0" borderId="1" xfId="783" applyNumberFormat="1" applyFont="1" applyFill="1" applyBorder="1" applyAlignment="1" applyProtection="1">
      <alignment vertical="center"/>
    </xf>
    <xf numFmtId="49" fontId="24" fillId="0" borderId="1" xfId="761" applyNumberFormat="1" applyFont="1" applyFill="1" applyBorder="1" applyAlignment="1" applyProtection="1">
      <alignment vertical="center"/>
    </xf>
    <xf numFmtId="0" fontId="8" fillId="0" borderId="0" xfId="1012">
      <alignment vertical="center"/>
    </xf>
    <xf numFmtId="0" fontId="7" fillId="0" borderId="0" xfId="1012" applyFont="1" applyAlignment="1">
      <alignment horizontal="center" vertical="center" wrapText="1"/>
    </xf>
    <xf numFmtId="0" fontId="8" fillId="0" borderId="0" xfId="1012" applyFill="1">
      <alignment vertical="center"/>
    </xf>
    <xf numFmtId="0" fontId="1" fillId="0" borderId="0" xfId="0" applyFont="1" applyFill="1" applyAlignment="1">
      <alignment vertical="center"/>
    </xf>
    <xf numFmtId="0" fontId="30" fillId="0" borderId="0" xfId="834" applyFont="1" applyAlignment="1">
      <alignment horizontal="center" vertical="center" shrinkToFit="1"/>
    </xf>
    <xf numFmtId="0" fontId="9" fillId="0" borderId="0" xfId="834" applyFont="1" applyAlignment="1">
      <alignment horizontal="center" vertical="center" shrinkToFit="1"/>
    </xf>
    <xf numFmtId="0" fontId="11" fillId="0" borderId="0" xfId="834" applyFont="1" applyBorder="1" applyAlignment="1">
      <alignment horizontal="left" vertical="center" wrapText="1"/>
    </xf>
    <xf numFmtId="0" fontId="11" fillId="0" borderId="0" xfId="0" applyFont="1" applyFill="1" applyAlignment="1">
      <alignment horizontal="right"/>
    </xf>
    <xf numFmtId="0" fontId="24" fillId="0" borderId="1" xfId="1016" applyFont="1" applyBorder="1" applyAlignment="1">
      <alignment horizontal="center" vertical="center"/>
    </xf>
    <xf numFmtId="49" fontId="24" fillId="0" borderId="1" xfId="0" applyNumberFormat="1" applyFont="1" applyFill="1" applyBorder="1" applyAlignment="1" applyProtection="1">
      <alignment vertical="center" wrapText="1"/>
    </xf>
    <xf numFmtId="196" fontId="23" fillId="0" borderId="1" xfId="23" applyNumberFormat="1" applyFont="1" applyBorder="1" applyAlignment="1">
      <alignment horizontal="right" vertical="center" wrapText="1"/>
    </xf>
    <xf numFmtId="0" fontId="23" fillId="0" borderId="1" xfId="511"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1" fillId="0" borderId="1" xfId="1012" applyFont="1" applyFill="1" applyBorder="1">
      <alignment vertical="center"/>
    </xf>
    <xf numFmtId="0" fontId="11" fillId="0" borderId="1" xfId="0" applyFont="1" applyBorder="1" applyAlignment="1">
      <alignment horizontal="center" vertical="center"/>
    </xf>
    <xf numFmtId="0" fontId="9" fillId="0" borderId="0" xfId="833" applyFont="1" applyFill="1" applyAlignment="1">
      <alignment horizontal="center" vertical="center" shrinkToFit="1"/>
    </xf>
    <xf numFmtId="0" fontId="11" fillId="0" borderId="0" xfId="833" applyFont="1" applyFill="1" applyAlignment="1">
      <alignment horizontal="left" vertical="center" wrapText="1"/>
    </xf>
    <xf numFmtId="190" fontId="23" fillId="0" borderId="0" xfId="1014" applyNumberFormat="1" applyFont="1" applyFill="1" applyBorder="1" applyAlignment="1">
      <alignment horizontal="right" vertical="center"/>
    </xf>
    <xf numFmtId="0" fontId="24" fillId="0" borderId="1" xfId="1014" applyFont="1" applyFill="1" applyBorder="1" applyAlignment="1">
      <alignment horizontal="center" vertical="center"/>
    </xf>
    <xf numFmtId="190" fontId="24" fillId="0" borderId="1" xfId="1012" applyNumberFormat="1" applyFont="1" applyFill="1" applyBorder="1" applyAlignment="1">
      <alignment horizontal="center" vertical="center" wrapText="1"/>
    </xf>
    <xf numFmtId="0" fontId="0" fillId="0" borderId="0" xfId="0" applyFont="1" applyAlignment="1"/>
    <xf numFmtId="196" fontId="24" fillId="0" borderId="1" xfId="1012" applyNumberFormat="1" applyFont="1" applyFill="1" applyBorder="1" applyAlignment="1">
      <alignment horizontal="right" vertical="center" wrapText="1"/>
    </xf>
    <xf numFmtId="196" fontId="23" fillId="0" borderId="1" xfId="1012" applyNumberFormat="1" applyFont="1" applyFill="1" applyBorder="1" applyAlignment="1">
      <alignment horizontal="right" vertical="center" wrapText="1"/>
    </xf>
    <xf numFmtId="49" fontId="23" fillId="0" borderId="1" xfId="0" applyNumberFormat="1" applyFont="1" applyFill="1" applyBorder="1" applyAlignment="1" applyProtection="1">
      <alignment vertical="center" wrapText="1"/>
    </xf>
    <xf numFmtId="0" fontId="24" fillId="0" borderId="1" xfId="1012" applyFont="1" applyFill="1" applyBorder="1" applyAlignment="1">
      <alignment horizontal="distributed" vertical="center" wrapText="1"/>
    </xf>
    <xf numFmtId="0" fontId="24" fillId="0" borderId="1" xfId="511" applyNumberFormat="1" applyFont="1" applyFill="1" applyBorder="1" applyAlignment="1">
      <alignment horizontal="left" vertical="center" wrapText="1"/>
    </xf>
    <xf numFmtId="0" fontId="23" fillId="0" borderId="1" xfId="511" applyNumberFormat="1" applyFont="1" applyFill="1" applyBorder="1" applyAlignment="1">
      <alignment horizontal="left" vertical="center" wrapText="1" indent="1"/>
    </xf>
    <xf numFmtId="196" fontId="11" fillId="0" borderId="1" xfId="0" applyNumberFormat="1" applyFont="1" applyFill="1" applyBorder="1" applyAlignment="1">
      <alignment horizontal="right" vertical="center" wrapText="1"/>
    </xf>
    <xf numFmtId="0" fontId="24" fillId="0" borderId="1" xfId="1012" applyFont="1" applyFill="1" applyBorder="1" applyAlignment="1">
      <alignment horizontal="left" vertical="center" wrapText="1"/>
    </xf>
    <xf numFmtId="196" fontId="10" fillId="0" borderId="1" xfId="0" applyNumberFormat="1" applyFont="1" applyFill="1" applyBorder="1" applyAlignment="1">
      <alignment horizontal="right" vertical="center" wrapText="1"/>
    </xf>
    <xf numFmtId="41" fontId="0" fillId="0" borderId="0" xfId="0" applyNumberFormat="1" applyAlignment="1"/>
    <xf numFmtId="196" fontId="0" fillId="0" borderId="0" xfId="0" applyNumberFormat="1" applyAlignment="1"/>
    <xf numFmtId="0" fontId="8" fillId="0" borderId="0" xfId="511" applyAlignment="1"/>
    <xf numFmtId="0" fontId="32" fillId="2" borderId="0" xfId="511" applyFont="1" applyFill="1" applyAlignment="1"/>
    <xf numFmtId="0" fontId="9" fillId="0" borderId="0" xfId="833" applyFont="1" applyAlignment="1">
      <alignment horizontal="center" vertical="center" shrinkToFit="1"/>
    </xf>
    <xf numFmtId="0" fontId="33" fillId="2" borderId="0" xfId="833" applyFont="1" applyFill="1" applyAlignment="1">
      <alignment horizontal="center" vertical="center" shrinkToFit="1"/>
    </xf>
    <xf numFmtId="0" fontId="11" fillId="0" borderId="0" xfId="833" applyFont="1" applyAlignment="1">
      <alignment horizontal="left" vertical="center" wrapText="1"/>
    </xf>
    <xf numFmtId="0" fontId="34" fillId="0" borderId="0" xfId="833" applyFont="1" applyFill="1" applyAlignment="1">
      <alignment horizontal="left" vertical="center" wrapText="1"/>
    </xf>
    <xf numFmtId="0" fontId="23" fillId="0" borderId="0" xfId="511" applyFont="1" applyAlignment="1">
      <alignment horizontal="right" vertical="center"/>
    </xf>
    <xf numFmtId="0" fontId="24" fillId="0" borderId="1" xfId="511" applyFont="1" applyFill="1" applyBorder="1" applyAlignment="1">
      <alignment horizontal="center" vertical="center" wrapText="1"/>
    </xf>
    <xf numFmtId="196" fontId="35" fillId="0" borderId="1" xfId="23" applyNumberFormat="1" applyFont="1" applyFill="1" applyBorder="1" applyAlignment="1">
      <alignment horizontal="right" vertical="center" wrapText="1"/>
    </xf>
    <xf numFmtId="0" fontId="27" fillId="0" borderId="1" xfId="0" applyFont="1" applyFill="1" applyBorder="1" applyAlignment="1" applyProtection="1">
      <alignment horizontal="right" vertical="center"/>
      <protection locked="0"/>
    </xf>
    <xf numFmtId="0" fontId="27" fillId="0" borderId="1" xfId="0" applyNumberFormat="1" applyFont="1" applyFill="1" applyBorder="1" applyAlignment="1" applyProtection="1">
      <alignment horizontal="right" vertical="center"/>
    </xf>
    <xf numFmtId="3" fontId="27" fillId="0" borderId="1" xfId="0" applyNumberFormat="1" applyFont="1" applyFill="1" applyBorder="1" applyAlignment="1" applyProtection="1">
      <alignment horizontal="right" vertical="center" wrapText="1"/>
      <protection locked="0"/>
    </xf>
    <xf numFmtId="4" fontId="36" fillId="0" borderId="1" xfId="1333" applyNumberFormat="1" applyFont="1" applyFill="1" applyBorder="1" applyAlignment="1" applyProtection="1">
      <alignment horizontal="right" vertical="center"/>
    </xf>
    <xf numFmtId="4" fontId="37" fillId="0" borderId="1" xfId="1333" applyNumberFormat="1" applyFont="1" applyFill="1" applyBorder="1" applyAlignment="1" applyProtection="1">
      <alignment horizontal="right" vertical="center"/>
    </xf>
    <xf numFmtId="196" fontId="24" fillId="0" borderId="1" xfId="833" applyNumberFormat="1" applyFont="1" applyFill="1" applyBorder="1" applyAlignment="1">
      <alignment horizontal="right" vertical="center" wrapText="1"/>
    </xf>
    <xf numFmtId="196" fontId="23" fillId="0" borderId="1" xfId="833" applyNumberFormat="1" applyFont="1" applyFill="1" applyBorder="1" applyAlignment="1">
      <alignment horizontal="right" vertical="center" wrapText="1"/>
    </xf>
    <xf numFmtId="196" fontId="23" fillId="0" borderId="1" xfId="1213" applyNumberFormat="1" applyFont="1" applyFill="1" applyBorder="1" applyAlignment="1">
      <alignment horizontal="right" vertical="center" wrapText="1"/>
    </xf>
    <xf numFmtId="196" fontId="24" fillId="0" borderId="1" xfId="1213" applyNumberFormat="1" applyFont="1" applyFill="1" applyBorder="1" applyAlignment="1">
      <alignment horizontal="right" vertical="center" wrapText="1"/>
    </xf>
    <xf numFmtId="0" fontId="10" fillId="0" borderId="1" xfId="0" applyFont="1" applyFill="1" applyBorder="1" applyAlignment="1">
      <alignment horizontal="distributed" vertical="center" wrapText="1"/>
    </xf>
    <xf numFmtId="49"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left" vertical="center" wrapText="1"/>
    </xf>
    <xf numFmtId="196" fontId="24" fillId="0" borderId="1" xfId="0" applyNumberFormat="1" applyFont="1" applyFill="1" applyBorder="1" applyAlignment="1">
      <alignment horizontal="right" vertical="center" wrapText="1"/>
    </xf>
    <xf numFmtId="41" fontId="8" fillId="0" borderId="0" xfId="511" applyNumberFormat="1" applyAlignment="1"/>
    <xf numFmtId="196" fontId="8" fillId="0" borderId="0" xfId="511" applyNumberFormat="1" applyAlignment="1"/>
    <xf numFmtId="0" fontId="23" fillId="0" borderId="0" xfId="511" applyFont="1" applyAlignment="1"/>
    <xf numFmtId="0" fontId="8" fillId="0" borderId="0" xfId="511" applyFill="1" applyAlignment="1"/>
    <xf numFmtId="0" fontId="9" fillId="3" borderId="0" xfId="833" applyFont="1" applyFill="1" applyAlignment="1">
      <alignment horizontal="center" vertical="center" shrinkToFit="1"/>
    </xf>
    <xf numFmtId="0" fontId="38" fillId="3" borderId="0" xfId="833" applyFont="1" applyFill="1" applyAlignment="1">
      <alignment vertical="center" shrinkToFit="1"/>
    </xf>
    <xf numFmtId="0" fontId="11" fillId="3" borderId="0" xfId="833" applyFont="1" applyFill="1" applyAlignment="1">
      <alignment horizontal="left" vertical="center" wrapText="1"/>
    </xf>
    <xf numFmtId="0" fontId="23" fillId="3" borderId="0" xfId="511" applyFont="1" applyFill="1" applyAlignment="1">
      <alignment horizontal="right" vertical="center"/>
    </xf>
    <xf numFmtId="190" fontId="8" fillId="3" borderId="0" xfId="1014" applyNumberFormat="1" applyFont="1" applyFill="1" applyBorder="1" applyAlignment="1">
      <alignment vertical="center"/>
    </xf>
    <xf numFmtId="0" fontId="24" fillId="0" borderId="1" xfId="1014" applyFont="1" applyFill="1" applyBorder="1" applyAlignment="1">
      <alignment horizontal="distributed" vertical="center" wrapText="1" indent="3"/>
    </xf>
    <xf numFmtId="0" fontId="8" fillId="3" borderId="0" xfId="511" applyFill="1" applyAlignment="1"/>
    <xf numFmtId="41" fontId="10" fillId="0" borderId="1" xfId="0" applyNumberFormat="1" applyFont="1" applyFill="1" applyBorder="1" applyAlignment="1">
      <alignment horizontal="right" vertical="center" wrapText="1"/>
    </xf>
    <xf numFmtId="186" fontId="24" fillId="0" borderId="1" xfId="32" applyNumberFormat="1" applyFont="1" applyFill="1" applyBorder="1" applyAlignment="1">
      <alignment horizontal="right" vertical="center" wrapText="1"/>
    </xf>
    <xf numFmtId="0" fontId="8" fillId="3" borderId="0" xfId="545" applyFill="1" applyAlignment="1"/>
    <xf numFmtId="41" fontId="23" fillId="0" borderId="1" xfId="1012" applyNumberFormat="1" applyFont="1" applyFill="1" applyBorder="1" applyAlignment="1">
      <alignment horizontal="right" vertical="center" wrapText="1"/>
    </xf>
    <xf numFmtId="186" fontId="11" fillId="0" borderId="1" xfId="0" applyNumberFormat="1" applyFont="1" applyFill="1" applyBorder="1" applyAlignment="1">
      <alignment horizontal="right" vertical="center" wrapText="1"/>
    </xf>
    <xf numFmtId="41" fontId="23" fillId="0" borderId="1" xfId="1012" applyNumberFormat="1" applyFont="1" applyBorder="1" applyAlignment="1">
      <alignment horizontal="right" vertical="center" wrapText="1"/>
    </xf>
    <xf numFmtId="186" fontId="11" fillId="0" borderId="1" xfId="0" applyNumberFormat="1" applyFont="1" applyBorder="1" applyAlignment="1">
      <alignment horizontal="right" vertical="center" wrapText="1"/>
    </xf>
    <xf numFmtId="41" fontId="24" fillId="0" borderId="1" xfId="1012" applyNumberFormat="1" applyFont="1" applyFill="1" applyBorder="1" applyAlignment="1">
      <alignment horizontal="right" vertical="center" wrapText="1"/>
    </xf>
    <xf numFmtId="186" fontId="10" fillId="0" borderId="1" xfId="0" applyNumberFormat="1" applyFont="1" applyFill="1" applyBorder="1" applyAlignment="1">
      <alignment horizontal="right" vertical="center" wrapText="1"/>
    </xf>
    <xf numFmtId="0" fontId="23" fillId="0" borderId="1" xfId="738" applyNumberFormat="1" applyFont="1" applyFill="1" applyBorder="1" applyAlignment="1">
      <alignment horizontal="left" vertical="center" wrapText="1"/>
    </xf>
    <xf numFmtId="0" fontId="24" fillId="0" borderId="1" xfId="1014" applyFont="1" applyFill="1" applyBorder="1" applyAlignment="1">
      <alignment horizontal="left" vertical="center" wrapText="1"/>
    </xf>
    <xf numFmtId="0" fontId="23" fillId="0" borderId="1" xfId="738" applyNumberFormat="1" applyFont="1" applyFill="1" applyBorder="1" applyAlignment="1">
      <alignment horizontal="left" vertical="center" wrapText="1" indent="2"/>
    </xf>
    <xf numFmtId="186" fontId="10" fillId="0" borderId="1" xfId="0" applyNumberFormat="1" applyFont="1" applyBorder="1" applyAlignment="1">
      <alignment horizontal="right" vertical="center" wrapText="1"/>
    </xf>
    <xf numFmtId="0" fontId="23" fillId="0" borderId="1" xfId="738" applyNumberFormat="1" applyFont="1" applyFill="1" applyBorder="1" applyAlignment="1">
      <alignment horizontal="left" vertical="center" wrapText="1" indent="1"/>
    </xf>
    <xf numFmtId="0" fontId="24" fillId="0" borderId="1" xfId="738" applyNumberFormat="1" applyFont="1" applyFill="1" applyBorder="1" applyAlignment="1">
      <alignment horizontal="left" vertical="center" wrapText="1"/>
    </xf>
    <xf numFmtId="41" fontId="8" fillId="0" borderId="0" xfId="511" applyNumberFormat="1" applyFill="1" applyAlignment="1"/>
    <xf numFmtId="204" fontId="23" fillId="0" borderId="0" xfId="745" applyNumberFormat="1" applyFont="1" applyFill="1" applyBorder="1" applyAlignment="1" applyProtection="1">
      <alignment horizontal="left" vertical="center"/>
    </xf>
    <xf numFmtId="0" fontId="23" fillId="0" borderId="0" xfId="511" applyFont="1" applyFill="1" applyBorder="1" applyAlignment="1">
      <alignment vertical="center"/>
    </xf>
    <xf numFmtId="0" fontId="23" fillId="0" borderId="0" xfId="511" applyFont="1" applyFill="1" applyAlignment="1">
      <alignment vertical="center"/>
    </xf>
    <xf numFmtId="204" fontId="26" fillId="0" borderId="0" xfId="745" applyNumberFormat="1" applyFont="1" applyFill="1" applyBorder="1" applyAlignment="1" applyProtection="1">
      <alignment horizontal="right" vertical="center"/>
    </xf>
    <xf numFmtId="41" fontId="24" fillId="0" borderId="1" xfId="1213" applyNumberFormat="1" applyFont="1" applyFill="1" applyBorder="1" applyAlignment="1">
      <alignment horizontal="right" vertical="center" wrapText="1"/>
    </xf>
    <xf numFmtId="0" fontId="39" fillId="3" borderId="0" xfId="1011" applyFont="1" applyFill="1">
      <alignment vertical="center"/>
    </xf>
    <xf numFmtId="41" fontId="23" fillId="0" borderId="1" xfId="1213"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41" fontId="27" fillId="0" borderId="1" xfId="0" applyNumberFormat="1" applyFont="1" applyFill="1" applyBorder="1" applyAlignment="1">
      <alignment horizontal="right" vertical="center" wrapText="1"/>
    </xf>
    <xf numFmtId="41" fontId="23"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3" fillId="0" borderId="1" xfId="833"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833" applyNumberFormat="1" applyFont="1" applyFill="1" applyBorder="1" applyAlignment="1">
      <alignment horizontal="right" vertical="center" wrapText="1"/>
    </xf>
    <xf numFmtId="0" fontId="10" fillId="0" borderId="1" xfId="0" applyFont="1" applyBorder="1" applyAlignment="1">
      <alignment horizontal="distributed" vertical="center" wrapText="1"/>
    </xf>
    <xf numFmtId="49" fontId="23" fillId="0" borderId="1" xfId="0" applyNumberFormat="1" applyFont="1" applyFill="1" applyBorder="1" applyAlignment="1" applyProtection="1">
      <alignment horizontal="center" vertical="center" wrapText="1"/>
    </xf>
    <xf numFmtId="0" fontId="41" fillId="0" borderId="0" xfId="0" applyFont="1" applyAlignment="1"/>
    <xf numFmtId="0" fontId="0" fillId="0" borderId="0" xfId="0" applyFill="1" applyAlignment="1"/>
    <xf numFmtId="0" fontId="42" fillId="0" borderId="0" xfId="761" applyFont="1" applyFill="1" applyAlignment="1">
      <alignment horizontal="center" vertical="center"/>
    </xf>
    <xf numFmtId="0" fontId="41" fillId="0" borderId="0" xfId="0" applyFont="1" applyFill="1" applyAlignment="1"/>
    <xf numFmtId="0" fontId="11" fillId="0" borderId="0" xfId="761" applyFont="1" applyFill="1" applyAlignment="1">
      <alignment horizontal="left" vertical="center"/>
    </xf>
    <xf numFmtId="0" fontId="11" fillId="0" borderId="0" xfId="0" applyFont="1" applyFill="1" applyAlignment="1">
      <alignment vertical="center"/>
    </xf>
    <xf numFmtId="0" fontId="11" fillId="0" borderId="0" xfId="761" applyFont="1" applyFill="1" applyAlignment="1">
      <alignment horizontal="right" vertical="center"/>
    </xf>
    <xf numFmtId="196" fontId="8" fillId="0" borderId="0" xfId="511" applyNumberFormat="1" applyFont="1" applyFill="1" applyAlignment="1">
      <alignment horizontal="center" vertical="center" wrapText="1"/>
    </xf>
    <xf numFmtId="0" fontId="11" fillId="0" borderId="1" xfId="0" applyFont="1" applyFill="1" applyBorder="1" applyAlignment="1">
      <alignment horizontal="left" vertical="center" wrapText="1"/>
    </xf>
    <xf numFmtId="196" fontId="23" fillId="0" borderId="1" xfId="0" applyNumberFormat="1" applyFont="1" applyFill="1" applyBorder="1" applyAlignment="1">
      <alignment vertical="center" wrapText="1"/>
    </xf>
    <xf numFmtId="0" fontId="29" fillId="0" borderId="0" xfId="1011" applyFont="1" applyFill="1" applyAlignment="1">
      <alignment horizontal="center" vertical="center"/>
    </xf>
    <xf numFmtId="0" fontId="11" fillId="0" borderId="1" xfId="0" applyFont="1" applyBorder="1" applyAlignment="1">
      <alignment horizontal="left" vertical="center" wrapText="1"/>
    </xf>
    <xf numFmtId="0" fontId="29" fillId="3" borderId="0" xfId="1011" applyFont="1" applyFill="1" applyAlignment="1">
      <alignment horizontal="center" vertical="center"/>
    </xf>
    <xf numFmtId="0" fontId="10" fillId="0" borderId="1" xfId="0" applyFont="1" applyFill="1" applyBorder="1" applyAlignment="1">
      <alignment horizontal="center" vertical="center" wrapText="1"/>
    </xf>
    <xf numFmtId="196" fontId="24" fillId="0" borderId="1" xfId="0" applyNumberFormat="1" applyFont="1" applyFill="1" applyBorder="1" applyAlignment="1">
      <alignment vertical="center" wrapText="1"/>
    </xf>
    <xf numFmtId="0" fontId="8" fillId="0" borderId="0" xfId="1012" applyProtection="1">
      <alignment vertical="center"/>
    </xf>
    <xf numFmtId="0" fontId="29" fillId="0" borderId="0" xfId="1012" applyFont="1" applyProtection="1">
      <alignment vertical="center"/>
    </xf>
    <xf numFmtId="0" fontId="31" fillId="0" borderId="0" xfId="1012" applyFont="1" applyAlignment="1" applyProtection="1">
      <alignment horizontal="center" vertical="center"/>
    </xf>
    <xf numFmtId="0" fontId="31" fillId="0" borderId="0" xfId="1012" applyFont="1" applyProtection="1">
      <alignment vertical="center"/>
    </xf>
    <xf numFmtId="0" fontId="8" fillId="3" borderId="0" xfId="1012" applyFill="1" applyProtection="1">
      <alignment vertical="center"/>
    </xf>
    <xf numFmtId="190" fontId="8" fillId="0" borderId="0" xfId="1012" applyNumberFormat="1" applyProtection="1">
      <alignment vertical="center"/>
    </xf>
    <xf numFmtId="196" fontId="8" fillId="0" borderId="0" xfId="511" applyNumberFormat="1" applyAlignment="1" applyProtection="1"/>
    <xf numFmtId="0" fontId="8" fillId="0" borderId="0" xfId="1012" applyFill="1" applyProtection="1">
      <alignment vertical="center"/>
    </xf>
    <xf numFmtId="0" fontId="2" fillId="0" borderId="0" xfId="1012" applyFont="1" applyFill="1" applyAlignment="1" applyProtection="1">
      <alignment horizontal="center" vertical="center"/>
    </xf>
    <xf numFmtId="196" fontId="8" fillId="0" borderId="0" xfId="511" applyNumberFormat="1" applyFill="1" applyAlignment="1" applyProtection="1"/>
    <xf numFmtId="0" fontId="29" fillId="0" borderId="0" xfId="1012" applyFont="1" applyFill="1" applyProtection="1">
      <alignment vertical="center"/>
    </xf>
    <xf numFmtId="0" fontId="23" fillId="0" borderId="0" xfId="1012" applyFont="1" applyFill="1" applyProtection="1">
      <alignment vertical="center"/>
    </xf>
    <xf numFmtId="190" fontId="23" fillId="0" borderId="0" xfId="1012" applyNumberFormat="1" applyFont="1" applyFill="1" applyBorder="1" applyAlignment="1" applyProtection="1">
      <alignment horizontal="right" vertical="center"/>
    </xf>
    <xf numFmtId="196" fontId="29" fillId="0" borderId="0" xfId="511" applyNumberFormat="1" applyFont="1" applyFill="1" applyAlignment="1" applyProtection="1"/>
    <xf numFmtId="190" fontId="24" fillId="0" borderId="2" xfId="1012" applyNumberFormat="1" applyFont="1" applyFill="1" applyBorder="1" applyAlignment="1" applyProtection="1">
      <alignment horizontal="center" vertical="center" wrapText="1"/>
    </xf>
    <xf numFmtId="0" fontId="24" fillId="0" borderId="1" xfId="1012" applyFont="1" applyFill="1" applyBorder="1" applyAlignment="1" applyProtection="1">
      <alignment horizontal="distributed" vertical="center" wrapText="1" indent="3"/>
    </xf>
    <xf numFmtId="190" fontId="24" fillId="0" borderId="1" xfId="1012" applyNumberFormat="1" applyFont="1" applyFill="1" applyBorder="1" applyAlignment="1" applyProtection="1">
      <alignment horizontal="center" vertical="center" wrapText="1"/>
    </xf>
    <xf numFmtId="0" fontId="31" fillId="0" borderId="0" xfId="1012" applyFont="1" applyFill="1" applyAlignment="1" applyProtection="1">
      <alignment horizontal="center" vertical="center" wrapText="1"/>
    </xf>
    <xf numFmtId="0" fontId="31" fillId="0" borderId="0" xfId="1012" applyFont="1" applyFill="1" applyAlignment="1" applyProtection="1">
      <alignment horizontal="center" vertical="center"/>
    </xf>
    <xf numFmtId="0" fontId="10" fillId="2" borderId="3"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0" fontId="29" fillId="0" borderId="0" xfId="1011" applyFont="1" applyFill="1" applyProtection="1">
      <alignment vertical="center"/>
    </xf>
    <xf numFmtId="49" fontId="11" fillId="0" borderId="1" xfId="0" applyNumberFormat="1" applyFont="1" applyFill="1" applyBorder="1" applyAlignment="1" applyProtection="1">
      <alignment horizontal="left" vertical="center" wrapText="1"/>
    </xf>
    <xf numFmtId="0" fontId="11" fillId="2" borderId="3" xfId="0" applyFont="1" applyFill="1" applyBorder="1" applyAlignment="1" applyProtection="1">
      <alignment horizontal="left" vertical="center"/>
    </xf>
    <xf numFmtId="3" fontId="11" fillId="0" borderId="1" xfId="0" applyNumberFormat="1" applyFont="1" applyFill="1" applyBorder="1" applyAlignment="1" applyProtection="1">
      <alignment horizontal="right" vertical="center"/>
      <protection locked="0"/>
    </xf>
    <xf numFmtId="3" fontId="11" fillId="0" borderId="1" xfId="0" applyNumberFormat="1" applyFont="1" applyFill="1" applyBorder="1" applyAlignment="1" applyProtection="1">
      <alignment horizontal="right" vertical="center"/>
    </xf>
    <xf numFmtId="3" fontId="10" fillId="0" borderId="1" xfId="0" applyNumberFormat="1" applyFont="1" applyFill="1" applyBorder="1" applyAlignment="1" applyProtection="1">
      <alignment horizontal="right" vertical="center"/>
      <protection locked="0"/>
    </xf>
    <xf numFmtId="49" fontId="10" fillId="2" borderId="3" xfId="0" applyNumberFormat="1" applyFont="1" applyFill="1" applyBorder="1" applyAlignment="1" applyProtection="1">
      <alignment horizontal="left" vertical="center" wrapText="1"/>
    </xf>
    <xf numFmtId="49" fontId="11" fillId="2" borderId="3" xfId="0" applyNumberFormat="1" applyFont="1" applyFill="1" applyBorder="1" applyAlignment="1" applyProtection="1">
      <alignment horizontal="left" vertical="center" wrapText="1"/>
    </xf>
    <xf numFmtId="49" fontId="43" fillId="2" borderId="3" xfId="0" applyNumberFormat="1" applyFont="1" applyFill="1" applyBorder="1" applyAlignment="1" applyProtection="1">
      <alignment horizontal="distributed" vertical="center"/>
    </xf>
    <xf numFmtId="49" fontId="43" fillId="0" borderId="1" xfId="0" applyNumberFormat="1" applyFont="1" applyFill="1" applyBorder="1" applyAlignment="1" applyProtection="1">
      <alignment horizontal="distributed" vertical="center" wrapText="1"/>
    </xf>
    <xf numFmtId="49" fontId="24" fillId="0" borderId="2" xfId="1012" applyNumberFormat="1" applyFont="1" applyFill="1" applyBorder="1" applyAlignment="1" applyProtection="1">
      <alignment horizontal="left" vertical="center"/>
    </xf>
    <xf numFmtId="0" fontId="24" fillId="0" borderId="1" xfId="1012" applyFont="1" applyFill="1" applyBorder="1" applyAlignment="1" applyProtection="1">
      <alignment horizontal="left" vertical="center" wrapText="1"/>
    </xf>
    <xf numFmtId="196" fontId="24" fillId="0" borderId="1" xfId="23" applyNumberFormat="1" applyFont="1" applyFill="1" applyBorder="1" applyAlignment="1" applyProtection="1">
      <alignment horizontal="right" vertical="center" wrapText="1"/>
    </xf>
    <xf numFmtId="0" fontId="23" fillId="0" borderId="1" xfId="1012" applyFont="1" applyFill="1" applyBorder="1" applyAlignment="1" applyProtection="1">
      <alignment horizontal="left" vertical="center" wrapText="1"/>
    </xf>
    <xf numFmtId="49" fontId="23" fillId="0" borderId="2" xfId="1012" applyNumberFormat="1" applyFont="1" applyFill="1" applyBorder="1" applyAlignment="1" applyProtection="1">
      <alignment horizontal="left" vertical="center"/>
    </xf>
    <xf numFmtId="49" fontId="23" fillId="0" borderId="2" xfId="1012" applyNumberFormat="1" applyFont="1" applyBorder="1" applyAlignment="1" applyProtection="1">
      <alignment horizontal="left" vertical="center"/>
    </xf>
    <xf numFmtId="0" fontId="23" fillId="0" borderId="1" xfId="1011" applyFont="1" applyFill="1" applyBorder="1" applyAlignment="1" applyProtection="1">
      <alignment horizontal="left" vertical="center" wrapText="1"/>
    </xf>
    <xf numFmtId="0" fontId="24" fillId="0" borderId="1" xfId="1011" applyFont="1" applyFill="1" applyBorder="1" applyAlignment="1" applyProtection="1">
      <alignment horizontal="left" vertical="center" wrapText="1"/>
    </xf>
    <xf numFmtId="49" fontId="24" fillId="0" borderId="2" xfId="1012" applyNumberFormat="1" applyFont="1" applyFill="1" applyBorder="1" applyAlignment="1" applyProtection="1">
      <alignment horizontal="distributed" vertical="center" indent="1"/>
    </xf>
    <xf numFmtId="0" fontId="24" fillId="0" borderId="1" xfId="1012" applyFont="1" applyFill="1" applyBorder="1" applyAlignment="1" applyProtection="1">
      <alignment horizontal="distributed" vertical="center" wrapText="1" indent="1"/>
    </xf>
    <xf numFmtId="196" fontId="8" fillId="3" borderId="0" xfId="1012" applyNumberFormat="1" applyFill="1" applyProtection="1">
      <alignment vertical="center"/>
    </xf>
    <xf numFmtId="0" fontId="29" fillId="0" borderId="0" xfId="1012" applyFont="1">
      <alignment vertical="center"/>
    </xf>
    <xf numFmtId="0" fontId="31" fillId="0" borderId="0" xfId="1012" applyFont="1" applyAlignment="1">
      <alignment horizontal="center" vertical="center"/>
    </xf>
    <xf numFmtId="190" fontId="8" fillId="0" borderId="0" xfId="1012" applyNumberFormat="1">
      <alignment vertical="center"/>
    </xf>
    <xf numFmtId="0" fontId="2" fillId="0" borderId="0" xfId="1012" applyFont="1" applyFill="1" applyAlignment="1">
      <alignment horizontal="center" vertical="center"/>
    </xf>
    <xf numFmtId="0" fontId="29" fillId="0" borderId="0" xfId="1012" applyFont="1" applyFill="1">
      <alignment vertical="center"/>
    </xf>
    <xf numFmtId="0" fontId="23" fillId="0" borderId="0" xfId="1012" applyFont="1" applyFill="1">
      <alignment vertical="center"/>
    </xf>
    <xf numFmtId="0" fontId="44" fillId="0" borderId="0" xfId="1012" applyFont="1" applyFill="1">
      <alignment vertical="center"/>
    </xf>
    <xf numFmtId="190" fontId="23" fillId="0" borderId="0" xfId="1012" applyNumberFormat="1" applyFont="1" applyFill="1" applyAlignment="1">
      <alignment horizontal="right" vertical="center"/>
    </xf>
    <xf numFmtId="190" fontId="24" fillId="0" borderId="2" xfId="1012" applyNumberFormat="1" applyFont="1" applyFill="1" applyBorder="1" applyAlignment="1">
      <alignment horizontal="center" vertical="center" wrapText="1"/>
    </xf>
    <xf numFmtId="0" fontId="24" fillId="0" borderId="1" xfId="1012" applyFont="1" applyFill="1" applyBorder="1" applyAlignment="1">
      <alignment horizontal="distributed" vertical="center" wrapText="1" indent="3"/>
    </xf>
    <xf numFmtId="0" fontId="45" fillId="0" borderId="0" xfId="1010" applyFont="1" applyFill="1" applyAlignment="1">
      <alignment vertical="center" wrapText="1"/>
    </xf>
    <xf numFmtId="0" fontId="29" fillId="0" borderId="0" xfId="1011" applyFont="1" applyFill="1">
      <alignment vertical="center"/>
    </xf>
    <xf numFmtId="186" fontId="24" fillId="0" borderId="1" xfId="32" applyNumberFormat="1" applyFont="1" applyFill="1" applyBorder="1" applyAlignment="1" applyProtection="1">
      <alignment horizontal="right" vertical="center" wrapText="1"/>
      <protection locked="0"/>
    </xf>
    <xf numFmtId="186" fontId="23" fillId="0" borderId="1" xfId="32" applyNumberFormat="1" applyFont="1" applyFill="1" applyBorder="1" applyAlignment="1" applyProtection="1">
      <alignment horizontal="right" vertical="center" wrapText="1"/>
      <protection locked="0"/>
    </xf>
    <xf numFmtId="0" fontId="23" fillId="2" borderId="3" xfId="0" applyFont="1" applyFill="1" applyBorder="1" applyAlignment="1" applyProtection="1">
      <alignment vertical="center"/>
    </xf>
    <xf numFmtId="0" fontId="24" fillId="0" borderId="2" xfId="1012" applyFont="1" applyFill="1" applyBorder="1" applyAlignment="1">
      <alignment horizontal="left" vertical="center"/>
    </xf>
    <xf numFmtId="0" fontId="24" fillId="0" borderId="1" xfId="1011" applyFont="1" applyFill="1" applyBorder="1" applyAlignment="1">
      <alignment horizontal="left" vertical="center"/>
    </xf>
    <xf numFmtId="179" fontId="24" fillId="0" borderId="1" xfId="23" applyNumberFormat="1" applyFont="1" applyFill="1" applyBorder="1" applyAlignment="1">
      <alignment horizontal="right" vertical="center" wrapText="1"/>
    </xf>
    <xf numFmtId="190" fontId="24" fillId="0" borderId="1" xfId="1012" applyNumberFormat="1" applyFont="1" applyFill="1" applyBorder="1" applyAlignment="1">
      <alignment horizontal="right" vertical="center" wrapText="1"/>
    </xf>
    <xf numFmtId="0" fontId="23" fillId="0" borderId="2" xfId="1012" applyFont="1" applyFill="1" applyBorder="1" applyAlignment="1">
      <alignment horizontal="left" vertical="center"/>
    </xf>
    <xf numFmtId="0" fontId="23" fillId="0" borderId="1" xfId="1012" applyFont="1" applyFill="1" applyBorder="1" applyAlignment="1">
      <alignment horizontal="left" vertical="center"/>
    </xf>
    <xf numFmtId="179" fontId="23" fillId="0" borderId="1" xfId="23" applyNumberFormat="1" applyFont="1" applyFill="1" applyBorder="1" applyAlignment="1">
      <alignment horizontal="right" vertical="center" wrapText="1"/>
    </xf>
    <xf numFmtId="190" fontId="23" fillId="0" borderId="1" xfId="1012" applyNumberFormat="1" applyFont="1" applyFill="1" applyBorder="1" applyAlignment="1">
      <alignment horizontal="right" vertical="center" wrapText="1"/>
    </xf>
    <xf numFmtId="196" fontId="23" fillId="0" borderId="1" xfId="23" applyNumberFormat="1" applyFont="1" applyFill="1" applyBorder="1" applyAlignment="1" applyProtection="1">
      <alignment horizontal="right" vertical="center" wrapText="1"/>
      <protection locked="0"/>
    </xf>
    <xf numFmtId="0" fontId="23" fillId="0" borderId="2" xfId="1012" applyFont="1" applyBorder="1" applyAlignment="1">
      <alignment horizontal="left" vertical="center"/>
    </xf>
    <xf numFmtId="0" fontId="23" fillId="0" borderId="2" xfId="1012" applyFont="1" applyFill="1" applyBorder="1">
      <alignment vertical="center"/>
    </xf>
    <xf numFmtId="0" fontId="24" fillId="0" borderId="1" xfId="1012" applyFont="1" applyFill="1" applyBorder="1" applyAlignment="1">
      <alignment horizontal="distributed" vertical="center" indent="1"/>
    </xf>
    <xf numFmtId="190" fontId="8" fillId="0" borderId="0" xfId="1012" applyNumberFormat="1" applyFill="1" applyProtection="1">
      <alignment vertical="center"/>
    </xf>
    <xf numFmtId="0" fontId="10" fillId="2" borderId="3" xfId="0" applyNumberFormat="1" applyFont="1" applyFill="1" applyBorder="1" applyAlignment="1" applyProtection="1">
      <alignment horizontal="left" vertical="center"/>
    </xf>
    <xf numFmtId="0" fontId="11" fillId="2" borderId="3" xfId="0" applyNumberFormat="1" applyFont="1" applyFill="1" applyBorder="1" applyAlignment="1" applyProtection="1">
      <alignment horizontal="left" vertical="center"/>
    </xf>
    <xf numFmtId="0" fontId="10" fillId="2" borderId="3" xfId="0" applyNumberFormat="1" applyFont="1" applyFill="1" applyBorder="1" applyAlignment="1" applyProtection="1">
      <alignment horizontal="left" vertical="center" wrapText="1"/>
    </xf>
    <xf numFmtId="0" fontId="11" fillId="2" borderId="3" xfId="0" applyNumberFormat="1" applyFont="1" applyFill="1" applyBorder="1" applyAlignment="1" applyProtection="1">
      <alignment horizontal="left" vertical="center" wrapText="1"/>
    </xf>
    <xf numFmtId="0" fontId="10" fillId="0" borderId="2" xfId="997"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0" fontId="11" fillId="0" borderId="2" xfId="997" applyNumberFormat="1" applyFont="1" applyBorder="1" applyAlignment="1" applyProtection="1">
      <alignment horizontal="left" vertical="center"/>
    </xf>
    <xf numFmtId="3" fontId="23" fillId="0" borderId="1" xfId="0" applyNumberFormat="1" applyFont="1" applyFill="1" applyBorder="1" applyAlignment="1" applyProtection="1">
      <alignment horizontal="right" vertical="center"/>
    </xf>
    <xf numFmtId="3" fontId="23" fillId="0" borderId="1" xfId="0" applyNumberFormat="1" applyFont="1" applyFill="1" applyBorder="1" applyAlignment="1" applyProtection="1">
      <alignment horizontal="right" vertical="center"/>
      <protection locked="0"/>
    </xf>
    <xf numFmtId="0" fontId="11" fillId="0" borderId="2" xfId="997"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protection locked="0"/>
    </xf>
    <xf numFmtId="0" fontId="8" fillId="0" borderId="2" xfId="1012" applyFill="1" applyBorder="1" applyAlignment="1" applyProtection="1">
      <alignment horizontal="left" vertical="center"/>
    </xf>
    <xf numFmtId="3" fontId="8" fillId="0" borderId="0" xfId="1012" applyNumberFormat="1" applyFill="1" applyProtection="1">
      <alignment vertical="center"/>
    </xf>
    <xf numFmtId="190" fontId="24" fillId="0" borderId="1" xfId="1012" applyNumberFormat="1" applyFont="1" applyFill="1" applyBorder="1" applyAlignment="1" applyProtection="1">
      <alignment horizontal="right" vertical="center" wrapText="1"/>
      <protection locked="0"/>
    </xf>
    <xf numFmtId="0" fontId="24" fillId="0" borderId="2" xfId="1012" applyFont="1" applyFill="1" applyBorder="1" applyAlignment="1" applyProtection="1">
      <alignment horizontal="left" vertical="center"/>
    </xf>
    <xf numFmtId="0" fontId="24" fillId="0" borderId="1" xfId="1011" applyFont="1" applyFill="1" applyBorder="1" applyAlignment="1" applyProtection="1">
      <alignment horizontal="left" vertical="center"/>
    </xf>
    <xf numFmtId="0" fontId="23" fillId="0" borderId="2" xfId="1012" applyFont="1" applyFill="1" applyBorder="1" applyAlignment="1" applyProtection="1">
      <alignment horizontal="left" vertical="center"/>
    </xf>
    <xf numFmtId="0" fontId="23" fillId="0" borderId="1" xfId="1012" applyFont="1" applyFill="1" applyBorder="1" applyAlignment="1" applyProtection="1">
      <alignment horizontal="left" vertical="center"/>
    </xf>
    <xf numFmtId="190" fontId="23" fillId="0" borderId="1" xfId="1012" applyNumberFormat="1" applyFont="1" applyFill="1" applyBorder="1" applyAlignment="1" applyProtection="1">
      <alignment horizontal="right" vertical="center" wrapText="1"/>
      <protection locked="0"/>
    </xf>
    <xf numFmtId="3" fontId="8" fillId="0" borderId="0" xfId="1012" applyNumberFormat="1">
      <alignment vertical="center"/>
    </xf>
    <xf numFmtId="0" fontId="1" fillId="0" borderId="0" xfId="0" applyFont="1" applyFill="1" applyBorder="1" applyAlignment="1"/>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4" xfId="0" applyFont="1" applyFill="1" applyBorder="1" applyAlignment="1">
      <alignment horizontal="center" vertical="center"/>
    </xf>
    <xf numFmtId="0" fontId="11" fillId="0" borderId="0" xfId="0" applyFont="1" applyAlignment="1">
      <alignment horizontal="right"/>
    </xf>
    <xf numFmtId="0" fontId="24" fillId="0" borderId="5" xfId="1016" applyFont="1" applyBorder="1" applyAlignment="1">
      <alignment horizontal="center" vertical="center"/>
    </xf>
    <xf numFmtId="0" fontId="24" fillId="0" borderId="2" xfId="1016" applyFont="1" applyBorder="1" applyAlignment="1">
      <alignment horizontal="center" vertical="center"/>
    </xf>
    <xf numFmtId="0" fontId="24" fillId="0" borderId="6" xfId="1016" applyFont="1" applyBorder="1" applyAlignment="1">
      <alignment horizontal="center" vertical="center"/>
    </xf>
    <xf numFmtId="0" fontId="24" fillId="0" borderId="7" xfId="1016" applyFont="1" applyBorder="1" applyAlignment="1">
      <alignment horizontal="center" vertical="center"/>
    </xf>
    <xf numFmtId="49" fontId="24" fillId="0" borderId="1" xfId="783" applyNumberFormat="1" applyFont="1" applyFill="1" applyBorder="1" applyAlignment="1" applyProtection="1">
      <alignment horizontal="center" vertical="center"/>
    </xf>
    <xf numFmtId="0" fontId="48" fillId="0" borderId="1" xfId="0" applyFont="1" applyFill="1" applyBorder="1" applyAlignment="1">
      <alignment horizontal="right"/>
    </xf>
    <xf numFmtId="0" fontId="48" fillId="0" borderId="1" xfId="0" applyFont="1" applyFill="1" applyBorder="1" applyAlignment="1"/>
    <xf numFmtId="10" fontId="48" fillId="0" borderId="1" xfId="0" applyNumberFormat="1" applyFont="1" applyFill="1" applyBorder="1" applyAlignment="1"/>
    <xf numFmtId="0" fontId="5" fillId="0" borderId="0" xfId="0" applyFont="1" applyFill="1" applyBorder="1" applyAlignment="1">
      <alignment horizontal="left" vertical="top" wrapText="1"/>
    </xf>
    <xf numFmtId="0" fontId="49" fillId="0" borderId="0" xfId="913" applyFont="1" applyAlignment="1"/>
    <xf numFmtId="0" fontId="11" fillId="0" borderId="0" xfId="0" applyFont="1" applyAlignment="1">
      <alignment horizontal="right" vertical="center"/>
    </xf>
    <xf numFmtId="0" fontId="24" fillId="0" borderId="1" xfId="1016" applyFont="1" applyBorder="1" applyAlignment="1">
      <alignment horizontal="center" vertical="center" wrapText="1"/>
    </xf>
    <xf numFmtId="0" fontId="24" fillId="0" borderId="1" xfId="0" applyFont="1" applyBorder="1" applyAlignment="1">
      <alignment horizontal="left" vertical="center"/>
    </xf>
    <xf numFmtId="196" fontId="24" fillId="0" borderId="1" xfId="23" applyNumberFormat="1" applyFont="1" applyBorder="1" applyAlignment="1">
      <alignment horizontal="right" vertical="center" wrapText="1"/>
    </xf>
    <xf numFmtId="0" fontId="11" fillId="0" borderId="1" xfId="0" applyFont="1" applyBorder="1" applyAlignment="1">
      <alignment horizontal="left" vertical="center"/>
    </xf>
    <xf numFmtId="196" fontId="11" fillId="0" borderId="1" xfId="0" applyNumberFormat="1" applyFont="1" applyBorder="1" applyAlignment="1">
      <alignment horizontal="right" vertical="center" wrapText="1"/>
    </xf>
    <xf numFmtId="0" fontId="8" fillId="0" borderId="0" xfId="1012" applyFont="1" applyFill="1">
      <alignment vertical="center"/>
    </xf>
    <xf numFmtId="0" fontId="8" fillId="0" borderId="0" xfId="1012" applyFont="1">
      <alignment vertical="center"/>
    </xf>
    <xf numFmtId="190" fontId="8" fillId="0" borderId="0" xfId="1012" applyNumberFormat="1" applyFont="1">
      <alignment vertical="center"/>
    </xf>
    <xf numFmtId="196" fontId="8" fillId="0" borderId="0" xfId="1012" applyNumberFormat="1">
      <alignment vertical="center"/>
    </xf>
    <xf numFmtId="0" fontId="42" fillId="0" borderId="0" xfId="761" applyFont="1" applyAlignment="1">
      <alignment horizontal="center" vertical="center"/>
    </xf>
    <xf numFmtId="0" fontId="0" fillId="0" borderId="0" xfId="761" applyFont="1" applyAlignment="1">
      <alignment horizontal="right"/>
    </xf>
    <xf numFmtId="190" fontId="24" fillId="0" borderId="8" xfId="1012" applyNumberFormat="1" applyFont="1" applyBorder="1" applyAlignment="1">
      <alignment horizontal="center" vertical="center" wrapText="1"/>
    </xf>
    <xf numFmtId="196" fontId="8" fillId="3" borderId="0" xfId="511" applyNumberFormat="1" applyFont="1" applyFill="1" applyAlignment="1">
      <alignment horizontal="center" vertical="center" wrapText="1"/>
    </xf>
    <xf numFmtId="0" fontId="10" fillId="0" borderId="1" xfId="0" applyFont="1" applyFill="1" applyBorder="1" applyAlignment="1">
      <alignment horizontal="left" vertical="center" wrapText="1"/>
    </xf>
    <xf numFmtId="196" fontId="10" fillId="0" borderId="6" xfId="0" applyNumberFormat="1" applyFont="1" applyFill="1" applyBorder="1" applyAlignment="1">
      <alignment vertical="center" wrapText="1"/>
    </xf>
    <xf numFmtId="196" fontId="10" fillId="0" borderId="1" xfId="0" applyNumberFormat="1" applyFont="1" applyFill="1" applyBorder="1" applyAlignment="1">
      <alignment vertical="center" wrapText="1"/>
    </xf>
    <xf numFmtId="0" fontId="50" fillId="0" borderId="1" xfId="917" applyFont="1" applyFill="1" applyBorder="1" applyAlignment="1">
      <alignment horizontal="left" vertical="center" wrapText="1"/>
    </xf>
    <xf numFmtId="196" fontId="11" fillId="0" borderId="6" xfId="0" applyNumberFormat="1" applyFont="1" applyFill="1" applyBorder="1" applyAlignment="1">
      <alignment vertical="center" wrapText="1"/>
    </xf>
    <xf numFmtId="196" fontId="11" fillId="0" borderId="1" xfId="0" applyNumberFormat="1" applyFont="1" applyFill="1" applyBorder="1" applyAlignment="1">
      <alignment vertical="center" wrapText="1"/>
    </xf>
    <xf numFmtId="0" fontId="11" fillId="0" borderId="1" xfId="0" applyFont="1" applyFill="1" applyBorder="1" applyAlignment="1">
      <alignment horizontal="left" vertical="center" wrapText="1" indent="1"/>
    </xf>
    <xf numFmtId="0" fontId="23" fillId="0" borderId="1" xfId="917" applyFont="1" applyFill="1" applyBorder="1" applyAlignment="1">
      <alignment horizontal="left" vertical="center" wrapText="1" indent="4"/>
    </xf>
    <xf numFmtId="0" fontId="9" fillId="0" borderId="0" xfId="761" applyFont="1" applyFill="1" applyBorder="1" applyAlignment="1">
      <alignment horizontal="center" vertical="center"/>
    </xf>
    <xf numFmtId="0" fontId="11" fillId="0" borderId="0" xfId="761" applyFont="1" applyBorder="1" applyAlignment="1">
      <alignment horizontal="left" vertical="center"/>
    </xf>
    <xf numFmtId="0" fontId="11" fillId="0" borderId="0" xfId="761" applyFont="1" applyBorder="1" applyAlignment="1">
      <alignment horizontal="right" vertical="center"/>
    </xf>
    <xf numFmtId="0" fontId="24" fillId="0" borderId="1" xfId="0" applyFont="1" applyBorder="1" applyAlignment="1">
      <alignment horizontal="center" vertical="center" wrapText="1"/>
    </xf>
    <xf numFmtId="182" fontId="10" fillId="0" borderId="1" xfId="762" applyNumberFormat="1" applyFont="1" applyFill="1" applyBorder="1" applyAlignment="1">
      <alignment horizontal="left" vertical="center"/>
    </xf>
    <xf numFmtId="196" fontId="10" fillId="0" borderId="1" xfId="762" applyNumberFormat="1" applyFont="1" applyFill="1" applyBorder="1" applyAlignment="1">
      <alignment horizontal="right" vertical="center" wrapText="1"/>
    </xf>
    <xf numFmtId="182" fontId="11" fillId="0" borderId="1" xfId="762" applyNumberFormat="1" applyFont="1" applyFill="1" applyBorder="1" applyAlignment="1">
      <alignment horizontal="left" vertical="center"/>
    </xf>
    <xf numFmtId="196" fontId="11" fillId="0" borderId="1" xfId="762" applyNumberFormat="1" applyFont="1" applyFill="1" applyBorder="1" applyAlignment="1">
      <alignment horizontal="right" vertical="center" wrapText="1"/>
    </xf>
    <xf numFmtId="0" fontId="10" fillId="0" borderId="1" xfId="762" applyFont="1" applyFill="1" applyBorder="1" applyAlignment="1">
      <alignment horizontal="center" vertical="center"/>
    </xf>
    <xf numFmtId="0" fontId="12" fillId="0" borderId="0" xfId="1012" applyFont="1">
      <alignment vertical="center"/>
    </xf>
    <xf numFmtId="0" fontId="2" fillId="3" borderId="0" xfId="1012" applyFont="1" applyFill="1" applyAlignment="1">
      <alignment horizontal="center" vertical="center"/>
    </xf>
    <xf numFmtId="0" fontId="29" fillId="3" borderId="0" xfId="1012" applyFont="1" applyFill="1">
      <alignment vertical="center"/>
    </xf>
    <xf numFmtId="0" fontId="11" fillId="0" borderId="0" xfId="1012" applyFont="1">
      <alignment vertical="center"/>
    </xf>
    <xf numFmtId="0" fontId="44" fillId="3" borderId="0" xfId="1012" applyFont="1" applyFill="1">
      <alignment vertical="center"/>
    </xf>
    <xf numFmtId="190" fontId="23" fillId="3" borderId="0" xfId="1012" applyNumberFormat="1" applyFont="1" applyFill="1" applyBorder="1" applyAlignment="1">
      <alignment horizontal="right" vertical="center"/>
    </xf>
    <xf numFmtId="190" fontId="24" fillId="3" borderId="1" xfId="1012" applyNumberFormat="1" applyFont="1" applyFill="1" applyBorder="1" applyAlignment="1">
      <alignment horizontal="center" vertical="center" wrapText="1"/>
    </xf>
    <xf numFmtId="0" fontId="24" fillId="3" borderId="1" xfId="1012" applyFont="1" applyFill="1" applyBorder="1" applyAlignment="1">
      <alignment horizontal="distributed" vertical="center" wrapText="1" indent="3"/>
    </xf>
    <xf numFmtId="0" fontId="10" fillId="2" borderId="1" xfId="0" applyNumberFormat="1" applyFont="1" applyFill="1" applyBorder="1" applyAlignment="1" applyProtection="1">
      <alignment horizontal="left" vertical="center"/>
    </xf>
    <xf numFmtId="0" fontId="11" fillId="2" borderId="1" xfId="0" applyNumberFormat="1" applyFont="1" applyFill="1" applyBorder="1" applyAlignment="1" applyProtection="1">
      <alignment horizontal="left" vertical="center"/>
    </xf>
    <xf numFmtId="0" fontId="23" fillId="2" borderId="1" xfId="0" applyNumberFormat="1"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xf>
    <xf numFmtId="0" fontId="10" fillId="2" borderId="1" xfId="0" applyNumberFormat="1" applyFont="1" applyFill="1" applyBorder="1" applyAlignment="1" applyProtection="1">
      <alignment horizontal="left" vertical="center" wrapText="1"/>
    </xf>
    <xf numFmtId="0" fontId="11" fillId="2" borderId="1" xfId="0" applyNumberFormat="1" applyFont="1" applyFill="1" applyBorder="1" applyAlignment="1" applyProtection="1">
      <alignment horizontal="left" vertical="center" wrapText="1"/>
    </xf>
    <xf numFmtId="0" fontId="51" fillId="2" borderId="1" xfId="0" applyNumberFormat="1" applyFont="1" applyFill="1" applyBorder="1" applyAlignment="1" applyProtection="1">
      <alignment horizontal="left" vertical="center"/>
    </xf>
    <xf numFmtId="0" fontId="11"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protection locked="0"/>
    </xf>
    <xf numFmtId="0" fontId="11" fillId="2"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protection locked="0"/>
    </xf>
    <xf numFmtId="49" fontId="23" fillId="2"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0" fontId="23" fillId="0" borderId="1" xfId="0" applyFont="1" applyFill="1" applyBorder="1" applyAlignment="1">
      <alignment horizontal="left" vertical="center"/>
    </xf>
    <xf numFmtId="49" fontId="24" fillId="0" borderId="1" xfId="0" applyNumberFormat="1" applyFont="1" applyFill="1" applyBorder="1" applyAlignment="1">
      <alignment vertical="center" wrapText="1"/>
    </xf>
    <xf numFmtId="196" fontId="24" fillId="0" borderId="1" xfId="23" applyNumberFormat="1" applyFont="1" applyFill="1" applyBorder="1" applyAlignment="1" applyProtection="1">
      <alignment vertical="center" wrapText="1"/>
      <protection locked="0"/>
    </xf>
    <xf numFmtId="49" fontId="24" fillId="3" borderId="1" xfId="1024" applyNumberFormat="1" applyFont="1" applyFill="1" applyBorder="1" applyAlignment="1" applyProtection="1">
      <alignment horizontal="left" vertical="center"/>
    </xf>
    <xf numFmtId="0" fontId="24" fillId="0" borderId="0" xfId="1012" applyFont="1" applyFill="1" applyAlignment="1">
      <alignment horizontal="center" vertical="center" wrapText="1"/>
    </xf>
    <xf numFmtId="0" fontId="8" fillId="3" borderId="0" xfId="1011" applyFill="1">
      <alignment vertical="center"/>
    </xf>
    <xf numFmtId="0" fontId="8" fillId="0" borderId="0" xfId="1011" applyFill="1">
      <alignment vertical="center"/>
    </xf>
    <xf numFmtId="0" fontId="23" fillId="0" borderId="0" xfId="1012" applyFont="1" applyFill="1" applyAlignment="1">
      <alignment horizontal="left" vertical="center"/>
    </xf>
    <xf numFmtId="190" fontId="23" fillId="0" borderId="0" xfId="1012" applyNumberFormat="1" applyFont="1" applyFill="1" applyBorder="1" applyAlignment="1">
      <alignment horizontal="right" vertical="center"/>
    </xf>
    <xf numFmtId="190" fontId="24" fillId="0" borderId="2" xfId="1012" applyNumberFormat="1" applyFont="1" applyFill="1" applyBorder="1" applyAlignment="1">
      <alignment vertical="center" wrapText="1"/>
    </xf>
    <xf numFmtId="0" fontId="24" fillId="0" borderId="2" xfId="1012" applyNumberFormat="1" applyFont="1" applyFill="1" applyBorder="1" applyAlignment="1">
      <alignment horizontal="left" vertical="center"/>
    </xf>
    <xf numFmtId="0" fontId="24" fillId="0" borderId="1" xfId="1012" applyNumberFormat="1" applyFont="1" applyFill="1" applyBorder="1" applyAlignment="1">
      <alignment vertical="center" wrapText="1"/>
    </xf>
    <xf numFmtId="0" fontId="23" fillId="0" borderId="1" xfId="1012" applyFont="1" applyFill="1" applyBorder="1" applyAlignment="1">
      <alignment horizontal="left" vertical="center" wrapText="1"/>
    </xf>
    <xf numFmtId="0" fontId="23" fillId="3" borderId="2" xfId="1012" applyFont="1" applyFill="1" applyBorder="1" applyAlignment="1">
      <alignment horizontal="left" vertical="center"/>
    </xf>
    <xf numFmtId="0" fontId="23" fillId="0" borderId="2" xfId="1012" applyFont="1" applyFill="1" applyBorder="1" applyAlignment="1">
      <alignment horizontal="left" vertical="top" wrapText="1"/>
    </xf>
    <xf numFmtId="0" fontId="23" fillId="0" borderId="1" xfId="1012" applyNumberFormat="1" applyFont="1" applyFill="1" applyBorder="1" applyAlignment="1">
      <alignment vertical="center" wrapText="1"/>
    </xf>
    <xf numFmtId="0" fontId="24" fillId="0" borderId="2" xfId="1012"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0" fontId="24" fillId="0" borderId="2" xfId="1012" applyNumberFormat="1" applyFont="1" applyFill="1" applyBorder="1" applyAlignment="1" applyProtection="1">
      <alignment horizontal="left" vertical="center"/>
    </xf>
    <xf numFmtId="0" fontId="24" fillId="0" borderId="1" xfId="1012" applyNumberFormat="1" applyFont="1" applyFill="1" applyBorder="1" applyAlignment="1" applyProtection="1">
      <alignment vertical="center" wrapText="1"/>
    </xf>
    <xf numFmtId="0" fontId="23" fillId="3" borderId="2" xfId="1011" applyFont="1" applyFill="1" applyBorder="1" applyAlignment="1" applyProtection="1">
      <alignment horizontal="left" vertical="center"/>
    </xf>
    <xf numFmtId="0" fontId="39" fillId="0" borderId="2" xfId="1012" applyFont="1" applyFill="1" applyBorder="1" applyAlignment="1">
      <alignment horizontal="distributed" vertical="center"/>
    </xf>
    <xf numFmtId="0" fontId="24" fillId="0" borderId="1" xfId="1012" applyFont="1" applyFill="1" applyBorder="1" applyAlignment="1">
      <alignment horizontal="distributed" vertical="center" wrapText="1" indent="2"/>
    </xf>
    <xf numFmtId="196" fontId="8" fillId="0" borderId="0" xfId="1012" applyNumberFormat="1" applyFill="1">
      <alignment vertical="center"/>
    </xf>
    <xf numFmtId="0" fontId="0" fillId="0" borderId="0" xfId="1012" applyFont="1" applyFill="1">
      <alignment vertical="center"/>
    </xf>
    <xf numFmtId="190" fontId="24" fillId="0" borderId="9" xfId="1012" applyNumberFormat="1" applyFont="1" applyFill="1" applyBorder="1" applyAlignment="1">
      <alignment horizontal="center" vertical="center" wrapText="1"/>
    </xf>
    <xf numFmtId="0" fontId="24" fillId="0" borderId="1" xfId="1012" applyFont="1" applyFill="1" applyBorder="1" applyAlignment="1">
      <alignment horizontal="center" vertical="center" wrapText="1"/>
    </xf>
    <xf numFmtId="190" fontId="24" fillId="0" borderId="0" xfId="1012" applyNumberFormat="1" applyFont="1" applyFill="1" applyAlignment="1">
      <alignment horizontal="center" vertical="center" wrapText="1"/>
    </xf>
    <xf numFmtId="196" fontId="23" fillId="0" borderId="1" xfId="1022" applyNumberFormat="1" applyFont="1" applyFill="1" applyBorder="1" applyAlignment="1" applyProtection="1">
      <alignment vertical="center" wrapText="1"/>
    </xf>
    <xf numFmtId="49" fontId="23" fillId="0" borderId="1" xfId="1022" applyNumberFormat="1" applyFont="1" applyFill="1" applyBorder="1" applyAlignment="1" applyProtection="1">
      <alignment horizontal="left" vertical="center" wrapText="1"/>
    </xf>
    <xf numFmtId="196" fontId="24" fillId="0" borderId="1" xfId="23" applyNumberFormat="1" applyFont="1" applyFill="1" applyBorder="1" applyAlignment="1" applyProtection="1">
      <alignment horizontal="right" vertical="center" wrapText="1"/>
      <protection locked="0"/>
    </xf>
    <xf numFmtId="0" fontId="24" fillId="0" borderId="1" xfId="1012" applyFont="1" applyFill="1" applyBorder="1" applyAlignment="1">
      <alignment vertical="center" wrapText="1"/>
    </xf>
    <xf numFmtId="0" fontId="23" fillId="0" borderId="2" xfId="1012" applyNumberFormat="1" applyFont="1" applyFill="1" applyBorder="1" applyAlignment="1">
      <alignment horizontal="left" vertical="center"/>
    </xf>
    <xf numFmtId="0" fontId="23" fillId="0" borderId="1" xfId="1012" applyNumberFormat="1" applyFont="1" applyFill="1" applyBorder="1" applyAlignment="1">
      <alignment horizontal="left" vertical="center" wrapText="1"/>
    </xf>
    <xf numFmtId="186" fontId="23" fillId="0" borderId="1" xfId="368" applyNumberFormat="1" applyFont="1" applyFill="1" applyBorder="1" applyAlignment="1" applyProtection="1">
      <alignment vertical="center" wrapText="1"/>
      <protection locked="0"/>
    </xf>
    <xf numFmtId="0" fontId="23" fillId="0" borderId="2" xfId="1011" applyFont="1" applyFill="1" applyBorder="1" applyAlignment="1">
      <alignment horizontal="left" vertical="center"/>
    </xf>
    <xf numFmtId="0" fontId="24" fillId="0" borderId="1" xfId="1012" applyNumberFormat="1" applyFont="1" applyFill="1" applyBorder="1" applyAlignment="1">
      <alignment horizontal="left" vertical="center" wrapText="1"/>
    </xf>
    <xf numFmtId="0" fontId="52" fillId="0" borderId="0" xfId="1012" applyFont="1" applyFill="1">
      <alignment vertical="center"/>
    </xf>
    <xf numFmtId="3" fontId="8" fillId="0" borderId="0" xfId="1012" applyNumberFormat="1" applyFill="1">
      <alignment vertical="center"/>
    </xf>
    <xf numFmtId="0" fontId="24" fillId="3" borderId="0" xfId="1012" applyFont="1" applyFill="1" applyAlignment="1" applyProtection="1">
      <alignment horizontal="center" vertical="center" wrapText="1"/>
    </xf>
    <xf numFmtId="0" fontId="23" fillId="3" borderId="0" xfId="1012" applyFont="1" applyFill="1" applyProtection="1">
      <alignment vertical="center"/>
    </xf>
    <xf numFmtId="0" fontId="8" fillId="3" borderId="0" xfId="1011" applyFill="1" applyProtection="1">
      <alignment vertical="center"/>
    </xf>
    <xf numFmtId="190" fontId="8" fillId="3" borderId="0" xfId="1012" applyNumberFormat="1" applyFill="1" applyProtection="1">
      <alignment vertical="center"/>
    </xf>
    <xf numFmtId="0" fontId="0" fillId="0" borderId="0" xfId="0" applyAlignment="1" applyProtection="1"/>
    <xf numFmtId="0" fontId="53" fillId="3" borderId="0" xfId="1012" applyFont="1" applyFill="1" applyProtection="1">
      <alignment vertical="center"/>
    </xf>
    <xf numFmtId="0" fontId="0" fillId="0" borderId="0" xfId="0" applyFill="1" applyAlignment="1" applyProtection="1"/>
    <xf numFmtId="0" fontId="23" fillId="0" borderId="0" xfId="1012" applyFont="1" applyFill="1" applyAlignment="1" applyProtection="1">
      <alignment horizontal="left" vertical="center"/>
    </xf>
    <xf numFmtId="0" fontId="44" fillId="0" borderId="0" xfId="1012" applyFont="1" applyFill="1" applyProtection="1">
      <alignment vertical="center"/>
    </xf>
    <xf numFmtId="0" fontId="24" fillId="0" borderId="1" xfId="1012" applyFont="1" applyFill="1" applyBorder="1" applyAlignment="1" applyProtection="1">
      <alignment horizontal="center" vertical="center" wrapText="1"/>
    </xf>
    <xf numFmtId="190" fontId="24" fillId="0" borderId="0" xfId="1012" applyNumberFormat="1" applyFont="1" applyFill="1" applyAlignment="1" applyProtection="1">
      <alignment horizontal="center" vertical="center" wrapText="1"/>
    </xf>
    <xf numFmtId="0" fontId="29" fillId="0" borderId="0" xfId="1011" applyFont="1" applyFill="1" applyAlignment="1" applyProtection="1">
      <alignment horizontal="center" vertical="center"/>
    </xf>
    <xf numFmtId="0" fontId="23" fillId="0" borderId="2" xfId="1012" applyFont="1" applyFill="1" applyBorder="1" applyAlignment="1" applyProtection="1">
      <alignment horizontal="left" vertical="top" wrapText="1"/>
    </xf>
    <xf numFmtId="0" fontId="23" fillId="0" borderId="1" xfId="1012" applyNumberFormat="1" applyFont="1" applyFill="1" applyBorder="1" applyAlignment="1" applyProtection="1">
      <alignment vertical="center" wrapText="1"/>
    </xf>
    <xf numFmtId="0" fontId="24" fillId="0" borderId="2" xfId="1012" applyFont="1" applyFill="1" applyBorder="1" applyAlignment="1" applyProtection="1">
      <alignment horizontal="distributed" vertical="center"/>
    </xf>
    <xf numFmtId="0" fontId="23" fillId="0" borderId="2" xfId="1011" applyFont="1" applyFill="1" applyBorder="1" applyAlignment="1" applyProtection="1">
      <alignment horizontal="left" vertical="center"/>
    </xf>
    <xf numFmtId="0" fontId="39" fillId="0" borderId="2" xfId="1012" applyFont="1" applyFill="1" applyBorder="1" applyAlignment="1" applyProtection="1">
      <alignment horizontal="distributed" vertical="center"/>
    </xf>
    <xf numFmtId="0" fontId="24" fillId="0" borderId="1" xfId="1012" applyNumberFormat="1" applyFont="1" applyFill="1" applyBorder="1" applyAlignment="1" applyProtection="1">
      <alignment horizontal="distributed" vertical="center"/>
    </xf>
    <xf numFmtId="3" fontId="8" fillId="3" borderId="0" xfId="1012" applyNumberFormat="1" applyFill="1" applyProtection="1">
      <alignment vertical="center"/>
    </xf>
    <xf numFmtId="0" fontId="23" fillId="0" borderId="2" xfId="1012" applyFont="1" applyFill="1" applyBorder="1" applyAlignment="1" applyProtection="1" quotePrefix="1">
      <alignment horizontal="left" vertical="center"/>
    </xf>
    <xf numFmtId="0" fontId="23" fillId="3" borderId="2" xfId="1012" applyFont="1" applyFill="1" applyBorder="1" applyAlignment="1" quotePrefix="1">
      <alignment horizontal="left" vertical="center"/>
    </xf>
    <xf numFmtId="49" fontId="12" fillId="0" borderId="1" xfId="890" applyNumberFormat="1" applyFont="1" applyFill="1" applyBorder="1" applyAlignment="1" quotePrefix="1">
      <alignment horizontal="left" vertical="center" wrapText="1"/>
    </xf>
  </cellXfs>
  <cellStyles count="1334">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0,0_x000d__x000a_NA_x000d__x000a_" xfId="58"/>
    <cellStyle name="60% - 强调文字颜色 2 2 2 2" xfId="59"/>
    <cellStyle name="标题 2" xfId="60" builtinId="17"/>
    <cellStyle name="Accent6 2" xfId="61"/>
    <cellStyle name="60% - 强调文字颜色 1" xfId="62" builtinId="32"/>
    <cellStyle name="Accent4 2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PSChar" xfId="93"/>
    <cellStyle name="好_2008年地州对账表(国库资金）" xfId="94"/>
    <cellStyle name="Accent2 - 40% 3"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标题 1 4 2" xfId="102"/>
    <cellStyle name="Accent6 6" xfId="103"/>
    <cellStyle name="60% - 强调文字颜色 5" xfId="104" builtinId="48"/>
    <cellStyle name="强调文字颜色 6" xfId="105" builtinId="49"/>
    <cellStyle name="_弱电系统设备配置报价清单" xfId="106"/>
    <cellStyle name="40% - 强调文字颜色 6" xfId="107" builtinId="51"/>
    <cellStyle name="标题 1 4 3" xfId="108"/>
    <cellStyle name="Accent6 7" xfId="109"/>
    <cellStyle name="60% - 强调文字颜色 6" xfId="110" builtinId="52"/>
    <cellStyle name="常规 2 12 2" xfId="111"/>
    <cellStyle name="Accent2 - 20% 3" xfId="112"/>
    <cellStyle name="_Book1_2 3" xfId="113"/>
    <cellStyle name="_ET_STYLE_NoName_00__Book1" xfId="114"/>
    <cellStyle name="_ET_STYLE_NoName_00_" xfId="115"/>
    <cellStyle name="_Book1_1" xfId="116"/>
    <cellStyle name="_20100326高清市院遂宁检察院1080P配置清单26日改" xfId="117"/>
    <cellStyle name="Accent2 - 20% 2 2" xfId="118"/>
    <cellStyle name="百分比 2 2 4" xfId="119"/>
    <cellStyle name="_Book1_2 2 2" xfId="120"/>
    <cellStyle name="百分比 2 2 5" xfId="121"/>
    <cellStyle name="百分比 2 10 2" xfId="122"/>
    <cellStyle name="_Book1_2 2 3" xfId="123"/>
    <cellStyle name="百分比 2 2 4 2" xfId="124"/>
    <cellStyle name="_Book1_2 2 2 2" xfId="125"/>
    <cellStyle name="_Book1_3 2" xfId="126"/>
    <cellStyle name="常规 2 7 2" xfId="127"/>
    <cellStyle name="_Book1" xfId="128"/>
    <cellStyle name="常规 3 2 3" xfId="129"/>
    <cellStyle name="Accent2 - 20%" xfId="130"/>
    <cellStyle name="_Book1_2" xfId="131"/>
    <cellStyle name="百分比 2 3 4" xfId="132"/>
    <cellStyle name="_Book1_2 3 2" xfId="133"/>
    <cellStyle name="_Book1_2 4" xfId="134"/>
    <cellStyle name="超级链接 2" xfId="135"/>
    <cellStyle name="Accent1 4 2" xfId="136"/>
    <cellStyle name="_Book1_3" xfId="137"/>
    <cellStyle name="Accent5 - 60% 3" xfId="138"/>
    <cellStyle name="_ET_STYLE_NoName_00__Book1_1" xfId="139"/>
    <cellStyle name="_ET_STYLE_NoName_00__Book1_1 2" xfId="140"/>
    <cellStyle name="_ET_STYLE_NoName_00__Book1_1 2 2" xfId="141"/>
    <cellStyle name="_ET_STYLE_NoName_00__Book1_1 2 3" xfId="142"/>
    <cellStyle name="标题 2 2 2 2" xfId="143"/>
    <cellStyle name="Percent [2]" xfId="144"/>
    <cellStyle name="百分比 2 7 2" xfId="145"/>
    <cellStyle name="_ET_STYLE_NoName_00__Book1_1 3" xfId="146"/>
    <cellStyle name="超级链接" xfId="147"/>
    <cellStyle name="Accent1 4" xfId="148"/>
    <cellStyle name="_ET_STYLE_NoName_00__Book1_1 3 2" xfId="149"/>
    <cellStyle name="_ET_STYLE_NoName_00__Book1_1 4" xfId="150"/>
    <cellStyle name="Accent5 4" xfId="151"/>
    <cellStyle name="_关闭破产企业已移交地方管理中小学校退休教师情况明细表(1)"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60% - 强调文字颜色 3 2 2 2" xfId="161"/>
    <cellStyle name="20% - 强调文字颜色 2 3" xfId="162"/>
    <cellStyle name="常规 3 2 5" xfId="163"/>
    <cellStyle name="20% - 强调文字颜色 3 2" xfId="164"/>
    <cellStyle name="20% - 强调文字颜色 3 2 2" xfId="165"/>
    <cellStyle name="Mon閠aire_!!!GO" xfId="166"/>
    <cellStyle name="常规 3 3 5" xfId="167"/>
    <cellStyle name="20% - 强调文字颜色 4 2" xfId="168"/>
    <cellStyle name="常规 3 3 5 2" xfId="169"/>
    <cellStyle name="20% - 强调文字颜色 4 2 2" xfId="170"/>
    <cellStyle name="Accent6 - 60% 2 2" xfId="171"/>
    <cellStyle name="常规 3 3 6" xfId="172"/>
    <cellStyle name="20% - 强调文字颜色 4 3"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Accent1" xfId="183"/>
    <cellStyle name="常规 9 2" xfId="184"/>
    <cellStyle name="40% - 强调文字颜色 1 3"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Accent6 - 20% 2" xfId="193"/>
    <cellStyle name="40% - 强调文字颜色 4 3" xfId="194"/>
    <cellStyle name="好 2 3" xfId="195"/>
    <cellStyle name="40% - 强调文字颜色 5 2" xfId="196"/>
    <cellStyle name="60% - 强调文字颜色 4 3" xfId="197"/>
    <cellStyle name="40% - 强调文字颜色 5 2 2" xfId="198"/>
    <cellStyle name="好 2 4" xfId="199"/>
    <cellStyle name="40% - 强调文字颜色 5 3" xfId="200"/>
    <cellStyle name="标题 2 2 4" xfId="201"/>
    <cellStyle name="适中 2 2" xfId="202"/>
    <cellStyle name="百分比 2 9" xfId="203"/>
    <cellStyle name="好 3 3" xfId="204"/>
    <cellStyle name="40% - 强调文字颜色 6 2" xfId="205"/>
    <cellStyle name="适中 2 2 2" xfId="206"/>
    <cellStyle name="百分比 2 9 2" xfId="207"/>
    <cellStyle name="Accent2 5" xfId="208"/>
    <cellStyle name="40% - 强调文字颜色 6 2 2" xfId="209"/>
    <cellStyle name="好 3 4" xfId="210"/>
    <cellStyle name="40% - 强调文字颜色 6 3" xfId="211"/>
    <cellStyle name="输出 3 4" xfId="212"/>
    <cellStyle name="Accent6 2 2" xfId="213"/>
    <cellStyle name="60% - 强调文字颜色 1 2" xfId="214"/>
    <cellStyle name="60% - 强调文字颜色 1 2 2" xfId="215"/>
    <cellStyle name="好 7" xfId="216"/>
    <cellStyle name="标题 3 2 4" xfId="217"/>
    <cellStyle name="60% - 强调文字颜色 1 2 2 2" xfId="218"/>
    <cellStyle name="百分比 2 3 4 2" xfId="219"/>
    <cellStyle name="60% - 强调文字颜色 1 2 3" xfId="220"/>
    <cellStyle name="60% - 强调文字颜色 1 3" xfId="221"/>
    <cellStyle name="60% - 强调文字颜色 1 3 2" xfId="222"/>
    <cellStyle name="输出 4 4" xfId="223"/>
    <cellStyle name="常规 5" xfId="224"/>
    <cellStyle name="Accent6 3 2" xfId="225"/>
    <cellStyle name="60% - 强调文字颜色 2 2" xfId="226"/>
    <cellStyle name="Accent6 - 60%" xfId="227"/>
    <cellStyle name="60% - 强调文字颜色 2 2 3" xfId="228"/>
    <cellStyle name="注释 2" xfId="229"/>
    <cellStyle name="60% - 强调文字颜色 2 3 2" xfId="230"/>
    <cellStyle name="Accent6 4 2" xfId="231"/>
    <cellStyle name="60% - 强调文字颜色 3 2" xfId="232"/>
    <cellStyle name="60% - 强调文字颜色 3 2 2" xfId="233"/>
    <cellStyle name="60% - 强调文字颜色 3 2 3" xfId="234"/>
    <cellStyle name="Accent5 - 40% 2" xfId="235"/>
    <cellStyle name="60% - 强调文字颜色 3 3" xfId="236"/>
    <cellStyle name="Accent5 - 40% 2 2" xfId="237"/>
    <cellStyle name="60% - 强调文字颜色 3 3 2" xfId="238"/>
    <cellStyle name="Accent6 5 2" xfId="239"/>
    <cellStyle name="60% - 强调文字颜色 4 2" xfId="240"/>
    <cellStyle name="60% - 强调文字颜色 4 2 2" xfId="241"/>
    <cellStyle name="常规 20" xfId="242"/>
    <cellStyle name="常规 15" xfId="243"/>
    <cellStyle name="60% - 强调文字颜色 4 3 2" xfId="244"/>
    <cellStyle name="标题 1 4 2 2" xfId="245"/>
    <cellStyle name="60% - 强调文字颜色 5 2" xfId="246"/>
    <cellStyle name="60% - 强调文字颜色 5 2 2" xfId="247"/>
    <cellStyle name="百分比 2 10" xfId="248"/>
    <cellStyle name="60% - 强调文字颜色 5 2 3" xfId="249"/>
    <cellStyle name="60% - 强调文字颜色 5 3" xfId="250"/>
    <cellStyle name="RowLevel_0" xfId="251"/>
    <cellStyle name="60% - 强调文字颜色 5 3 2" xfId="252"/>
    <cellStyle name="60% - 强调文字颜色 6 2" xfId="253"/>
    <cellStyle name="强调文字颜色 5 2 3" xfId="254"/>
    <cellStyle name="Header2" xfId="255"/>
    <cellStyle name="60% - 强调文字颜色 6 2 2" xfId="256"/>
    <cellStyle name="Header2 2" xfId="257"/>
    <cellStyle name="60% - 强调文字颜色 6 2 2 2" xfId="258"/>
    <cellStyle name="60% - 强调文字颜色 6 2 3" xfId="259"/>
    <cellStyle name="60% - 强调文字颜色 6 3" xfId="260"/>
    <cellStyle name="6mal" xfId="261"/>
    <cellStyle name="Accent4 9" xfId="262"/>
    <cellStyle name="强调文字颜色 2 2 2" xfId="263"/>
    <cellStyle name="Accent1 - 20%"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 Style1" xfId="492"/>
    <cellStyle name="百分比 2 5 2" xfId="493"/>
    <cellStyle name="Normal_!!!GO" xfId="494"/>
    <cellStyle name="PSInt" xfId="495"/>
    <cellStyle name="per.style" xfId="496"/>
    <cellStyle name="常规 2 3 4" xfId="497"/>
    <cellStyle name="t_HVAC Equipment (3)" xfId="498"/>
    <cellStyle name="Percent [2] 2" xfId="499"/>
    <cellStyle name="Percent_!!!GO" xfId="500"/>
    <cellStyle name="百分比 8" xfId="501"/>
    <cellStyle name="Pourcentage_pldt" xfId="502"/>
    <cellStyle name="PSChar 2" xfId="503"/>
    <cellStyle name="编号 2 2" xfId="504"/>
    <cellStyle name="PSHeading 3 3" xfId="505"/>
    <cellStyle name="PSDate" xfId="506"/>
    <cellStyle name="编号 2 2 2" xfId="507"/>
    <cellStyle name="PSDate 2" xfId="508"/>
    <cellStyle name="PSDec" xfId="509"/>
    <cellStyle name="编号 4" xfId="510"/>
    <cellStyle name="常规 10" xfId="511"/>
    <cellStyle name="PSDec 2"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常规 2 3 4 2" xfId="522"/>
    <cellStyle name="t_HVAC Equipment (3) 2" xfId="523"/>
    <cellStyle name="百分比 2 11" xfId="524"/>
    <cellStyle name="千位分隔 2 2" xfId="525"/>
    <cellStyle name="百分比 2 3 5"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常规_Sheet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计算 2 4" xfId="1017"/>
    <cellStyle name="常规_2007年云南省向人大报送政府收支预算表格式编制过程表 2 3" xfId="1018"/>
    <cellStyle name="常规_2007年云南省向人大报送政府收支预算表格式编制过程表 2 4 2" xfId="1019"/>
    <cellStyle name="计算 3 3" xfId="1020"/>
    <cellStyle name="常规_2007年云南省向人大报送政府收支预算表格式编制过程表 3 2" xfId="1021"/>
    <cellStyle name="常规_exceltmp1" xfId="1022"/>
    <cellStyle name="计算 4" xfId="1023"/>
    <cellStyle name="常规_exceltmp1 2" xfId="1024"/>
    <cellStyle name="超级链接 2 2" xfId="1025"/>
    <cellStyle name="超级链接 3" xfId="1026"/>
    <cellStyle name="超链接 2" xfId="1027"/>
    <cellStyle name="超链接 2 2" xfId="1028"/>
    <cellStyle name="超链接 2 2 2" xfId="1029"/>
    <cellStyle name="超链接 3" xfId="1030"/>
    <cellStyle name="超链接 3 2" xfId="1031"/>
    <cellStyle name="超链接 4" xfId="1032"/>
    <cellStyle name="超链接 4 2" xfId="1033"/>
    <cellStyle name="分级显示行_1_Book1" xfId="1034"/>
    <cellStyle name="好 2" xfId="1035"/>
    <cellStyle name="好 2 2" xfId="1036"/>
    <cellStyle name="好 2 2 2" xfId="1037"/>
    <cellStyle name="好 3" xfId="1038"/>
    <cellStyle name="好 3 2" xfId="1039"/>
    <cellStyle name="好 4" xfId="1040"/>
    <cellStyle name="好 5 3" xfId="1041"/>
    <cellStyle name="好 8" xfId="1042"/>
    <cellStyle name="好_0502通海县" xfId="1043"/>
    <cellStyle name="好_0502通海县 2" xfId="1044"/>
    <cellStyle name="好_0502通海县 2 2" xfId="1045"/>
    <cellStyle name="好_0502通海县 3" xfId="1046"/>
    <cellStyle name="好_0605石屏" xfId="1047"/>
    <cellStyle name="好_0605石屏 2" xfId="1048"/>
    <cellStyle name="好_0605石屏 2 2" xfId="1049"/>
    <cellStyle name="好_0605石屏 3" xfId="1050"/>
    <cellStyle name="好_0605石屏县" xfId="1051"/>
    <cellStyle name="好_0605石屏县 2" xfId="1052"/>
    <cellStyle name="好_0605石屏县 3" xfId="1053"/>
    <cellStyle name="好_1110洱源" xfId="1054"/>
    <cellStyle name="解释性文本 4 3" xfId="1055"/>
    <cellStyle name="好_1110洱源 2" xfId="1056"/>
    <cellStyle name="好_1110洱源 2 2" xfId="1057"/>
    <cellStyle name="解释性文本 4 4" xfId="1058"/>
    <cellStyle name="好_1110洱源 3" xfId="1059"/>
    <cellStyle name="好_11大理" xfId="1060"/>
    <cellStyle name="好_11大理 2" xfId="1061"/>
    <cellStyle name="好_11大理 2 2" xfId="1062"/>
    <cellStyle name="好_11大理 3" xfId="1063"/>
    <cellStyle name="好_2007年地州资金往来对账表" xfId="1064"/>
    <cellStyle name="好_2007年地州资金往来对账表 2" xfId="1065"/>
    <cellStyle name="好_2007年地州资金往来对账表 2 2" xfId="1066"/>
    <cellStyle name="好_2007年地州资金往来对账表 3" xfId="1067"/>
    <cellStyle name="商品名称 2 3" xfId="1068"/>
    <cellStyle name="好_2008年地州对账表(国库资金） 2 2" xfId="1069"/>
    <cellStyle name="好_2008年地州对账表(国库资金） 3" xfId="1070"/>
    <cellStyle name="好_Book1" xfId="1071"/>
    <cellStyle name="好_Book1 2" xfId="1072"/>
    <cellStyle name="好_M01-1" xfId="1073"/>
    <cellStyle name="好_M01-1 2" xfId="1074"/>
    <cellStyle name="好_M01-1 2 2" xfId="1075"/>
    <cellStyle name="后继超级链接" xfId="1076"/>
    <cellStyle name="后继超级链接 2" xfId="1077"/>
    <cellStyle name="后继超级链接 2 2" xfId="1078"/>
    <cellStyle name="后继超级链接 3" xfId="1079"/>
    <cellStyle name="汇总 2 2 2" xfId="1080"/>
    <cellStyle name="汇总 8" xfId="1081"/>
    <cellStyle name="汇总 2 2 2 2" xfId="1082"/>
    <cellStyle name="警告文本 2 2 2" xfId="1083"/>
    <cellStyle name="汇总 2 2 3" xfId="1084"/>
    <cellStyle name="汇总 2 3" xfId="1085"/>
    <cellStyle name="汇总 2 3 2" xfId="1086"/>
    <cellStyle name="汇总 2 4" xfId="1087"/>
    <cellStyle name="汇总 2 4 2" xfId="1088"/>
    <cellStyle name="汇总 2 5" xfId="1089"/>
    <cellStyle name="汇总 3 2" xfId="1090"/>
    <cellStyle name="汇总 3 2 2" xfId="1091"/>
    <cellStyle name="汇总 3 2 2 2" xfId="1092"/>
    <cellStyle name="警告文本 3 2 2" xfId="1093"/>
    <cellStyle name="汇总 3 2 3" xfId="1094"/>
    <cellStyle name="汇总 3 3" xfId="1095"/>
    <cellStyle name="汇总 3 3 2" xfId="1096"/>
    <cellStyle name="汇总 3 4" xfId="1097"/>
    <cellStyle name="汇总 3 4 2" xfId="1098"/>
    <cellStyle name="汇总 3 5" xfId="1099"/>
    <cellStyle name="汇总 4 2" xfId="1100"/>
    <cellStyle name="汇总 4 2 2" xfId="1101"/>
    <cellStyle name="汇总 4 2 2 2" xfId="1102"/>
    <cellStyle name="警告文本 4 2 2" xfId="1103"/>
    <cellStyle name="汇总 4 2 3" xfId="1104"/>
    <cellStyle name="汇总 4 3" xfId="1105"/>
    <cellStyle name="汇总 4 3 2" xfId="1106"/>
    <cellStyle name="汇总 4 4" xfId="1107"/>
    <cellStyle name="汇总 4 4 2" xfId="1108"/>
    <cellStyle name="汇总 4 5" xfId="1109"/>
    <cellStyle name="汇总 5 2" xfId="1110"/>
    <cellStyle name="汇总 5 2 2" xfId="1111"/>
    <cellStyle name="汇总 5 3" xfId="1112"/>
    <cellStyle name="汇总 5 3 2" xfId="1113"/>
    <cellStyle name="千分位_97-917" xfId="1114"/>
    <cellStyle name="汇总 5 4" xfId="1115"/>
    <cellStyle name="汇总 7" xfId="1116"/>
    <cellStyle name="汇总 7 2" xfId="1117"/>
    <cellStyle name="汇总 8 2" xfId="1118"/>
    <cellStyle name="计算 2" xfId="1119"/>
    <cellStyle name="计算 2 2" xfId="1120"/>
    <cellStyle name="计算 2 2 2" xfId="1121"/>
    <cellStyle name="计算 3" xfId="1122"/>
    <cellStyle name="计算 3 2" xfId="1123"/>
    <cellStyle name="计算 3 2 2"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输入 8" xfId="1206"/>
    <cellStyle name="千分位[0]_laroux" xfId="1207"/>
    <cellStyle name="千位[0]_ 方正PC" xfId="1208"/>
    <cellStyle name="常规_表样--2016年1至7月云南省及省本级地方财政收支执行情况（国资预算）全省数据与国库一致send预算局826"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5">
    <dxf>
      <font>
        <color indexed="9"/>
      </font>
    </dxf>
    <dxf>
      <font>
        <b val="1"/>
        <i val="0"/>
      </font>
    </dxf>
    <dxf>
      <font>
        <color indexed="10"/>
      </font>
    </dxf>
    <dxf>
      <font>
        <b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3"/>
  <sheetViews>
    <sheetView showGridLines="0" showZeros="0" view="pageBreakPreview" zoomScaleNormal="90" topLeftCell="B1" workbookViewId="0">
      <pane ySplit="4" topLeftCell="A32" activePane="bottomLeft" state="frozen"/>
      <selection/>
      <selection pane="bottomLeft" activeCell="C39" sqref="C39"/>
    </sheetView>
  </sheetViews>
  <sheetFormatPr defaultColWidth="9" defaultRowHeight="14.25" outlineLevelCol="5"/>
  <cols>
    <col min="1" max="1" width="17.6333333333333" style="254" customWidth="1"/>
    <col min="2" max="2" width="50.75" style="254" customWidth="1"/>
    <col min="3" max="4" width="20.6333333333333" style="254" customWidth="1"/>
    <col min="5" max="5" width="20.6333333333333" style="456" customWidth="1"/>
    <col min="6" max="16384" width="9" style="457"/>
  </cols>
  <sheetData>
    <row r="1" ht="22.5" spans="2:2">
      <c r="B1" s="458"/>
    </row>
    <row r="2" ht="45" customHeight="1" spans="1:6">
      <c r="A2" s="258"/>
      <c r="B2" s="258" t="s">
        <v>0</v>
      </c>
      <c r="C2" s="258"/>
      <c r="D2" s="258"/>
      <c r="E2" s="258"/>
      <c r="F2" s="459"/>
    </row>
    <row r="3" ht="18.95" customHeight="1" spans="1:6">
      <c r="A3" s="257"/>
      <c r="B3" s="460"/>
      <c r="C3" s="461"/>
      <c r="D3" s="257"/>
      <c r="E3" s="262" t="s">
        <v>1</v>
      </c>
      <c r="F3" s="459"/>
    </row>
    <row r="4" s="453" customFormat="1" ht="45" customHeight="1" spans="1:6">
      <c r="A4" s="264" t="s">
        <v>2</v>
      </c>
      <c r="B4" s="462" t="s">
        <v>3</v>
      </c>
      <c r="C4" s="266" t="s">
        <v>4</v>
      </c>
      <c r="D4" s="266" t="s">
        <v>5</v>
      </c>
      <c r="E4" s="462" t="s">
        <v>6</v>
      </c>
      <c r="F4" s="463" t="s">
        <v>7</v>
      </c>
    </row>
    <row r="5" ht="37.5" customHeight="1" spans="1:6">
      <c r="A5" s="432" t="s">
        <v>8</v>
      </c>
      <c r="B5" s="433" t="s">
        <v>9</v>
      </c>
      <c r="C5" s="331">
        <f>SUM(C6:C20)</f>
        <v>32429</v>
      </c>
      <c r="D5" s="331">
        <f>SUM(D6:D20)</f>
        <v>41600</v>
      </c>
      <c r="E5" s="305">
        <f>IFERROR(D5/C5-1,0)</f>
        <v>0.283</v>
      </c>
      <c r="F5" s="464" t="str">
        <f t="shared" ref="F5:F40" si="0">IF(LEN(A5)=3,"是",IF(B5&lt;&gt;"",IF(SUM(C5:D5)&lt;&gt;0,"是","否"),"是"))</f>
        <v>是</v>
      </c>
    </row>
    <row r="6" ht="37.5" customHeight="1" spans="1:6">
      <c r="A6" s="337" t="s">
        <v>10</v>
      </c>
      <c r="B6" s="285" t="s">
        <v>11</v>
      </c>
      <c r="C6" s="329">
        <v>11378</v>
      </c>
      <c r="D6" s="329">
        <v>14915</v>
      </c>
      <c r="E6" s="306">
        <f t="shared" ref="E6:E40" si="1">IFERROR(D6/C6-1,0)</f>
        <v>0.311</v>
      </c>
      <c r="F6" s="464" t="str">
        <f t="shared" si="0"/>
        <v>是</v>
      </c>
    </row>
    <row r="7" ht="37.5" customHeight="1" spans="1:6">
      <c r="A7" s="337" t="s">
        <v>12</v>
      </c>
      <c r="B7" s="285" t="s">
        <v>13</v>
      </c>
      <c r="C7" s="329">
        <v>2340</v>
      </c>
      <c r="D7" s="329">
        <v>2080</v>
      </c>
      <c r="E7" s="306">
        <f t="shared" si="1"/>
        <v>-0.111</v>
      </c>
      <c r="F7" s="464" t="str">
        <f t="shared" si="0"/>
        <v>是</v>
      </c>
    </row>
    <row r="8" ht="37.5" customHeight="1" spans="1:6">
      <c r="A8" s="337" t="s">
        <v>14</v>
      </c>
      <c r="B8" s="285" t="s">
        <v>15</v>
      </c>
      <c r="C8" s="329">
        <v>309</v>
      </c>
      <c r="D8" s="329">
        <v>336</v>
      </c>
      <c r="E8" s="306">
        <f t="shared" si="1"/>
        <v>0.087</v>
      </c>
      <c r="F8" s="464" t="str">
        <f t="shared" si="0"/>
        <v>是</v>
      </c>
    </row>
    <row r="9" ht="37.5" customHeight="1" spans="1:6">
      <c r="A9" s="337" t="s">
        <v>16</v>
      </c>
      <c r="B9" s="285" t="s">
        <v>17</v>
      </c>
      <c r="C9" s="329">
        <v>3257</v>
      </c>
      <c r="D9" s="329">
        <v>5500</v>
      </c>
      <c r="E9" s="306">
        <f t="shared" si="1"/>
        <v>0.689</v>
      </c>
      <c r="F9" s="464" t="str">
        <f t="shared" si="0"/>
        <v>是</v>
      </c>
    </row>
    <row r="10" ht="37.5" customHeight="1" spans="1:6">
      <c r="A10" s="337" t="s">
        <v>18</v>
      </c>
      <c r="B10" s="285" t="s">
        <v>19</v>
      </c>
      <c r="C10" s="329">
        <v>1442</v>
      </c>
      <c r="D10" s="329">
        <v>1800</v>
      </c>
      <c r="E10" s="306">
        <f t="shared" si="1"/>
        <v>0.248</v>
      </c>
      <c r="F10" s="464" t="str">
        <f t="shared" si="0"/>
        <v>是</v>
      </c>
    </row>
    <row r="11" ht="37.5" customHeight="1" spans="1:6">
      <c r="A11" s="337" t="s">
        <v>20</v>
      </c>
      <c r="B11" s="285" t="s">
        <v>21</v>
      </c>
      <c r="C11" s="329">
        <v>752</v>
      </c>
      <c r="D11" s="329">
        <v>750</v>
      </c>
      <c r="E11" s="306">
        <f t="shared" si="1"/>
        <v>-0.003</v>
      </c>
      <c r="F11" s="464" t="str">
        <f t="shared" si="0"/>
        <v>是</v>
      </c>
    </row>
    <row r="12" ht="37.5" customHeight="1" spans="1:6">
      <c r="A12" s="337" t="s">
        <v>22</v>
      </c>
      <c r="B12" s="285" t="s">
        <v>23</v>
      </c>
      <c r="C12" s="329">
        <v>461</v>
      </c>
      <c r="D12" s="329">
        <v>484</v>
      </c>
      <c r="E12" s="306">
        <f t="shared" si="1"/>
        <v>0.05</v>
      </c>
      <c r="F12" s="464" t="str">
        <f t="shared" si="0"/>
        <v>是</v>
      </c>
    </row>
    <row r="13" ht="37.5" customHeight="1" spans="1:6">
      <c r="A13" s="337" t="s">
        <v>24</v>
      </c>
      <c r="B13" s="285" t="s">
        <v>25</v>
      </c>
      <c r="C13" s="329">
        <v>776</v>
      </c>
      <c r="D13" s="329">
        <v>800</v>
      </c>
      <c r="E13" s="306">
        <f t="shared" si="1"/>
        <v>0.031</v>
      </c>
      <c r="F13" s="464" t="str">
        <f t="shared" si="0"/>
        <v>是</v>
      </c>
    </row>
    <row r="14" ht="37.5" customHeight="1" spans="1:6">
      <c r="A14" s="337" t="s">
        <v>26</v>
      </c>
      <c r="B14" s="285" t="s">
        <v>27</v>
      </c>
      <c r="C14" s="329">
        <v>683</v>
      </c>
      <c r="D14" s="329">
        <v>600</v>
      </c>
      <c r="E14" s="306">
        <f t="shared" si="1"/>
        <v>-0.122</v>
      </c>
      <c r="F14" s="464" t="str">
        <f t="shared" si="0"/>
        <v>是</v>
      </c>
    </row>
    <row r="15" ht="37.5" customHeight="1" spans="1:6">
      <c r="A15" s="337" t="s">
        <v>28</v>
      </c>
      <c r="B15" s="285" t="s">
        <v>29</v>
      </c>
      <c r="C15" s="329">
        <v>846</v>
      </c>
      <c r="D15" s="329">
        <v>900</v>
      </c>
      <c r="E15" s="306">
        <f t="shared" si="1"/>
        <v>0.064</v>
      </c>
      <c r="F15" s="464" t="str">
        <f t="shared" si="0"/>
        <v>是</v>
      </c>
    </row>
    <row r="16" ht="37.5" customHeight="1" spans="1:6">
      <c r="A16" s="337" t="s">
        <v>30</v>
      </c>
      <c r="B16" s="285" t="s">
        <v>31</v>
      </c>
      <c r="C16" s="329">
        <v>145</v>
      </c>
      <c r="D16" s="329">
        <v>2310</v>
      </c>
      <c r="E16" s="306">
        <f t="shared" si="1"/>
        <v>14.931</v>
      </c>
      <c r="F16" s="464" t="str">
        <f t="shared" si="0"/>
        <v>是</v>
      </c>
    </row>
    <row r="17" ht="37.5" customHeight="1" spans="1:6">
      <c r="A17" s="337" t="s">
        <v>32</v>
      </c>
      <c r="B17" s="285" t="s">
        <v>33</v>
      </c>
      <c r="C17" s="329">
        <v>1201</v>
      </c>
      <c r="D17" s="329">
        <v>1800</v>
      </c>
      <c r="E17" s="306">
        <f t="shared" si="1"/>
        <v>0.499</v>
      </c>
      <c r="F17" s="464" t="str">
        <f t="shared" si="0"/>
        <v>是</v>
      </c>
    </row>
    <row r="18" ht="37.5" customHeight="1" spans="1:6">
      <c r="A18" s="337" t="s">
        <v>34</v>
      </c>
      <c r="B18" s="285" t="s">
        <v>35</v>
      </c>
      <c r="C18" s="329">
        <v>8607</v>
      </c>
      <c r="D18" s="329">
        <v>9100</v>
      </c>
      <c r="E18" s="306">
        <f t="shared" si="1"/>
        <v>0.057</v>
      </c>
      <c r="F18" s="464" t="str">
        <f t="shared" si="0"/>
        <v>是</v>
      </c>
    </row>
    <row r="19" ht="37.5" customHeight="1" spans="1:6">
      <c r="A19" s="337" t="s">
        <v>36</v>
      </c>
      <c r="B19" s="285" t="s">
        <v>37</v>
      </c>
      <c r="C19" s="329">
        <v>212</v>
      </c>
      <c r="D19" s="329">
        <v>225</v>
      </c>
      <c r="E19" s="306">
        <f t="shared" si="1"/>
        <v>0.061</v>
      </c>
      <c r="F19" s="464" t="str">
        <f t="shared" si="0"/>
        <v>是</v>
      </c>
    </row>
    <row r="20" ht="37.5" customHeight="1" spans="1:6">
      <c r="A20" s="472" t="s">
        <v>38</v>
      </c>
      <c r="B20" s="285" t="s">
        <v>39</v>
      </c>
      <c r="C20" s="329">
        <v>20</v>
      </c>
      <c r="D20" s="329"/>
      <c r="E20" s="306">
        <f t="shared" si="1"/>
        <v>-1</v>
      </c>
      <c r="F20" s="464" t="str">
        <f t="shared" si="0"/>
        <v>是</v>
      </c>
    </row>
    <row r="21" ht="37.5" customHeight="1" spans="1:6">
      <c r="A21" s="335" t="s">
        <v>40</v>
      </c>
      <c r="B21" s="433" t="s">
        <v>41</v>
      </c>
      <c r="C21" s="331">
        <f>SUM(C22:C29)</f>
        <v>9613</v>
      </c>
      <c r="D21" s="331">
        <f>SUM(D22:D29)</f>
        <v>9500</v>
      </c>
      <c r="E21" s="305">
        <f t="shared" si="1"/>
        <v>-0.012</v>
      </c>
      <c r="F21" s="464" t="str">
        <f t="shared" si="0"/>
        <v>是</v>
      </c>
    </row>
    <row r="22" ht="37.5" customHeight="1" spans="1:6">
      <c r="A22" s="465" t="s">
        <v>42</v>
      </c>
      <c r="B22" s="285" t="s">
        <v>43</v>
      </c>
      <c r="C22" s="329">
        <v>2225</v>
      </c>
      <c r="D22" s="329">
        <v>1430</v>
      </c>
      <c r="E22" s="306">
        <f t="shared" si="1"/>
        <v>-0.357</v>
      </c>
      <c r="F22" s="464" t="str">
        <f t="shared" si="0"/>
        <v>是</v>
      </c>
    </row>
    <row r="23" ht="37.5" customHeight="1" spans="1:6">
      <c r="A23" s="337" t="s">
        <v>44</v>
      </c>
      <c r="B23" s="466" t="s">
        <v>45</v>
      </c>
      <c r="C23" s="329">
        <v>3186</v>
      </c>
      <c r="D23" s="329">
        <v>4220</v>
      </c>
      <c r="E23" s="306">
        <f t="shared" si="1"/>
        <v>0.325</v>
      </c>
      <c r="F23" s="464" t="str">
        <f t="shared" si="0"/>
        <v>是</v>
      </c>
    </row>
    <row r="24" ht="37.5" customHeight="1" spans="1:6">
      <c r="A24" s="337" t="s">
        <v>46</v>
      </c>
      <c r="B24" s="285" t="s">
        <v>47</v>
      </c>
      <c r="C24" s="329">
        <v>1704</v>
      </c>
      <c r="D24" s="329">
        <v>1663</v>
      </c>
      <c r="E24" s="306">
        <f t="shared" si="1"/>
        <v>-0.024</v>
      </c>
      <c r="F24" s="464" t="str">
        <f t="shared" si="0"/>
        <v>是</v>
      </c>
    </row>
    <row r="25" ht="37.5" customHeight="1" spans="1:6">
      <c r="A25" s="337" t="s">
        <v>48</v>
      </c>
      <c r="B25" s="285" t="s">
        <v>49</v>
      </c>
      <c r="C25" s="329"/>
      <c r="D25" s="329"/>
      <c r="E25" s="306">
        <f t="shared" si="1"/>
        <v>0</v>
      </c>
      <c r="F25" s="464" t="str">
        <f t="shared" si="0"/>
        <v>否</v>
      </c>
    </row>
    <row r="26" ht="37.5" customHeight="1" spans="1:6">
      <c r="A26" s="337" t="s">
        <v>50</v>
      </c>
      <c r="B26" s="285" t="s">
        <v>51</v>
      </c>
      <c r="C26" s="329">
        <v>1629</v>
      </c>
      <c r="D26" s="329">
        <v>1660</v>
      </c>
      <c r="E26" s="306">
        <f t="shared" si="1"/>
        <v>0.019</v>
      </c>
      <c r="F26" s="464" t="str">
        <f t="shared" si="0"/>
        <v>是</v>
      </c>
    </row>
    <row r="27" ht="37.5" customHeight="1" spans="1:6">
      <c r="A27" s="337" t="s">
        <v>52</v>
      </c>
      <c r="B27" s="285" t="s">
        <v>53</v>
      </c>
      <c r="C27" s="329"/>
      <c r="D27" s="329"/>
      <c r="E27" s="306">
        <f t="shared" si="1"/>
        <v>0</v>
      </c>
      <c r="F27" s="464" t="str">
        <f t="shared" si="0"/>
        <v>否</v>
      </c>
    </row>
    <row r="28" ht="37.5" customHeight="1" spans="1:6">
      <c r="A28" s="337" t="s">
        <v>54</v>
      </c>
      <c r="B28" s="285" t="s">
        <v>55</v>
      </c>
      <c r="C28" s="329">
        <v>792</v>
      </c>
      <c r="D28" s="329">
        <v>200</v>
      </c>
      <c r="E28" s="306">
        <f t="shared" si="1"/>
        <v>-0.747</v>
      </c>
      <c r="F28" s="464" t="str">
        <f t="shared" si="0"/>
        <v>是</v>
      </c>
    </row>
    <row r="29" ht="37.5" customHeight="1" spans="1:6">
      <c r="A29" s="337" t="s">
        <v>56</v>
      </c>
      <c r="B29" s="285" t="s">
        <v>57</v>
      </c>
      <c r="C29" s="329">
        <v>77</v>
      </c>
      <c r="D29" s="329">
        <v>327</v>
      </c>
      <c r="E29" s="306">
        <f t="shared" si="1"/>
        <v>3.247</v>
      </c>
      <c r="F29" s="464" t="str">
        <f t="shared" si="0"/>
        <v>是</v>
      </c>
    </row>
    <row r="30" ht="37.5" customHeight="1" spans="1:6">
      <c r="A30" s="337"/>
      <c r="B30" s="285"/>
      <c r="C30" s="329"/>
      <c r="D30" s="329"/>
      <c r="E30" s="306">
        <f t="shared" si="1"/>
        <v>0</v>
      </c>
      <c r="F30" s="464" t="str">
        <f t="shared" si="0"/>
        <v>是</v>
      </c>
    </row>
    <row r="31" s="454" customFormat="1" ht="37.5" customHeight="1" spans="1:6">
      <c r="A31" s="467"/>
      <c r="B31" s="431" t="s">
        <v>58</v>
      </c>
      <c r="C31" s="331">
        <f>C5+C21</f>
        <v>42042</v>
      </c>
      <c r="D31" s="331">
        <f>D5+D21</f>
        <v>51100</v>
      </c>
      <c r="E31" s="305">
        <f t="shared" si="1"/>
        <v>0.215</v>
      </c>
      <c r="F31" s="464" t="str">
        <f t="shared" si="0"/>
        <v>是</v>
      </c>
    </row>
    <row r="32" ht="37.5" customHeight="1" spans="1:6">
      <c r="A32" s="335">
        <v>105</v>
      </c>
      <c r="B32" s="283" t="s">
        <v>59</v>
      </c>
      <c r="C32" s="331">
        <v>20400</v>
      </c>
      <c r="D32" s="331">
        <v>20470</v>
      </c>
      <c r="E32" s="305">
        <f t="shared" si="1"/>
        <v>0.003</v>
      </c>
      <c r="F32" s="464" t="str">
        <f t="shared" si="0"/>
        <v>是</v>
      </c>
    </row>
    <row r="33" ht="37.5" customHeight="1" spans="1:6">
      <c r="A33" s="432">
        <v>110</v>
      </c>
      <c r="B33" s="433" t="s">
        <v>60</v>
      </c>
      <c r="C33" s="331">
        <f>SUM(C34:C39)</f>
        <v>138913</v>
      </c>
      <c r="D33" s="331">
        <f>SUM(D34:D39)</f>
        <v>137415</v>
      </c>
      <c r="E33" s="305">
        <f t="shared" si="1"/>
        <v>-0.011</v>
      </c>
      <c r="F33" s="464" t="str">
        <f t="shared" si="0"/>
        <v>是</v>
      </c>
    </row>
    <row r="34" ht="37.5" customHeight="1" spans="1:6">
      <c r="A34" s="337">
        <v>11001</v>
      </c>
      <c r="B34" s="285" t="s">
        <v>61</v>
      </c>
      <c r="C34" s="329">
        <v>2341</v>
      </c>
      <c r="D34" s="329">
        <v>2341</v>
      </c>
      <c r="E34" s="306">
        <f t="shared" si="1"/>
        <v>0</v>
      </c>
      <c r="F34" s="464" t="str">
        <f t="shared" si="0"/>
        <v>是</v>
      </c>
    </row>
    <row r="35" ht="37.5" customHeight="1" spans="1:6">
      <c r="A35" s="337"/>
      <c r="B35" s="285" t="s">
        <v>62</v>
      </c>
      <c r="C35" s="329">
        <v>120429</v>
      </c>
      <c r="D35" s="329">
        <v>119100</v>
      </c>
      <c r="E35" s="306">
        <f t="shared" si="1"/>
        <v>-0.011</v>
      </c>
      <c r="F35" s="464" t="str">
        <f t="shared" si="0"/>
        <v>是</v>
      </c>
    </row>
    <row r="36" ht="37.5" customHeight="1" spans="1:6">
      <c r="A36" s="337">
        <v>11008</v>
      </c>
      <c r="B36" s="285" t="s">
        <v>63</v>
      </c>
      <c r="C36" s="329"/>
      <c r="D36" s="329"/>
      <c r="E36" s="306">
        <f t="shared" si="1"/>
        <v>0</v>
      </c>
      <c r="F36" s="464" t="str">
        <f t="shared" si="0"/>
        <v>否</v>
      </c>
    </row>
    <row r="37" ht="37.5" customHeight="1" spans="1:6">
      <c r="A37" s="337">
        <v>11009</v>
      </c>
      <c r="B37" s="285" t="s">
        <v>64</v>
      </c>
      <c r="C37" s="329">
        <v>16063</v>
      </c>
      <c r="D37" s="329">
        <v>15974</v>
      </c>
      <c r="E37" s="306">
        <f t="shared" si="1"/>
        <v>-0.006</v>
      </c>
      <c r="F37" s="464" t="str">
        <f t="shared" si="0"/>
        <v>是</v>
      </c>
    </row>
    <row r="38" s="455" customFormat="1" ht="37.5" customHeight="1" spans="1:6">
      <c r="A38" s="468">
        <v>11013</v>
      </c>
      <c r="B38" s="288" t="s">
        <v>65</v>
      </c>
      <c r="C38" s="329"/>
      <c r="D38" s="329"/>
      <c r="E38" s="306">
        <f t="shared" si="1"/>
        <v>0</v>
      </c>
      <c r="F38" s="464" t="str">
        <f t="shared" si="0"/>
        <v>否</v>
      </c>
    </row>
    <row r="39" s="455" customFormat="1" ht="37.5" customHeight="1" spans="1:6">
      <c r="A39" s="468">
        <v>11015</v>
      </c>
      <c r="B39" s="288" t="s">
        <v>66</v>
      </c>
      <c r="C39" s="329">
        <v>80</v>
      </c>
      <c r="D39" s="329"/>
      <c r="E39" s="306">
        <f t="shared" si="1"/>
        <v>-1</v>
      </c>
      <c r="F39" s="464" t="str">
        <f t="shared" si="0"/>
        <v>是</v>
      </c>
    </row>
    <row r="40" ht="37.5" customHeight="1" spans="1:6">
      <c r="A40" s="469"/>
      <c r="B40" s="470" t="s">
        <v>67</v>
      </c>
      <c r="C40" s="331">
        <f>C31+C32+C33</f>
        <v>201355</v>
      </c>
      <c r="D40" s="331">
        <f>D31+D32+D33</f>
        <v>208985</v>
      </c>
      <c r="E40" s="305">
        <f t="shared" si="1"/>
        <v>0.038</v>
      </c>
      <c r="F40" s="464" t="str">
        <f t="shared" si="0"/>
        <v>是</v>
      </c>
    </row>
    <row r="41" spans="3:4">
      <c r="C41" s="471"/>
      <c r="D41" s="471"/>
    </row>
    <row r="42" spans="4:4">
      <c r="D42" s="471"/>
    </row>
    <row r="43" spans="3:4">
      <c r="C43" s="471"/>
      <c r="D43" s="471"/>
    </row>
    <row r="44" spans="4:4">
      <c r="D44" s="471"/>
    </row>
    <row r="45" spans="3:4">
      <c r="C45" s="471"/>
      <c r="D45" s="471"/>
    </row>
    <row r="46" spans="3:4">
      <c r="C46" s="471"/>
      <c r="D46" s="471"/>
    </row>
    <row r="47" spans="4:4">
      <c r="D47" s="471"/>
    </row>
    <row r="48" spans="3:4">
      <c r="C48" s="471"/>
      <c r="D48" s="471"/>
    </row>
    <row r="49" spans="3:4">
      <c r="C49" s="471"/>
      <c r="D49" s="471"/>
    </row>
    <row r="50" spans="3:4">
      <c r="C50" s="471"/>
      <c r="D50" s="471"/>
    </row>
    <row r="51" spans="3:4">
      <c r="C51" s="471"/>
      <c r="D51" s="471"/>
    </row>
    <row r="52" spans="4:4">
      <c r="D52" s="471"/>
    </row>
    <row r="53" spans="3:4">
      <c r="C53" s="471"/>
      <c r="D53" s="471"/>
    </row>
  </sheetData>
  <autoFilter ref="A4:F40">
    <extLst/>
  </autoFilter>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F5:F40">
    <cfRule type="cellIs" dxfId="2" priority="36" stopIfTrue="1" operator="lessThan">
      <formula>0</formula>
    </cfRule>
    <cfRule type="cellIs" dxfId="2" priority="37" stopIfTrue="1" operator="lessThan">
      <formula>0</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C7 D5">
    <cfRule type="expression" dxfId="1" priority="33" stopIfTrue="1">
      <formula>"len($A:$A)=3"</formula>
    </cfRule>
  </conditionalFormatting>
  <conditionalFormatting sqref="C5:C30 D5 D21">
    <cfRule type="expression" dxfId="1" priority="30" stopIfTrue="1">
      <formula>"len($A:$A)=3"</formula>
    </cfRule>
  </conditionalFormatting>
  <conditionalFormatting sqref="D6:D20 D22:D30">
    <cfRule type="expression" dxfId="1" priority="19" stopIfTrue="1">
      <formula>"len($A:$A)=3"</formula>
    </cfRule>
  </conditionalFormatting>
  <conditionalFormatting sqref="C32:C33 C34:D35 D33">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G282"/>
  <sheetViews>
    <sheetView showGridLines="0" showZeros="0" view="pageBreakPreview" zoomScaleNormal="115" workbookViewId="0">
      <pane ySplit="3" topLeftCell="A257" activePane="bottomLeft" state="frozen"/>
      <selection/>
      <selection pane="bottomLeft" activeCell="C4" sqref="C4:D259"/>
    </sheetView>
  </sheetViews>
  <sheetFormatPr defaultColWidth="9" defaultRowHeight="14.25" outlineLevelCol="6"/>
  <cols>
    <col min="1" max="1" width="21.5" style="257" customWidth="1"/>
    <col min="2" max="2" width="50.75" style="257" customWidth="1"/>
    <col min="3" max="4" width="20.6333333333333" style="257" customWidth="1"/>
    <col min="5" max="5" width="20.6333333333333" style="320" customWidth="1"/>
    <col min="6" max="6" width="3.75" style="259" customWidth="1"/>
    <col min="7" max="16384" width="9" style="257"/>
  </cols>
  <sheetData>
    <row r="1" ht="45" customHeight="1" spans="2:5">
      <c r="B1" s="258" t="s">
        <v>1290</v>
      </c>
      <c r="C1" s="258"/>
      <c r="D1" s="258"/>
      <c r="E1" s="258"/>
    </row>
    <row r="2" s="260" customFormat="1" ht="20.1" customHeight="1" spans="2:6">
      <c r="B2" s="261"/>
      <c r="C2" s="261"/>
      <c r="D2" s="261"/>
      <c r="E2" s="262" t="s">
        <v>1</v>
      </c>
      <c r="F2" s="263"/>
    </row>
    <row r="3" s="268" customFormat="1" ht="45" customHeight="1" spans="1:7">
      <c r="A3" s="264" t="s">
        <v>2</v>
      </c>
      <c r="B3" s="265" t="s">
        <v>3</v>
      </c>
      <c r="C3" s="266" t="s">
        <v>4</v>
      </c>
      <c r="D3" s="266" t="s">
        <v>5</v>
      </c>
      <c r="E3" s="266" t="s">
        <v>6</v>
      </c>
      <c r="F3" s="267" t="s">
        <v>7</v>
      </c>
      <c r="G3" s="268" t="s">
        <v>135</v>
      </c>
    </row>
    <row r="4" ht="38" customHeight="1" spans="1:7">
      <c r="A4" s="321">
        <v>207</v>
      </c>
      <c r="B4" s="270" t="s">
        <v>1291</v>
      </c>
      <c r="C4" s="277">
        <v>11</v>
      </c>
      <c r="D4" s="277">
        <v>0</v>
      </c>
      <c r="E4" s="85"/>
      <c r="F4" s="272" t="str">
        <f t="shared" ref="F4:F67" si="0">IF(LEN(A4)=3,"是",IF(B4&lt;&gt;"",IF(SUM(C4:D4)&lt;&gt;0,"是","否"),"是"))</f>
        <v>是</v>
      </c>
      <c r="G4" s="257" t="str">
        <f t="shared" ref="G4:G67" si="1">IF(LEN(A4)=3,"类",IF(LEN(A4)=5,"款","项"))</f>
        <v>类</v>
      </c>
    </row>
    <row r="5" ht="38" customHeight="1" spans="1:7">
      <c r="A5" s="322">
        <v>20707</v>
      </c>
      <c r="B5" s="273" t="s">
        <v>1292</v>
      </c>
      <c r="C5" s="277">
        <v>0</v>
      </c>
      <c r="D5" s="277">
        <v>0</v>
      </c>
      <c r="E5" s="88"/>
      <c r="F5" s="272" t="str">
        <f t="shared" si="0"/>
        <v>否</v>
      </c>
      <c r="G5" s="257" t="str">
        <f t="shared" si="1"/>
        <v>款</v>
      </c>
    </row>
    <row r="6" ht="38" customHeight="1" spans="1:7">
      <c r="A6" s="322">
        <v>2070701</v>
      </c>
      <c r="B6" s="273" t="s">
        <v>1293</v>
      </c>
      <c r="C6" s="277">
        <v>0</v>
      </c>
      <c r="D6" s="277">
        <v>0</v>
      </c>
      <c r="E6" s="88" t="str">
        <f t="shared" ref="E4:E67" si="2">IF(C6&gt;0,D6/C6-1,IF(C6&lt;0,-(D6/C6-1),""))</f>
        <v/>
      </c>
      <c r="F6" s="272" t="str">
        <f t="shared" si="0"/>
        <v>否</v>
      </c>
      <c r="G6" s="257" t="str">
        <f t="shared" si="1"/>
        <v>项</v>
      </c>
    </row>
    <row r="7" ht="38" customHeight="1" spans="1:7">
      <c r="A7" s="322">
        <v>2070702</v>
      </c>
      <c r="B7" s="273" t="s">
        <v>1294</v>
      </c>
      <c r="C7" s="277">
        <v>0</v>
      </c>
      <c r="D7" s="277">
        <v>0</v>
      </c>
      <c r="E7" s="88" t="str">
        <f t="shared" si="2"/>
        <v/>
      </c>
      <c r="F7" s="272" t="str">
        <f t="shared" si="0"/>
        <v>否</v>
      </c>
      <c r="G7" s="257" t="str">
        <f t="shared" si="1"/>
        <v>项</v>
      </c>
    </row>
    <row r="8" ht="38" customHeight="1" spans="1:7">
      <c r="A8" s="322">
        <v>2070703</v>
      </c>
      <c r="B8" s="273" t="s">
        <v>1295</v>
      </c>
      <c r="C8" s="277">
        <v>0</v>
      </c>
      <c r="D8" s="277">
        <v>0</v>
      </c>
      <c r="E8" s="88" t="str">
        <f t="shared" si="2"/>
        <v/>
      </c>
      <c r="F8" s="272" t="str">
        <f t="shared" si="0"/>
        <v>否</v>
      </c>
      <c r="G8" s="257" t="str">
        <f t="shared" si="1"/>
        <v>项</v>
      </c>
    </row>
    <row r="9" s="250" customFormat="1" ht="38" customHeight="1" spans="1:7">
      <c r="A9" s="322">
        <v>2070704</v>
      </c>
      <c r="B9" s="273" t="s">
        <v>1296</v>
      </c>
      <c r="C9" s="277">
        <v>0</v>
      </c>
      <c r="D9" s="277">
        <v>0</v>
      </c>
      <c r="E9" s="88" t="str">
        <f t="shared" si="2"/>
        <v/>
      </c>
      <c r="F9" s="272" t="str">
        <f t="shared" si="0"/>
        <v>否</v>
      </c>
      <c r="G9" s="257" t="str">
        <f t="shared" si="1"/>
        <v>项</v>
      </c>
    </row>
    <row r="10" ht="38" customHeight="1" spans="1:7">
      <c r="A10" s="322">
        <v>2070799</v>
      </c>
      <c r="B10" s="273" t="s">
        <v>1297</v>
      </c>
      <c r="C10" s="277">
        <v>0</v>
      </c>
      <c r="D10" s="277">
        <v>0</v>
      </c>
      <c r="E10" s="88" t="str">
        <f t="shared" si="2"/>
        <v/>
      </c>
      <c r="F10" s="272" t="str">
        <f t="shared" si="0"/>
        <v>否</v>
      </c>
      <c r="G10" s="257" t="str">
        <f t="shared" si="1"/>
        <v>项</v>
      </c>
    </row>
    <row r="11" ht="38" customHeight="1" spans="1:7">
      <c r="A11" s="322">
        <v>20709</v>
      </c>
      <c r="B11" s="273" t="s">
        <v>1298</v>
      </c>
      <c r="C11" s="277">
        <v>0</v>
      </c>
      <c r="D11" s="277">
        <v>0</v>
      </c>
      <c r="E11" s="88"/>
      <c r="F11" s="272" t="str">
        <f t="shared" si="0"/>
        <v>否</v>
      </c>
      <c r="G11" s="257" t="str">
        <f t="shared" si="1"/>
        <v>款</v>
      </c>
    </row>
    <row r="12" s="250" customFormat="1" ht="38" customHeight="1" spans="1:7">
      <c r="A12" s="322">
        <v>2070901</v>
      </c>
      <c r="B12" s="273" t="s">
        <v>1299</v>
      </c>
      <c r="C12" s="277">
        <v>0</v>
      </c>
      <c r="D12" s="277">
        <v>0</v>
      </c>
      <c r="E12" s="88" t="str">
        <f t="shared" si="2"/>
        <v/>
      </c>
      <c r="F12" s="272" t="str">
        <f t="shared" si="0"/>
        <v>否</v>
      </c>
      <c r="G12" s="257" t="str">
        <f t="shared" si="1"/>
        <v>项</v>
      </c>
    </row>
    <row r="13" ht="38" customHeight="1" spans="1:7">
      <c r="A13" s="322">
        <v>2070902</v>
      </c>
      <c r="B13" s="273" t="s">
        <v>1300</v>
      </c>
      <c r="C13" s="277">
        <v>0</v>
      </c>
      <c r="D13" s="277">
        <v>0</v>
      </c>
      <c r="E13" s="88" t="str">
        <f t="shared" si="2"/>
        <v/>
      </c>
      <c r="F13" s="272" t="str">
        <f t="shared" si="0"/>
        <v>否</v>
      </c>
      <c r="G13" s="257" t="str">
        <f t="shared" si="1"/>
        <v>项</v>
      </c>
    </row>
    <row r="14" s="250" customFormat="1" ht="38" customHeight="1" spans="1:7">
      <c r="A14" s="322">
        <v>2070903</v>
      </c>
      <c r="B14" s="273" t="s">
        <v>1301</v>
      </c>
      <c r="C14" s="277">
        <v>0</v>
      </c>
      <c r="D14" s="277">
        <v>0</v>
      </c>
      <c r="E14" s="88" t="str">
        <f t="shared" si="2"/>
        <v/>
      </c>
      <c r="F14" s="272" t="str">
        <f t="shared" si="0"/>
        <v>否</v>
      </c>
      <c r="G14" s="257" t="str">
        <f t="shared" si="1"/>
        <v>项</v>
      </c>
    </row>
    <row r="15" ht="38" customHeight="1" spans="1:7">
      <c r="A15" s="322">
        <v>2070904</v>
      </c>
      <c r="B15" s="273" t="s">
        <v>1302</v>
      </c>
      <c r="C15" s="277">
        <v>0</v>
      </c>
      <c r="D15" s="277">
        <v>0</v>
      </c>
      <c r="E15" s="88" t="str">
        <f t="shared" si="2"/>
        <v/>
      </c>
      <c r="F15" s="272" t="str">
        <f t="shared" si="0"/>
        <v>否</v>
      </c>
      <c r="G15" s="257" t="str">
        <f t="shared" si="1"/>
        <v>项</v>
      </c>
    </row>
    <row r="16" ht="38" customHeight="1" spans="1:7">
      <c r="A16" s="322">
        <v>2070999</v>
      </c>
      <c r="B16" s="273" t="s">
        <v>1303</v>
      </c>
      <c r="C16" s="277">
        <v>0</v>
      </c>
      <c r="D16" s="277">
        <v>0</v>
      </c>
      <c r="E16" s="88" t="str">
        <f t="shared" si="2"/>
        <v/>
      </c>
      <c r="F16" s="272" t="str">
        <f t="shared" si="0"/>
        <v>否</v>
      </c>
      <c r="G16" s="257" t="str">
        <f t="shared" si="1"/>
        <v>项</v>
      </c>
    </row>
    <row r="17" s="250" customFormat="1" ht="38" customHeight="1" spans="1:7">
      <c r="A17" s="322">
        <v>20710</v>
      </c>
      <c r="B17" s="273" t="s">
        <v>1304</v>
      </c>
      <c r="C17" s="277">
        <v>11</v>
      </c>
      <c r="D17" s="277">
        <v>0</v>
      </c>
      <c r="E17" s="88">
        <f t="shared" si="2"/>
        <v>-1</v>
      </c>
      <c r="F17" s="272" t="str">
        <f t="shared" si="0"/>
        <v>是</v>
      </c>
      <c r="G17" s="257" t="str">
        <f t="shared" si="1"/>
        <v>款</v>
      </c>
    </row>
    <row r="18" s="250" customFormat="1" ht="38" customHeight="1" spans="1:7">
      <c r="A18" s="322">
        <v>2071001</v>
      </c>
      <c r="B18" s="273" t="s">
        <v>1305</v>
      </c>
      <c r="C18" s="277">
        <v>0</v>
      </c>
      <c r="D18" s="277">
        <v>0</v>
      </c>
      <c r="E18" s="88" t="str">
        <f t="shared" si="2"/>
        <v/>
      </c>
      <c r="F18" s="272" t="str">
        <f t="shared" si="0"/>
        <v>否</v>
      </c>
      <c r="G18" s="257" t="str">
        <f t="shared" si="1"/>
        <v>项</v>
      </c>
    </row>
    <row r="19" s="250" customFormat="1" ht="38" customHeight="1" spans="1:7">
      <c r="A19" s="322">
        <v>2071099</v>
      </c>
      <c r="B19" s="273" t="s">
        <v>1306</v>
      </c>
      <c r="C19" s="277">
        <v>11</v>
      </c>
      <c r="D19" s="277">
        <v>0</v>
      </c>
      <c r="E19" s="88">
        <f t="shared" si="2"/>
        <v>-1</v>
      </c>
      <c r="F19" s="272" t="str">
        <f t="shared" si="0"/>
        <v>是</v>
      </c>
      <c r="G19" s="257" t="str">
        <f t="shared" si="1"/>
        <v>项</v>
      </c>
    </row>
    <row r="20" ht="38" customHeight="1" spans="1:7">
      <c r="A20" s="321">
        <v>208</v>
      </c>
      <c r="B20" s="270" t="s">
        <v>1307</v>
      </c>
      <c r="C20" s="277">
        <v>26</v>
      </c>
      <c r="D20" s="277">
        <v>0</v>
      </c>
      <c r="E20" s="85"/>
      <c r="F20" s="272" t="str">
        <f t="shared" si="0"/>
        <v>是</v>
      </c>
      <c r="G20" s="257" t="str">
        <f t="shared" si="1"/>
        <v>类</v>
      </c>
    </row>
    <row r="21" ht="38" customHeight="1" spans="1:7">
      <c r="A21" s="322">
        <v>20822</v>
      </c>
      <c r="B21" s="273" t="s">
        <v>1308</v>
      </c>
      <c r="C21" s="277">
        <v>26</v>
      </c>
      <c r="D21" s="277">
        <v>0</v>
      </c>
      <c r="E21" s="88"/>
      <c r="F21" s="272" t="str">
        <f t="shared" si="0"/>
        <v>是</v>
      </c>
      <c r="G21" s="257" t="str">
        <f t="shared" si="1"/>
        <v>款</v>
      </c>
    </row>
    <row r="22" ht="38" customHeight="1" spans="1:7">
      <c r="A22" s="322">
        <v>2082201</v>
      </c>
      <c r="B22" s="273" t="s">
        <v>1309</v>
      </c>
      <c r="C22" s="277">
        <v>26</v>
      </c>
      <c r="D22" s="277">
        <v>0</v>
      </c>
      <c r="E22" s="88">
        <f t="shared" si="2"/>
        <v>-1</v>
      </c>
      <c r="F22" s="272" t="str">
        <f t="shared" si="0"/>
        <v>是</v>
      </c>
      <c r="G22" s="257" t="str">
        <f t="shared" si="1"/>
        <v>项</v>
      </c>
    </row>
    <row r="23" ht="38" customHeight="1" spans="1:7">
      <c r="A23" s="322">
        <v>2082202</v>
      </c>
      <c r="B23" s="273" t="s">
        <v>1310</v>
      </c>
      <c r="C23" s="277">
        <v>0</v>
      </c>
      <c r="D23" s="277">
        <v>0</v>
      </c>
      <c r="E23" s="88" t="str">
        <f t="shared" si="2"/>
        <v/>
      </c>
      <c r="F23" s="272" t="str">
        <f t="shared" si="0"/>
        <v>否</v>
      </c>
      <c r="G23" s="257" t="str">
        <f t="shared" si="1"/>
        <v>项</v>
      </c>
    </row>
    <row r="24" ht="38" customHeight="1" spans="1:7">
      <c r="A24" s="322">
        <v>2082299</v>
      </c>
      <c r="B24" s="273" t="s">
        <v>1311</v>
      </c>
      <c r="C24" s="277">
        <v>0</v>
      </c>
      <c r="D24" s="277">
        <v>0</v>
      </c>
      <c r="E24" s="88" t="str">
        <f t="shared" si="2"/>
        <v/>
      </c>
      <c r="F24" s="272" t="str">
        <f t="shared" si="0"/>
        <v>否</v>
      </c>
      <c r="G24" s="257" t="str">
        <f t="shared" si="1"/>
        <v>项</v>
      </c>
    </row>
    <row r="25" ht="38" customHeight="1" spans="1:7">
      <c r="A25" s="322">
        <v>20823</v>
      </c>
      <c r="B25" s="273" t="s">
        <v>1312</v>
      </c>
      <c r="C25" s="277">
        <v>0</v>
      </c>
      <c r="D25" s="277">
        <v>0</v>
      </c>
      <c r="E25" s="88"/>
      <c r="F25" s="272" t="str">
        <f t="shared" si="0"/>
        <v>否</v>
      </c>
      <c r="G25" s="257" t="str">
        <f t="shared" si="1"/>
        <v>款</v>
      </c>
    </row>
    <row r="26" s="250" customFormat="1" ht="38" customHeight="1" spans="1:7">
      <c r="A26" s="322">
        <v>2082301</v>
      </c>
      <c r="B26" s="273" t="s">
        <v>1309</v>
      </c>
      <c r="C26" s="277">
        <v>0</v>
      </c>
      <c r="D26" s="277">
        <v>0</v>
      </c>
      <c r="E26" s="88" t="str">
        <f t="shared" si="2"/>
        <v/>
      </c>
      <c r="F26" s="272" t="str">
        <f t="shared" si="0"/>
        <v>否</v>
      </c>
      <c r="G26" s="257" t="str">
        <f t="shared" si="1"/>
        <v>项</v>
      </c>
    </row>
    <row r="27" ht="38" customHeight="1" spans="1:7">
      <c r="A27" s="322">
        <v>2082302</v>
      </c>
      <c r="B27" s="273" t="s">
        <v>1310</v>
      </c>
      <c r="C27" s="277">
        <v>0</v>
      </c>
      <c r="D27" s="277">
        <v>0</v>
      </c>
      <c r="E27" s="88" t="str">
        <f t="shared" si="2"/>
        <v/>
      </c>
      <c r="F27" s="272" t="str">
        <f t="shared" si="0"/>
        <v>否</v>
      </c>
      <c r="G27" s="257" t="str">
        <f t="shared" si="1"/>
        <v>项</v>
      </c>
    </row>
    <row r="28" ht="38" customHeight="1" spans="1:7">
      <c r="A28" s="322">
        <v>2082399</v>
      </c>
      <c r="B28" s="273" t="s">
        <v>1313</v>
      </c>
      <c r="C28" s="277">
        <v>0</v>
      </c>
      <c r="D28" s="277">
        <v>0</v>
      </c>
      <c r="E28" s="88" t="str">
        <f t="shared" si="2"/>
        <v/>
      </c>
      <c r="F28" s="272" t="str">
        <f t="shared" si="0"/>
        <v>否</v>
      </c>
      <c r="G28" s="257" t="str">
        <f t="shared" si="1"/>
        <v>项</v>
      </c>
    </row>
    <row r="29" s="253" customFormat="1" ht="38" customHeight="1" spans="1:7">
      <c r="A29" s="322">
        <v>20829</v>
      </c>
      <c r="B29" s="273" t="s">
        <v>1314</v>
      </c>
      <c r="C29" s="277">
        <v>0</v>
      </c>
      <c r="D29" s="277">
        <v>0</v>
      </c>
      <c r="E29" s="88"/>
      <c r="F29" s="272" t="str">
        <f t="shared" si="0"/>
        <v>否</v>
      </c>
      <c r="G29" s="257" t="str">
        <f t="shared" si="1"/>
        <v>款</v>
      </c>
    </row>
    <row r="30" s="250" customFormat="1" ht="38" customHeight="1" spans="1:7">
      <c r="A30" s="322">
        <v>2082901</v>
      </c>
      <c r="B30" s="273" t="s">
        <v>1310</v>
      </c>
      <c r="C30" s="277">
        <v>0</v>
      </c>
      <c r="D30" s="277">
        <v>0</v>
      </c>
      <c r="E30" s="88" t="str">
        <f t="shared" si="2"/>
        <v/>
      </c>
      <c r="F30" s="272" t="str">
        <f t="shared" si="0"/>
        <v>否</v>
      </c>
      <c r="G30" s="257" t="str">
        <f t="shared" si="1"/>
        <v>项</v>
      </c>
    </row>
    <row r="31" s="250" customFormat="1" ht="38" customHeight="1" spans="1:7">
      <c r="A31" s="322">
        <v>2082999</v>
      </c>
      <c r="B31" s="273" t="s">
        <v>1315</v>
      </c>
      <c r="C31" s="277">
        <v>0</v>
      </c>
      <c r="D31" s="277">
        <v>0</v>
      </c>
      <c r="E31" s="88" t="str">
        <f t="shared" si="2"/>
        <v/>
      </c>
      <c r="F31" s="272" t="str">
        <f t="shared" si="0"/>
        <v>否</v>
      </c>
      <c r="G31" s="257" t="str">
        <f t="shared" si="1"/>
        <v>项</v>
      </c>
    </row>
    <row r="32" ht="38" customHeight="1" spans="1:7">
      <c r="A32" s="321">
        <v>211</v>
      </c>
      <c r="B32" s="270" t="s">
        <v>1316</v>
      </c>
      <c r="C32" s="277">
        <v>0</v>
      </c>
      <c r="D32" s="277">
        <v>0</v>
      </c>
      <c r="E32" s="85"/>
      <c r="F32" s="272" t="str">
        <f t="shared" si="0"/>
        <v>是</v>
      </c>
      <c r="G32" s="257" t="str">
        <f t="shared" si="1"/>
        <v>类</v>
      </c>
    </row>
    <row r="33" ht="38" customHeight="1" spans="1:7">
      <c r="A33" s="322">
        <v>21160</v>
      </c>
      <c r="B33" s="273" t="s">
        <v>1317</v>
      </c>
      <c r="C33" s="277">
        <v>0</v>
      </c>
      <c r="D33" s="277">
        <v>0</v>
      </c>
      <c r="E33" s="88"/>
      <c r="F33" s="272" t="str">
        <f t="shared" si="0"/>
        <v>否</v>
      </c>
      <c r="G33" s="257" t="str">
        <f t="shared" si="1"/>
        <v>款</v>
      </c>
    </row>
    <row r="34" s="250" customFormat="1" ht="38" customHeight="1" spans="1:7">
      <c r="A34" s="274">
        <v>2116001</v>
      </c>
      <c r="B34" s="273" t="s">
        <v>1318</v>
      </c>
      <c r="C34" s="277">
        <v>0</v>
      </c>
      <c r="D34" s="277">
        <v>0</v>
      </c>
      <c r="E34" s="88" t="str">
        <f t="shared" si="2"/>
        <v/>
      </c>
      <c r="F34" s="272" t="str">
        <f t="shared" si="0"/>
        <v>否</v>
      </c>
      <c r="G34" s="257" t="str">
        <f t="shared" si="1"/>
        <v>项</v>
      </c>
    </row>
    <row r="35" s="250" customFormat="1" ht="38" customHeight="1" spans="1:7">
      <c r="A35" s="274">
        <v>2116002</v>
      </c>
      <c r="B35" s="273" t="s">
        <v>1319</v>
      </c>
      <c r="C35" s="277">
        <v>0</v>
      </c>
      <c r="D35" s="277">
        <v>0</v>
      </c>
      <c r="E35" s="88" t="str">
        <f t="shared" si="2"/>
        <v/>
      </c>
      <c r="F35" s="272" t="str">
        <f t="shared" si="0"/>
        <v>否</v>
      </c>
      <c r="G35" s="257" t="str">
        <f t="shared" si="1"/>
        <v>项</v>
      </c>
    </row>
    <row r="36" s="250" customFormat="1" ht="38" customHeight="1" spans="1:7">
      <c r="A36" s="274">
        <v>2116003</v>
      </c>
      <c r="B36" s="273" t="s">
        <v>1320</v>
      </c>
      <c r="C36" s="277">
        <v>0</v>
      </c>
      <c r="D36" s="277">
        <v>0</v>
      </c>
      <c r="E36" s="88" t="str">
        <f t="shared" si="2"/>
        <v/>
      </c>
      <c r="F36" s="272" t="str">
        <f t="shared" si="0"/>
        <v>否</v>
      </c>
      <c r="G36" s="257" t="str">
        <f t="shared" si="1"/>
        <v>项</v>
      </c>
    </row>
    <row r="37" s="253" customFormat="1" ht="38" customHeight="1" spans="1:7">
      <c r="A37" s="274">
        <v>2116099</v>
      </c>
      <c r="B37" s="273" t="s">
        <v>1321</v>
      </c>
      <c r="C37" s="277">
        <v>0</v>
      </c>
      <c r="D37" s="277">
        <v>0</v>
      </c>
      <c r="E37" s="88" t="str">
        <f t="shared" si="2"/>
        <v/>
      </c>
      <c r="F37" s="272" t="str">
        <f t="shared" si="0"/>
        <v>否</v>
      </c>
      <c r="G37" s="257" t="str">
        <f t="shared" si="1"/>
        <v>项</v>
      </c>
    </row>
    <row r="38" s="250" customFormat="1" ht="38" customHeight="1" spans="1:7">
      <c r="A38" s="274">
        <v>21161</v>
      </c>
      <c r="B38" s="273" t="s">
        <v>1322</v>
      </c>
      <c r="C38" s="277">
        <v>0</v>
      </c>
      <c r="D38" s="277">
        <v>0</v>
      </c>
      <c r="E38" s="88" t="str">
        <f t="shared" si="2"/>
        <v/>
      </c>
      <c r="F38" s="272" t="str">
        <f t="shared" si="0"/>
        <v>否</v>
      </c>
      <c r="G38" s="257" t="str">
        <f t="shared" si="1"/>
        <v>款</v>
      </c>
    </row>
    <row r="39" ht="38" customHeight="1" spans="1:7">
      <c r="A39" s="274">
        <v>2116101</v>
      </c>
      <c r="B39" s="273" t="s">
        <v>1323</v>
      </c>
      <c r="C39" s="277">
        <v>0</v>
      </c>
      <c r="D39" s="277">
        <v>0</v>
      </c>
      <c r="E39" s="88" t="str">
        <f t="shared" si="2"/>
        <v/>
      </c>
      <c r="F39" s="272" t="str">
        <f t="shared" si="0"/>
        <v>否</v>
      </c>
      <c r="G39" s="257" t="str">
        <f t="shared" si="1"/>
        <v>项</v>
      </c>
    </row>
    <row r="40" ht="38" customHeight="1" spans="1:7">
      <c r="A40" s="274">
        <v>2116102</v>
      </c>
      <c r="B40" s="273" t="s">
        <v>1324</v>
      </c>
      <c r="C40" s="277">
        <v>0</v>
      </c>
      <c r="D40" s="277">
        <v>0</v>
      </c>
      <c r="E40" s="88" t="str">
        <f t="shared" si="2"/>
        <v/>
      </c>
      <c r="F40" s="272" t="str">
        <f t="shared" si="0"/>
        <v>否</v>
      </c>
      <c r="G40" s="257" t="str">
        <f t="shared" si="1"/>
        <v>项</v>
      </c>
    </row>
    <row r="41" ht="38" customHeight="1" spans="1:7">
      <c r="A41" s="274">
        <v>2116103</v>
      </c>
      <c r="B41" s="273" t="s">
        <v>1325</v>
      </c>
      <c r="C41" s="277">
        <v>0</v>
      </c>
      <c r="D41" s="277">
        <v>0</v>
      </c>
      <c r="E41" s="88" t="str">
        <f t="shared" si="2"/>
        <v/>
      </c>
      <c r="F41" s="272" t="str">
        <f t="shared" si="0"/>
        <v>否</v>
      </c>
      <c r="G41" s="257" t="str">
        <f t="shared" si="1"/>
        <v>项</v>
      </c>
    </row>
    <row r="42" ht="38" customHeight="1" spans="1:7">
      <c r="A42" s="274">
        <v>2116104</v>
      </c>
      <c r="B42" s="273" t="s">
        <v>1326</v>
      </c>
      <c r="C42" s="277">
        <v>0</v>
      </c>
      <c r="D42" s="277">
        <v>0</v>
      </c>
      <c r="E42" s="88" t="str">
        <f t="shared" si="2"/>
        <v/>
      </c>
      <c r="F42" s="272" t="str">
        <f t="shared" si="0"/>
        <v>否</v>
      </c>
      <c r="G42" s="257" t="str">
        <f t="shared" si="1"/>
        <v>项</v>
      </c>
    </row>
    <row r="43" ht="38" customHeight="1" spans="1:7">
      <c r="A43" s="321">
        <v>212</v>
      </c>
      <c r="B43" s="270" t="s">
        <v>1327</v>
      </c>
      <c r="C43" s="277">
        <v>22277</v>
      </c>
      <c r="D43" s="277">
        <v>24140</v>
      </c>
      <c r="E43" s="85"/>
      <c r="F43" s="272" t="str">
        <f t="shared" si="0"/>
        <v>是</v>
      </c>
      <c r="G43" s="257" t="str">
        <f t="shared" si="1"/>
        <v>类</v>
      </c>
    </row>
    <row r="44" ht="38" customHeight="1" spans="1:7">
      <c r="A44" s="322">
        <v>21208</v>
      </c>
      <c r="B44" s="273" t="s">
        <v>1328</v>
      </c>
      <c r="C44" s="277">
        <v>22277</v>
      </c>
      <c r="D44" s="277">
        <v>24140</v>
      </c>
      <c r="E44" s="88"/>
      <c r="F44" s="272" t="str">
        <f t="shared" si="0"/>
        <v>是</v>
      </c>
      <c r="G44" s="257" t="str">
        <f t="shared" si="1"/>
        <v>款</v>
      </c>
    </row>
    <row r="45" ht="38" customHeight="1" spans="1:7">
      <c r="A45" s="322">
        <v>2120801</v>
      </c>
      <c r="B45" s="273" t="s">
        <v>1329</v>
      </c>
      <c r="C45" s="277">
        <v>16603</v>
      </c>
      <c r="D45" s="277">
        <v>0</v>
      </c>
      <c r="E45" s="88">
        <f t="shared" si="2"/>
        <v>-1</v>
      </c>
      <c r="F45" s="272" t="str">
        <f t="shared" si="0"/>
        <v>是</v>
      </c>
      <c r="G45" s="257" t="str">
        <f t="shared" si="1"/>
        <v>项</v>
      </c>
    </row>
    <row r="46" ht="38" customHeight="1" spans="1:7">
      <c r="A46" s="322">
        <v>2120802</v>
      </c>
      <c r="B46" s="273" t="s">
        <v>1330</v>
      </c>
      <c r="C46" s="277">
        <v>97</v>
      </c>
      <c r="D46" s="277">
        <v>0</v>
      </c>
      <c r="E46" s="88">
        <f t="shared" si="2"/>
        <v>-1</v>
      </c>
      <c r="F46" s="272" t="str">
        <f t="shared" si="0"/>
        <v>是</v>
      </c>
      <c r="G46" s="257" t="str">
        <f t="shared" si="1"/>
        <v>项</v>
      </c>
    </row>
    <row r="47" ht="38" customHeight="1" spans="1:7">
      <c r="A47" s="322">
        <v>2120803</v>
      </c>
      <c r="B47" s="273" t="s">
        <v>1331</v>
      </c>
      <c r="C47" s="277">
        <v>0</v>
      </c>
      <c r="D47" s="277">
        <v>0</v>
      </c>
      <c r="E47" s="88" t="str">
        <f t="shared" si="2"/>
        <v/>
      </c>
      <c r="F47" s="272" t="str">
        <f t="shared" si="0"/>
        <v>否</v>
      </c>
      <c r="G47" s="257" t="str">
        <f t="shared" si="1"/>
        <v>项</v>
      </c>
    </row>
    <row r="48" ht="38" customHeight="1" spans="1:7">
      <c r="A48" s="322">
        <v>2120804</v>
      </c>
      <c r="B48" s="273" t="s">
        <v>1332</v>
      </c>
      <c r="C48" s="277">
        <v>0</v>
      </c>
      <c r="D48" s="277">
        <v>0</v>
      </c>
      <c r="E48" s="88" t="str">
        <f t="shared" si="2"/>
        <v/>
      </c>
      <c r="F48" s="272" t="str">
        <f t="shared" si="0"/>
        <v>否</v>
      </c>
      <c r="G48" s="257" t="str">
        <f t="shared" si="1"/>
        <v>项</v>
      </c>
    </row>
    <row r="49" ht="38" customHeight="1" spans="1:7">
      <c r="A49" s="322">
        <v>2120805</v>
      </c>
      <c r="B49" s="273" t="s">
        <v>1333</v>
      </c>
      <c r="C49" s="277">
        <v>1715</v>
      </c>
      <c r="D49" s="277">
        <v>0</v>
      </c>
      <c r="E49" s="88">
        <f t="shared" si="2"/>
        <v>-1</v>
      </c>
      <c r="F49" s="272" t="str">
        <f t="shared" si="0"/>
        <v>是</v>
      </c>
      <c r="G49" s="257" t="str">
        <f t="shared" si="1"/>
        <v>项</v>
      </c>
    </row>
    <row r="50" ht="38" customHeight="1" spans="1:7">
      <c r="A50" s="322">
        <v>2120806</v>
      </c>
      <c r="B50" s="273" t="s">
        <v>1334</v>
      </c>
      <c r="C50" s="277">
        <v>1</v>
      </c>
      <c r="D50" s="277">
        <v>0</v>
      </c>
      <c r="E50" s="88">
        <f t="shared" si="2"/>
        <v>-1</v>
      </c>
      <c r="F50" s="272" t="str">
        <f t="shared" si="0"/>
        <v>是</v>
      </c>
      <c r="G50" s="257" t="str">
        <f t="shared" si="1"/>
        <v>项</v>
      </c>
    </row>
    <row r="51" ht="38" customHeight="1" spans="1:7">
      <c r="A51" s="322">
        <v>2120807</v>
      </c>
      <c r="B51" s="273" t="s">
        <v>1335</v>
      </c>
      <c r="C51" s="277">
        <v>0</v>
      </c>
      <c r="D51" s="277">
        <v>0</v>
      </c>
      <c r="E51" s="88" t="str">
        <f t="shared" si="2"/>
        <v/>
      </c>
      <c r="F51" s="272" t="str">
        <f t="shared" si="0"/>
        <v>否</v>
      </c>
      <c r="G51" s="257" t="str">
        <f t="shared" si="1"/>
        <v>项</v>
      </c>
    </row>
    <row r="52" ht="38" customHeight="1" spans="1:7">
      <c r="A52" s="322">
        <v>2120809</v>
      </c>
      <c r="B52" s="273" t="s">
        <v>1336</v>
      </c>
      <c r="C52" s="277">
        <v>0</v>
      </c>
      <c r="D52" s="277">
        <v>0</v>
      </c>
      <c r="E52" s="88" t="str">
        <f t="shared" si="2"/>
        <v/>
      </c>
      <c r="F52" s="272" t="str">
        <f t="shared" si="0"/>
        <v>否</v>
      </c>
      <c r="G52" s="257" t="str">
        <f t="shared" si="1"/>
        <v>项</v>
      </c>
    </row>
    <row r="53" ht="38" customHeight="1" spans="1:7">
      <c r="A53" s="322">
        <v>2120810</v>
      </c>
      <c r="B53" s="273" t="s">
        <v>1337</v>
      </c>
      <c r="C53" s="277">
        <v>0</v>
      </c>
      <c r="D53" s="277">
        <v>0</v>
      </c>
      <c r="E53" s="88" t="str">
        <f t="shared" si="2"/>
        <v/>
      </c>
      <c r="F53" s="272" t="str">
        <f t="shared" si="0"/>
        <v>否</v>
      </c>
      <c r="G53" s="257" t="str">
        <f t="shared" si="1"/>
        <v>项</v>
      </c>
    </row>
    <row r="54" ht="38" customHeight="1" spans="1:7">
      <c r="A54" s="322">
        <v>2120811</v>
      </c>
      <c r="B54" s="273" t="s">
        <v>1338</v>
      </c>
      <c r="C54" s="277">
        <v>0</v>
      </c>
      <c r="D54" s="277">
        <v>0</v>
      </c>
      <c r="E54" s="88" t="str">
        <f t="shared" si="2"/>
        <v/>
      </c>
      <c r="F54" s="272" t="str">
        <f t="shared" si="0"/>
        <v>否</v>
      </c>
      <c r="G54" s="257" t="str">
        <f t="shared" si="1"/>
        <v>项</v>
      </c>
    </row>
    <row r="55" ht="38" customHeight="1" spans="1:7">
      <c r="A55" s="322">
        <v>2120813</v>
      </c>
      <c r="B55" s="273" t="s">
        <v>1339</v>
      </c>
      <c r="C55" s="277">
        <v>0</v>
      </c>
      <c r="D55" s="277">
        <v>0</v>
      </c>
      <c r="E55" s="88" t="str">
        <f t="shared" si="2"/>
        <v/>
      </c>
      <c r="F55" s="272" t="str">
        <f t="shared" si="0"/>
        <v>否</v>
      </c>
      <c r="G55" s="257" t="str">
        <f t="shared" si="1"/>
        <v>项</v>
      </c>
    </row>
    <row r="56" ht="38" customHeight="1" spans="1:7">
      <c r="A56" s="322">
        <v>2120899</v>
      </c>
      <c r="B56" s="273" t="s">
        <v>1340</v>
      </c>
      <c r="C56" s="277">
        <v>3861</v>
      </c>
      <c r="D56" s="277">
        <v>24140</v>
      </c>
      <c r="E56" s="88">
        <f t="shared" si="2"/>
        <v>5.252</v>
      </c>
      <c r="F56" s="272" t="str">
        <f t="shared" si="0"/>
        <v>是</v>
      </c>
      <c r="G56" s="257" t="str">
        <f t="shared" si="1"/>
        <v>项</v>
      </c>
    </row>
    <row r="57" ht="38" customHeight="1" spans="1:7">
      <c r="A57" s="322">
        <v>21210</v>
      </c>
      <c r="B57" s="273" t="s">
        <v>1341</v>
      </c>
      <c r="C57" s="277">
        <v>0</v>
      </c>
      <c r="D57" s="277">
        <v>0</v>
      </c>
      <c r="E57" s="88"/>
      <c r="F57" s="272" t="str">
        <f t="shared" si="0"/>
        <v>否</v>
      </c>
      <c r="G57" s="257" t="str">
        <f t="shared" si="1"/>
        <v>款</v>
      </c>
    </row>
    <row r="58" ht="38" customHeight="1" spans="1:7">
      <c r="A58" s="322">
        <v>2121001</v>
      </c>
      <c r="B58" s="273" t="s">
        <v>1329</v>
      </c>
      <c r="C58" s="277">
        <v>0</v>
      </c>
      <c r="D58" s="277">
        <v>0</v>
      </c>
      <c r="E58" s="88" t="str">
        <f t="shared" si="2"/>
        <v/>
      </c>
      <c r="F58" s="272" t="str">
        <f t="shared" si="0"/>
        <v>否</v>
      </c>
      <c r="G58" s="257" t="str">
        <f t="shared" si="1"/>
        <v>项</v>
      </c>
    </row>
    <row r="59" ht="38" customHeight="1" spans="1:7">
      <c r="A59" s="322">
        <v>2121002</v>
      </c>
      <c r="B59" s="273" t="s">
        <v>1330</v>
      </c>
      <c r="C59" s="277">
        <v>0</v>
      </c>
      <c r="D59" s="277">
        <v>0</v>
      </c>
      <c r="E59" s="88" t="str">
        <f t="shared" si="2"/>
        <v/>
      </c>
      <c r="F59" s="272" t="str">
        <f t="shared" si="0"/>
        <v>否</v>
      </c>
      <c r="G59" s="257" t="str">
        <f t="shared" si="1"/>
        <v>项</v>
      </c>
    </row>
    <row r="60" ht="38" customHeight="1" spans="1:7">
      <c r="A60" s="322">
        <v>2121099</v>
      </c>
      <c r="B60" s="273" t="s">
        <v>1342</v>
      </c>
      <c r="C60" s="277">
        <v>0</v>
      </c>
      <c r="D60" s="277">
        <v>0</v>
      </c>
      <c r="E60" s="88" t="str">
        <f t="shared" si="2"/>
        <v/>
      </c>
      <c r="F60" s="272" t="str">
        <f t="shared" si="0"/>
        <v>否</v>
      </c>
      <c r="G60" s="257" t="str">
        <f t="shared" si="1"/>
        <v>项</v>
      </c>
    </row>
    <row r="61" ht="38" customHeight="1" spans="1:7">
      <c r="A61" s="322">
        <v>21211</v>
      </c>
      <c r="B61" s="273" t="s">
        <v>1343</v>
      </c>
      <c r="C61" s="277">
        <v>0</v>
      </c>
      <c r="D61" s="277">
        <v>0</v>
      </c>
      <c r="E61" s="88"/>
      <c r="F61" s="272" t="str">
        <f t="shared" si="0"/>
        <v>否</v>
      </c>
      <c r="G61" s="257" t="str">
        <f t="shared" si="1"/>
        <v>款</v>
      </c>
    </row>
    <row r="62" ht="38" customHeight="1" spans="1:7">
      <c r="A62" s="322">
        <v>21213</v>
      </c>
      <c r="B62" s="273" t="s">
        <v>1344</v>
      </c>
      <c r="C62" s="277">
        <v>0</v>
      </c>
      <c r="D62" s="277">
        <v>0</v>
      </c>
      <c r="E62" s="88"/>
      <c r="F62" s="272" t="str">
        <f t="shared" si="0"/>
        <v>否</v>
      </c>
      <c r="G62" s="257" t="str">
        <f t="shared" si="1"/>
        <v>款</v>
      </c>
    </row>
    <row r="63" ht="38" customHeight="1" spans="1:7">
      <c r="A63" s="322">
        <v>2121301</v>
      </c>
      <c r="B63" s="273" t="s">
        <v>1345</v>
      </c>
      <c r="C63" s="277">
        <v>0</v>
      </c>
      <c r="D63" s="277">
        <v>0</v>
      </c>
      <c r="E63" s="88" t="str">
        <f t="shared" si="2"/>
        <v/>
      </c>
      <c r="F63" s="272" t="str">
        <f t="shared" si="0"/>
        <v>否</v>
      </c>
      <c r="G63" s="257" t="str">
        <f t="shared" si="1"/>
        <v>项</v>
      </c>
    </row>
    <row r="64" ht="38" customHeight="1" spans="1:7">
      <c r="A64" s="322">
        <v>2121302</v>
      </c>
      <c r="B64" s="273" t="s">
        <v>1346</v>
      </c>
      <c r="C64" s="277">
        <v>0</v>
      </c>
      <c r="D64" s="277">
        <v>0</v>
      </c>
      <c r="E64" s="88" t="str">
        <f t="shared" si="2"/>
        <v/>
      </c>
      <c r="F64" s="272" t="str">
        <f t="shared" si="0"/>
        <v>否</v>
      </c>
      <c r="G64" s="257" t="str">
        <f t="shared" si="1"/>
        <v>项</v>
      </c>
    </row>
    <row r="65" ht="38" customHeight="1" spans="1:7">
      <c r="A65" s="322">
        <v>2121303</v>
      </c>
      <c r="B65" s="273" t="s">
        <v>1347</v>
      </c>
      <c r="C65" s="277">
        <v>0</v>
      </c>
      <c r="D65" s="277">
        <v>0</v>
      </c>
      <c r="E65" s="88" t="str">
        <f t="shared" si="2"/>
        <v/>
      </c>
      <c r="F65" s="272" t="str">
        <f t="shared" si="0"/>
        <v>否</v>
      </c>
      <c r="G65" s="257" t="str">
        <f t="shared" si="1"/>
        <v>项</v>
      </c>
    </row>
    <row r="66" ht="38" customHeight="1" spans="1:7">
      <c r="A66" s="322">
        <v>2121304</v>
      </c>
      <c r="B66" s="273" t="s">
        <v>1348</v>
      </c>
      <c r="C66" s="277">
        <v>0</v>
      </c>
      <c r="D66" s="277">
        <v>0</v>
      </c>
      <c r="E66" s="88" t="str">
        <f t="shared" si="2"/>
        <v/>
      </c>
      <c r="F66" s="272" t="str">
        <f t="shared" si="0"/>
        <v>否</v>
      </c>
      <c r="G66" s="257" t="str">
        <f t="shared" si="1"/>
        <v>项</v>
      </c>
    </row>
    <row r="67" ht="38" customHeight="1" spans="1:7">
      <c r="A67" s="322">
        <v>2121399</v>
      </c>
      <c r="B67" s="273" t="s">
        <v>1349</v>
      </c>
      <c r="C67" s="277">
        <v>0</v>
      </c>
      <c r="D67" s="277">
        <v>0</v>
      </c>
      <c r="E67" s="88" t="str">
        <f t="shared" si="2"/>
        <v/>
      </c>
      <c r="F67" s="272" t="str">
        <f t="shared" si="0"/>
        <v>否</v>
      </c>
      <c r="G67" s="257" t="str">
        <f t="shared" si="1"/>
        <v>项</v>
      </c>
    </row>
    <row r="68" ht="38" customHeight="1" spans="1:7">
      <c r="A68" s="322">
        <v>21214</v>
      </c>
      <c r="B68" s="273" t="s">
        <v>1350</v>
      </c>
      <c r="C68" s="277">
        <v>0</v>
      </c>
      <c r="D68" s="277">
        <v>0</v>
      </c>
      <c r="E68" s="88"/>
      <c r="F68" s="272" t="str">
        <f t="shared" ref="F68:F131" si="3">IF(LEN(A68)=3,"是",IF(B68&lt;&gt;"",IF(SUM(C68:D68)&lt;&gt;0,"是","否"),"是"))</f>
        <v>否</v>
      </c>
      <c r="G68" s="257" t="str">
        <f t="shared" ref="G68:G131" si="4">IF(LEN(A68)=3,"类",IF(LEN(A68)=5,"款","项"))</f>
        <v>款</v>
      </c>
    </row>
    <row r="69" ht="38" customHeight="1" spans="1:7">
      <c r="A69" s="322">
        <v>2121401</v>
      </c>
      <c r="B69" s="273" t="s">
        <v>1351</v>
      </c>
      <c r="C69" s="277">
        <v>0</v>
      </c>
      <c r="D69" s="277">
        <v>0</v>
      </c>
      <c r="E69" s="88" t="str">
        <f t="shared" ref="E68:E131" si="5">IF(C69&gt;0,D69/C69-1,IF(C69&lt;0,-(D69/C69-1),""))</f>
        <v/>
      </c>
      <c r="F69" s="272" t="str">
        <f t="shared" si="3"/>
        <v>否</v>
      </c>
      <c r="G69" s="257" t="str">
        <f t="shared" si="4"/>
        <v>项</v>
      </c>
    </row>
    <row r="70" ht="38" customHeight="1" spans="1:7">
      <c r="A70" s="322">
        <v>2121402</v>
      </c>
      <c r="B70" s="273" t="s">
        <v>1352</v>
      </c>
      <c r="C70" s="277">
        <v>0</v>
      </c>
      <c r="D70" s="277">
        <v>0</v>
      </c>
      <c r="E70" s="88" t="str">
        <f t="shared" si="5"/>
        <v/>
      </c>
      <c r="F70" s="272" t="str">
        <f t="shared" si="3"/>
        <v>否</v>
      </c>
      <c r="G70" s="257" t="str">
        <f t="shared" si="4"/>
        <v>项</v>
      </c>
    </row>
    <row r="71" ht="38" customHeight="1" spans="1:7">
      <c r="A71" s="322">
        <v>2121499</v>
      </c>
      <c r="B71" s="273" t="s">
        <v>1353</v>
      </c>
      <c r="C71" s="277">
        <v>0</v>
      </c>
      <c r="D71" s="277">
        <v>0</v>
      </c>
      <c r="E71" s="88" t="str">
        <f t="shared" si="5"/>
        <v/>
      </c>
      <c r="F71" s="272" t="str">
        <f t="shared" si="3"/>
        <v>否</v>
      </c>
      <c r="G71" s="257" t="str">
        <f t="shared" si="4"/>
        <v>项</v>
      </c>
    </row>
    <row r="72" ht="38" customHeight="1" spans="1:7">
      <c r="A72" s="322">
        <v>21215</v>
      </c>
      <c r="B72" s="273" t="s">
        <v>1354</v>
      </c>
      <c r="C72" s="277">
        <v>0</v>
      </c>
      <c r="D72" s="277">
        <v>0</v>
      </c>
      <c r="E72" s="88"/>
      <c r="F72" s="272" t="str">
        <f t="shared" si="3"/>
        <v>否</v>
      </c>
      <c r="G72" s="257" t="str">
        <f t="shared" si="4"/>
        <v>款</v>
      </c>
    </row>
    <row r="73" ht="38" customHeight="1" spans="1:7">
      <c r="A73" s="322">
        <v>2121501</v>
      </c>
      <c r="B73" s="273" t="s">
        <v>1329</v>
      </c>
      <c r="C73" s="277">
        <v>0</v>
      </c>
      <c r="D73" s="277">
        <v>0</v>
      </c>
      <c r="E73" s="88" t="str">
        <f t="shared" si="5"/>
        <v/>
      </c>
      <c r="F73" s="272" t="str">
        <f t="shared" si="3"/>
        <v>否</v>
      </c>
      <c r="G73" s="257" t="str">
        <f t="shared" si="4"/>
        <v>项</v>
      </c>
    </row>
    <row r="74" ht="38" customHeight="1" spans="1:7">
      <c r="A74" s="322">
        <v>2121502</v>
      </c>
      <c r="B74" s="273" t="s">
        <v>1330</v>
      </c>
      <c r="C74" s="277">
        <v>0</v>
      </c>
      <c r="D74" s="277">
        <v>0</v>
      </c>
      <c r="E74" s="88" t="str">
        <f t="shared" si="5"/>
        <v/>
      </c>
      <c r="F74" s="272" t="str">
        <f t="shared" si="3"/>
        <v>否</v>
      </c>
      <c r="G74" s="257" t="str">
        <f t="shared" si="4"/>
        <v>项</v>
      </c>
    </row>
    <row r="75" ht="38" customHeight="1" spans="1:7">
      <c r="A75" s="322">
        <v>2121599</v>
      </c>
      <c r="B75" s="273" t="s">
        <v>1355</v>
      </c>
      <c r="C75" s="277">
        <v>0</v>
      </c>
      <c r="D75" s="277">
        <v>0</v>
      </c>
      <c r="E75" s="88" t="str">
        <f t="shared" si="5"/>
        <v/>
      </c>
      <c r="F75" s="272" t="str">
        <f t="shared" si="3"/>
        <v>否</v>
      </c>
      <c r="G75" s="257" t="str">
        <f t="shared" si="4"/>
        <v>项</v>
      </c>
    </row>
    <row r="76" ht="38" customHeight="1" spans="1:7">
      <c r="A76" s="322">
        <v>21216</v>
      </c>
      <c r="B76" s="273" t="s">
        <v>1356</v>
      </c>
      <c r="C76" s="277">
        <v>0</v>
      </c>
      <c r="D76" s="277">
        <v>0</v>
      </c>
      <c r="E76" s="88"/>
      <c r="F76" s="272" t="str">
        <f t="shared" si="3"/>
        <v>否</v>
      </c>
      <c r="G76" s="257" t="str">
        <f t="shared" si="4"/>
        <v>款</v>
      </c>
    </row>
    <row r="77" ht="38" customHeight="1" spans="1:7">
      <c r="A77" s="322">
        <v>2121601</v>
      </c>
      <c r="B77" s="273" t="s">
        <v>1329</v>
      </c>
      <c r="C77" s="277">
        <v>0</v>
      </c>
      <c r="D77" s="277">
        <v>0</v>
      </c>
      <c r="E77" s="88" t="str">
        <f t="shared" si="5"/>
        <v/>
      </c>
      <c r="F77" s="272" t="str">
        <f t="shared" si="3"/>
        <v>否</v>
      </c>
      <c r="G77" s="257" t="str">
        <f t="shared" si="4"/>
        <v>项</v>
      </c>
    </row>
    <row r="78" ht="38" customHeight="1" spans="1:7">
      <c r="A78" s="322">
        <v>2121602</v>
      </c>
      <c r="B78" s="273" t="s">
        <v>1330</v>
      </c>
      <c r="C78" s="277">
        <v>0</v>
      </c>
      <c r="D78" s="277">
        <v>0</v>
      </c>
      <c r="E78" s="88" t="str">
        <f t="shared" si="5"/>
        <v/>
      </c>
      <c r="F78" s="272" t="str">
        <f t="shared" si="3"/>
        <v>否</v>
      </c>
      <c r="G78" s="257" t="str">
        <f t="shared" si="4"/>
        <v>项</v>
      </c>
    </row>
    <row r="79" s="250" customFormat="1" ht="38" customHeight="1" spans="1:7">
      <c r="A79" s="322">
        <v>2121699</v>
      </c>
      <c r="B79" s="273" t="s">
        <v>1357</v>
      </c>
      <c r="C79" s="277">
        <v>0</v>
      </c>
      <c r="D79" s="277">
        <v>0</v>
      </c>
      <c r="E79" s="88" t="str">
        <f t="shared" si="5"/>
        <v/>
      </c>
      <c r="F79" s="272" t="str">
        <f t="shared" si="3"/>
        <v>否</v>
      </c>
      <c r="G79" s="257" t="str">
        <f t="shared" si="4"/>
        <v>项</v>
      </c>
    </row>
    <row r="80" s="250" customFormat="1" ht="38" customHeight="1" spans="1:7">
      <c r="A80" s="322">
        <v>21217</v>
      </c>
      <c r="B80" s="273" t="s">
        <v>1358</v>
      </c>
      <c r="C80" s="277">
        <v>0</v>
      </c>
      <c r="D80" s="277">
        <v>0</v>
      </c>
      <c r="E80" s="88"/>
      <c r="F80" s="272" t="str">
        <f t="shared" si="3"/>
        <v>否</v>
      </c>
      <c r="G80" s="257" t="str">
        <f t="shared" si="4"/>
        <v>款</v>
      </c>
    </row>
    <row r="81" s="250" customFormat="1" ht="38" customHeight="1" spans="1:7">
      <c r="A81" s="322">
        <v>2121701</v>
      </c>
      <c r="B81" s="273" t="s">
        <v>1345</v>
      </c>
      <c r="C81" s="277">
        <v>0</v>
      </c>
      <c r="D81" s="277">
        <v>0</v>
      </c>
      <c r="E81" s="88" t="str">
        <f t="shared" si="5"/>
        <v/>
      </c>
      <c r="F81" s="272" t="str">
        <f t="shared" si="3"/>
        <v>否</v>
      </c>
      <c r="G81" s="257" t="str">
        <f t="shared" si="4"/>
        <v>项</v>
      </c>
    </row>
    <row r="82" s="250" customFormat="1" ht="38" customHeight="1" spans="1:7">
      <c r="A82" s="322">
        <v>2121702</v>
      </c>
      <c r="B82" s="273" t="s">
        <v>1346</v>
      </c>
      <c r="C82" s="277">
        <v>0</v>
      </c>
      <c r="D82" s="277">
        <v>0</v>
      </c>
      <c r="E82" s="88" t="str">
        <f t="shared" si="5"/>
        <v/>
      </c>
      <c r="F82" s="272" t="str">
        <f t="shared" si="3"/>
        <v>否</v>
      </c>
      <c r="G82" s="257" t="str">
        <f t="shared" si="4"/>
        <v>项</v>
      </c>
    </row>
    <row r="83" s="250" customFormat="1" ht="38" customHeight="1" spans="1:7">
      <c r="A83" s="322">
        <v>2121703</v>
      </c>
      <c r="B83" s="273" t="s">
        <v>1347</v>
      </c>
      <c r="C83" s="277">
        <v>0</v>
      </c>
      <c r="D83" s="277">
        <v>0</v>
      </c>
      <c r="E83" s="88" t="str">
        <f t="shared" si="5"/>
        <v/>
      </c>
      <c r="F83" s="272" t="str">
        <f t="shared" si="3"/>
        <v>否</v>
      </c>
      <c r="G83" s="257" t="str">
        <f t="shared" si="4"/>
        <v>项</v>
      </c>
    </row>
    <row r="84" s="250" customFormat="1" ht="38" customHeight="1" spans="1:7">
      <c r="A84" s="322">
        <v>2121704</v>
      </c>
      <c r="B84" s="273" t="s">
        <v>1348</v>
      </c>
      <c r="C84" s="277">
        <v>0</v>
      </c>
      <c r="D84" s="277">
        <v>0</v>
      </c>
      <c r="E84" s="88" t="str">
        <f t="shared" si="5"/>
        <v/>
      </c>
      <c r="F84" s="272" t="str">
        <f t="shared" si="3"/>
        <v>否</v>
      </c>
      <c r="G84" s="257" t="str">
        <f t="shared" si="4"/>
        <v>项</v>
      </c>
    </row>
    <row r="85" s="250" customFormat="1" ht="38" customHeight="1" spans="1:7">
      <c r="A85" s="322">
        <v>2121799</v>
      </c>
      <c r="B85" s="273" t="s">
        <v>1359</v>
      </c>
      <c r="C85" s="277">
        <v>0</v>
      </c>
      <c r="D85" s="277">
        <v>0</v>
      </c>
      <c r="E85" s="88" t="str">
        <f t="shared" si="5"/>
        <v/>
      </c>
      <c r="F85" s="272" t="str">
        <f t="shared" si="3"/>
        <v>否</v>
      </c>
      <c r="G85" s="257" t="str">
        <f t="shared" si="4"/>
        <v>项</v>
      </c>
    </row>
    <row r="86" s="250" customFormat="1" ht="38" customHeight="1" spans="1:7">
      <c r="A86" s="322">
        <v>21218</v>
      </c>
      <c r="B86" s="273" t="s">
        <v>1360</v>
      </c>
      <c r="C86" s="277">
        <v>0</v>
      </c>
      <c r="D86" s="277">
        <v>0</v>
      </c>
      <c r="E86" s="88"/>
      <c r="F86" s="272" t="str">
        <f t="shared" si="3"/>
        <v>否</v>
      </c>
      <c r="G86" s="257" t="str">
        <f t="shared" si="4"/>
        <v>款</v>
      </c>
    </row>
    <row r="87" s="250" customFormat="1" ht="38" customHeight="1" spans="1:7">
      <c r="A87" s="322">
        <v>2121801</v>
      </c>
      <c r="B87" s="273" t="s">
        <v>1351</v>
      </c>
      <c r="C87" s="277">
        <v>0</v>
      </c>
      <c r="D87" s="277">
        <v>0</v>
      </c>
      <c r="E87" s="88" t="str">
        <f t="shared" si="5"/>
        <v/>
      </c>
      <c r="F87" s="272" t="str">
        <f t="shared" si="3"/>
        <v>否</v>
      </c>
      <c r="G87" s="257" t="str">
        <f t="shared" si="4"/>
        <v>项</v>
      </c>
    </row>
    <row r="88" s="250" customFormat="1" ht="38" customHeight="1" spans="1:7">
      <c r="A88" s="322">
        <v>2121899</v>
      </c>
      <c r="B88" s="273" t="s">
        <v>1361</v>
      </c>
      <c r="C88" s="277">
        <v>0</v>
      </c>
      <c r="D88" s="277">
        <v>0</v>
      </c>
      <c r="E88" s="88" t="str">
        <f t="shared" si="5"/>
        <v/>
      </c>
      <c r="F88" s="272" t="str">
        <f t="shared" si="3"/>
        <v>否</v>
      </c>
      <c r="G88" s="257" t="str">
        <f t="shared" si="4"/>
        <v>项</v>
      </c>
    </row>
    <row r="89" s="250" customFormat="1" ht="38" customHeight="1" spans="1:7">
      <c r="A89" s="322">
        <v>21219</v>
      </c>
      <c r="B89" s="273" t="s">
        <v>1362</v>
      </c>
      <c r="C89" s="277">
        <v>0</v>
      </c>
      <c r="D89" s="277">
        <v>0</v>
      </c>
      <c r="E89" s="88"/>
      <c r="F89" s="272" t="str">
        <f t="shared" si="3"/>
        <v>否</v>
      </c>
      <c r="G89" s="257" t="str">
        <f t="shared" si="4"/>
        <v>款</v>
      </c>
    </row>
    <row r="90" s="250" customFormat="1" ht="38" customHeight="1" spans="1:7">
      <c r="A90" s="322">
        <v>2121901</v>
      </c>
      <c r="B90" s="273" t="s">
        <v>1329</v>
      </c>
      <c r="C90" s="277">
        <v>0</v>
      </c>
      <c r="D90" s="277">
        <v>0</v>
      </c>
      <c r="E90" s="88" t="str">
        <f t="shared" si="5"/>
        <v/>
      </c>
      <c r="F90" s="272" t="str">
        <f t="shared" si="3"/>
        <v>否</v>
      </c>
      <c r="G90" s="257" t="str">
        <f t="shared" si="4"/>
        <v>项</v>
      </c>
    </row>
    <row r="91" s="250" customFormat="1" ht="38" customHeight="1" spans="1:7">
      <c r="A91" s="322">
        <v>2121902</v>
      </c>
      <c r="B91" s="273" t="s">
        <v>1330</v>
      </c>
      <c r="C91" s="277">
        <v>0</v>
      </c>
      <c r="D91" s="277">
        <v>0</v>
      </c>
      <c r="E91" s="88" t="str">
        <f t="shared" si="5"/>
        <v/>
      </c>
      <c r="F91" s="272" t="str">
        <f t="shared" si="3"/>
        <v>否</v>
      </c>
      <c r="G91" s="257" t="str">
        <f t="shared" si="4"/>
        <v>项</v>
      </c>
    </row>
    <row r="92" s="250" customFormat="1" ht="38" customHeight="1" spans="1:7">
      <c r="A92" s="322">
        <v>2121903</v>
      </c>
      <c r="B92" s="273" t="s">
        <v>1331</v>
      </c>
      <c r="C92" s="277">
        <v>0</v>
      </c>
      <c r="D92" s="277">
        <v>0</v>
      </c>
      <c r="E92" s="88" t="str">
        <f t="shared" si="5"/>
        <v/>
      </c>
      <c r="F92" s="272" t="str">
        <f t="shared" si="3"/>
        <v>否</v>
      </c>
      <c r="G92" s="257" t="str">
        <f t="shared" si="4"/>
        <v>项</v>
      </c>
    </row>
    <row r="93" s="250" customFormat="1" ht="38" customHeight="1" spans="1:7">
      <c r="A93" s="322">
        <v>2121904</v>
      </c>
      <c r="B93" s="273" t="s">
        <v>1332</v>
      </c>
      <c r="C93" s="277">
        <v>0</v>
      </c>
      <c r="D93" s="277">
        <v>0</v>
      </c>
      <c r="E93" s="88" t="str">
        <f t="shared" si="5"/>
        <v/>
      </c>
      <c r="F93" s="272" t="str">
        <f t="shared" si="3"/>
        <v>否</v>
      </c>
      <c r="G93" s="257" t="str">
        <f t="shared" si="4"/>
        <v>项</v>
      </c>
    </row>
    <row r="94" ht="38" customHeight="1" spans="1:7">
      <c r="A94" s="322">
        <v>2121905</v>
      </c>
      <c r="B94" s="273" t="s">
        <v>1335</v>
      </c>
      <c r="C94" s="277">
        <v>0</v>
      </c>
      <c r="D94" s="277">
        <v>0</v>
      </c>
      <c r="E94" s="88" t="str">
        <f t="shared" si="5"/>
        <v/>
      </c>
      <c r="F94" s="272" t="str">
        <f t="shared" si="3"/>
        <v>否</v>
      </c>
      <c r="G94" s="257" t="str">
        <f t="shared" si="4"/>
        <v>项</v>
      </c>
    </row>
    <row r="95" ht="38" customHeight="1" spans="1:7">
      <c r="A95" s="322">
        <v>2121906</v>
      </c>
      <c r="B95" s="273" t="s">
        <v>1337</v>
      </c>
      <c r="C95" s="277">
        <v>0</v>
      </c>
      <c r="D95" s="277">
        <v>0</v>
      </c>
      <c r="E95" s="88" t="str">
        <f t="shared" si="5"/>
        <v/>
      </c>
      <c r="F95" s="272" t="str">
        <f t="shared" si="3"/>
        <v>否</v>
      </c>
      <c r="G95" s="257" t="str">
        <f t="shared" si="4"/>
        <v>项</v>
      </c>
    </row>
    <row r="96" ht="38" customHeight="1" spans="1:7">
      <c r="A96" s="322">
        <v>2121907</v>
      </c>
      <c r="B96" s="273" t="s">
        <v>1338</v>
      </c>
      <c r="C96" s="277">
        <v>0</v>
      </c>
      <c r="D96" s="277">
        <v>0</v>
      </c>
      <c r="E96" s="88" t="str">
        <f t="shared" si="5"/>
        <v/>
      </c>
      <c r="F96" s="272" t="str">
        <f t="shared" si="3"/>
        <v>否</v>
      </c>
      <c r="G96" s="257" t="str">
        <f t="shared" si="4"/>
        <v>项</v>
      </c>
    </row>
    <row r="97" s="250" customFormat="1" ht="38" customHeight="1" spans="1:7">
      <c r="A97" s="322">
        <v>2121999</v>
      </c>
      <c r="B97" s="273" t="s">
        <v>1363</v>
      </c>
      <c r="C97" s="277">
        <v>0</v>
      </c>
      <c r="D97" s="277">
        <v>0</v>
      </c>
      <c r="E97" s="88" t="str">
        <f t="shared" si="5"/>
        <v/>
      </c>
      <c r="F97" s="272" t="str">
        <f t="shared" si="3"/>
        <v>否</v>
      </c>
      <c r="G97" s="257" t="str">
        <f t="shared" si="4"/>
        <v>项</v>
      </c>
    </row>
    <row r="98" s="250" customFormat="1" ht="38" customHeight="1" spans="1:7">
      <c r="A98" s="321">
        <v>213</v>
      </c>
      <c r="B98" s="270" t="s">
        <v>1364</v>
      </c>
      <c r="C98" s="277">
        <v>0</v>
      </c>
      <c r="D98" s="277">
        <v>0</v>
      </c>
      <c r="E98" s="85"/>
      <c r="F98" s="272" t="str">
        <f t="shared" si="3"/>
        <v>是</v>
      </c>
      <c r="G98" s="257" t="str">
        <f t="shared" si="4"/>
        <v>类</v>
      </c>
    </row>
    <row r="99" ht="38" customHeight="1" spans="1:7">
      <c r="A99" s="322">
        <v>21366</v>
      </c>
      <c r="B99" s="273" t="s">
        <v>1365</v>
      </c>
      <c r="C99" s="277">
        <v>0</v>
      </c>
      <c r="D99" s="277">
        <v>0</v>
      </c>
      <c r="E99" s="88"/>
      <c r="F99" s="272" t="str">
        <f t="shared" si="3"/>
        <v>否</v>
      </c>
      <c r="G99" s="257" t="str">
        <f t="shared" si="4"/>
        <v>款</v>
      </c>
    </row>
    <row r="100" s="250" customFormat="1" ht="38" customHeight="1" spans="1:7">
      <c r="A100" s="322">
        <v>2136601</v>
      </c>
      <c r="B100" s="273" t="s">
        <v>1310</v>
      </c>
      <c r="C100" s="277">
        <v>0</v>
      </c>
      <c r="D100" s="277">
        <v>0</v>
      </c>
      <c r="E100" s="88" t="str">
        <f t="shared" si="5"/>
        <v/>
      </c>
      <c r="F100" s="272" t="str">
        <f t="shared" si="3"/>
        <v>否</v>
      </c>
      <c r="G100" s="257" t="str">
        <f t="shared" si="4"/>
        <v>项</v>
      </c>
    </row>
    <row r="101" s="250" customFormat="1" ht="38" customHeight="1" spans="1:7">
      <c r="A101" s="322">
        <v>2136602</v>
      </c>
      <c r="B101" s="273" t="s">
        <v>1366</v>
      </c>
      <c r="C101" s="277">
        <v>0</v>
      </c>
      <c r="D101" s="277">
        <v>0</v>
      </c>
      <c r="E101" s="88" t="str">
        <f t="shared" si="5"/>
        <v/>
      </c>
      <c r="F101" s="272" t="str">
        <f t="shared" si="3"/>
        <v>否</v>
      </c>
      <c r="G101" s="257" t="str">
        <f t="shared" si="4"/>
        <v>项</v>
      </c>
    </row>
    <row r="102" s="250" customFormat="1" ht="38" customHeight="1" spans="1:7">
      <c r="A102" s="322">
        <v>2136603</v>
      </c>
      <c r="B102" s="273" t="s">
        <v>1367</v>
      </c>
      <c r="C102" s="277">
        <v>0</v>
      </c>
      <c r="D102" s="277">
        <v>0</v>
      </c>
      <c r="E102" s="88" t="str">
        <f t="shared" si="5"/>
        <v/>
      </c>
      <c r="F102" s="272" t="str">
        <f t="shared" si="3"/>
        <v>否</v>
      </c>
      <c r="G102" s="257" t="str">
        <f t="shared" si="4"/>
        <v>项</v>
      </c>
    </row>
    <row r="103" s="250" customFormat="1" ht="38" customHeight="1" spans="1:7">
      <c r="A103" s="322">
        <v>2136699</v>
      </c>
      <c r="B103" s="273" t="s">
        <v>1368</v>
      </c>
      <c r="C103" s="277">
        <v>0</v>
      </c>
      <c r="D103" s="277">
        <v>0</v>
      </c>
      <c r="E103" s="88" t="str">
        <f t="shared" si="5"/>
        <v/>
      </c>
      <c r="F103" s="272" t="str">
        <f t="shared" si="3"/>
        <v>否</v>
      </c>
      <c r="G103" s="257" t="str">
        <f t="shared" si="4"/>
        <v>项</v>
      </c>
    </row>
    <row r="104" s="250" customFormat="1" ht="38" customHeight="1" spans="1:7">
      <c r="A104" s="322">
        <v>21367</v>
      </c>
      <c r="B104" s="273" t="s">
        <v>1369</v>
      </c>
      <c r="C104" s="277">
        <v>0</v>
      </c>
      <c r="D104" s="277">
        <v>0</v>
      </c>
      <c r="E104" s="88" t="str">
        <f t="shared" si="5"/>
        <v/>
      </c>
      <c r="F104" s="272" t="str">
        <f t="shared" si="3"/>
        <v>否</v>
      </c>
      <c r="G104" s="257" t="str">
        <f t="shared" si="4"/>
        <v>款</v>
      </c>
    </row>
    <row r="105" ht="38" customHeight="1" spans="1:7">
      <c r="A105" s="322">
        <v>2136701</v>
      </c>
      <c r="B105" s="273" t="s">
        <v>1310</v>
      </c>
      <c r="C105" s="277">
        <v>0</v>
      </c>
      <c r="D105" s="277">
        <v>0</v>
      </c>
      <c r="E105" s="88" t="str">
        <f t="shared" si="5"/>
        <v/>
      </c>
      <c r="F105" s="272" t="str">
        <f t="shared" si="3"/>
        <v>否</v>
      </c>
      <c r="G105" s="257" t="str">
        <f t="shared" si="4"/>
        <v>项</v>
      </c>
    </row>
    <row r="106" s="250" customFormat="1" ht="38" customHeight="1" spans="1:7">
      <c r="A106" s="322">
        <v>2136702</v>
      </c>
      <c r="B106" s="273" t="s">
        <v>1366</v>
      </c>
      <c r="C106" s="277">
        <v>0</v>
      </c>
      <c r="D106" s="277">
        <v>0</v>
      </c>
      <c r="E106" s="88" t="str">
        <f t="shared" si="5"/>
        <v/>
      </c>
      <c r="F106" s="272" t="str">
        <f t="shared" si="3"/>
        <v>否</v>
      </c>
      <c r="G106" s="257" t="str">
        <f t="shared" si="4"/>
        <v>项</v>
      </c>
    </row>
    <row r="107" s="250" customFormat="1" ht="38" customHeight="1" spans="1:7">
      <c r="A107" s="322">
        <v>2136703</v>
      </c>
      <c r="B107" s="273" t="s">
        <v>1370</v>
      </c>
      <c r="C107" s="277">
        <v>0</v>
      </c>
      <c r="D107" s="277">
        <v>0</v>
      </c>
      <c r="E107" s="88" t="str">
        <f t="shared" si="5"/>
        <v/>
      </c>
      <c r="F107" s="272" t="str">
        <f t="shared" si="3"/>
        <v>否</v>
      </c>
      <c r="G107" s="257" t="str">
        <f t="shared" si="4"/>
        <v>项</v>
      </c>
    </row>
    <row r="108" s="250" customFormat="1" ht="38" customHeight="1" spans="1:7">
      <c r="A108" s="322">
        <v>2136799</v>
      </c>
      <c r="B108" s="273" t="s">
        <v>1371</v>
      </c>
      <c r="C108" s="277">
        <v>0</v>
      </c>
      <c r="D108" s="277">
        <v>0</v>
      </c>
      <c r="E108" s="88" t="str">
        <f t="shared" si="5"/>
        <v/>
      </c>
      <c r="F108" s="272" t="str">
        <f t="shared" si="3"/>
        <v>否</v>
      </c>
      <c r="G108" s="257" t="str">
        <f t="shared" si="4"/>
        <v>项</v>
      </c>
    </row>
    <row r="109" ht="38" customHeight="1" spans="1:7">
      <c r="A109" s="322">
        <v>21369</v>
      </c>
      <c r="B109" s="273" t="s">
        <v>1372</v>
      </c>
      <c r="C109" s="277">
        <v>0</v>
      </c>
      <c r="D109" s="277">
        <v>0</v>
      </c>
      <c r="E109" s="88"/>
      <c r="F109" s="272" t="str">
        <f t="shared" si="3"/>
        <v>否</v>
      </c>
      <c r="G109" s="257" t="str">
        <f t="shared" si="4"/>
        <v>款</v>
      </c>
    </row>
    <row r="110" s="250" customFormat="1" ht="38" customHeight="1" spans="1:7">
      <c r="A110" s="322">
        <v>2136901</v>
      </c>
      <c r="B110" s="273" t="s">
        <v>1373</v>
      </c>
      <c r="C110" s="277">
        <v>0</v>
      </c>
      <c r="D110" s="277">
        <v>0</v>
      </c>
      <c r="E110" s="88" t="str">
        <f t="shared" si="5"/>
        <v/>
      </c>
      <c r="F110" s="272" t="str">
        <f t="shared" si="3"/>
        <v>否</v>
      </c>
      <c r="G110" s="257" t="str">
        <f t="shared" si="4"/>
        <v>项</v>
      </c>
    </row>
    <row r="111" s="250" customFormat="1" ht="38" customHeight="1" spans="1:7">
      <c r="A111" s="322">
        <v>2136902</v>
      </c>
      <c r="B111" s="273" t="s">
        <v>1374</v>
      </c>
      <c r="C111" s="277">
        <v>0</v>
      </c>
      <c r="D111" s="277">
        <v>0</v>
      </c>
      <c r="E111" s="88" t="str">
        <f t="shared" si="5"/>
        <v/>
      </c>
      <c r="F111" s="272" t="str">
        <f t="shared" si="3"/>
        <v>否</v>
      </c>
      <c r="G111" s="257" t="str">
        <f t="shared" si="4"/>
        <v>项</v>
      </c>
    </row>
    <row r="112" s="250" customFormat="1" ht="38" customHeight="1" spans="1:7">
      <c r="A112" s="322">
        <v>2136903</v>
      </c>
      <c r="B112" s="273" t="s">
        <v>1375</v>
      </c>
      <c r="C112" s="277">
        <v>0</v>
      </c>
      <c r="D112" s="277">
        <v>0</v>
      </c>
      <c r="E112" s="88" t="str">
        <f t="shared" si="5"/>
        <v/>
      </c>
      <c r="F112" s="272" t="str">
        <f t="shared" si="3"/>
        <v>否</v>
      </c>
      <c r="G112" s="257" t="str">
        <f t="shared" si="4"/>
        <v>项</v>
      </c>
    </row>
    <row r="113" ht="38" customHeight="1" spans="1:7">
      <c r="A113" s="322">
        <v>2136999</v>
      </c>
      <c r="B113" s="273" t="s">
        <v>1376</v>
      </c>
      <c r="C113" s="277">
        <v>0</v>
      </c>
      <c r="D113" s="277">
        <v>0</v>
      </c>
      <c r="E113" s="88" t="str">
        <f t="shared" si="5"/>
        <v/>
      </c>
      <c r="F113" s="272" t="str">
        <f t="shared" si="3"/>
        <v>否</v>
      </c>
      <c r="G113" s="257" t="str">
        <f t="shared" si="4"/>
        <v>项</v>
      </c>
    </row>
    <row r="114" s="250" customFormat="1" ht="38" customHeight="1" spans="1:7">
      <c r="A114" s="279">
        <v>21370</v>
      </c>
      <c r="B114" s="273" t="s">
        <v>1377</v>
      </c>
      <c r="C114" s="277">
        <v>0</v>
      </c>
      <c r="D114" s="277">
        <v>0</v>
      </c>
      <c r="E114" s="88"/>
      <c r="F114" s="272" t="str">
        <f t="shared" si="3"/>
        <v>否</v>
      </c>
      <c r="G114" s="257" t="str">
        <f t="shared" si="4"/>
        <v>款</v>
      </c>
    </row>
    <row r="115" s="250" customFormat="1" ht="38" customHeight="1" spans="1:7">
      <c r="A115" s="279">
        <v>2137001</v>
      </c>
      <c r="B115" s="273" t="s">
        <v>1310</v>
      </c>
      <c r="C115" s="277">
        <v>0</v>
      </c>
      <c r="D115" s="277">
        <v>0</v>
      </c>
      <c r="E115" s="88" t="str">
        <f t="shared" si="5"/>
        <v/>
      </c>
      <c r="F115" s="272" t="str">
        <f t="shared" si="3"/>
        <v>否</v>
      </c>
      <c r="G115" s="257" t="str">
        <f t="shared" si="4"/>
        <v>项</v>
      </c>
    </row>
    <row r="116" ht="38" customHeight="1" spans="1:7">
      <c r="A116" s="279">
        <v>2137099</v>
      </c>
      <c r="B116" s="273" t="s">
        <v>1378</v>
      </c>
      <c r="C116" s="277">
        <v>0</v>
      </c>
      <c r="D116" s="277">
        <v>0</v>
      </c>
      <c r="E116" s="88" t="str">
        <f t="shared" si="5"/>
        <v/>
      </c>
      <c r="F116" s="272" t="str">
        <f t="shared" si="3"/>
        <v>否</v>
      </c>
      <c r="G116" s="257" t="str">
        <f t="shared" si="4"/>
        <v>项</v>
      </c>
    </row>
    <row r="117" s="250" customFormat="1" ht="38" customHeight="1" spans="1:7">
      <c r="A117" s="279">
        <v>21371</v>
      </c>
      <c r="B117" s="273" t="s">
        <v>1379</v>
      </c>
      <c r="C117" s="277">
        <v>0</v>
      </c>
      <c r="D117" s="277">
        <v>0</v>
      </c>
      <c r="E117" s="88" t="str">
        <f t="shared" si="5"/>
        <v/>
      </c>
      <c r="F117" s="272" t="str">
        <f t="shared" si="3"/>
        <v>否</v>
      </c>
      <c r="G117" s="257" t="str">
        <f t="shared" si="4"/>
        <v>款</v>
      </c>
    </row>
    <row r="118" ht="38" customHeight="1" spans="1:7">
      <c r="A118" s="279">
        <v>2137101</v>
      </c>
      <c r="B118" s="273" t="s">
        <v>1373</v>
      </c>
      <c r="C118" s="277">
        <v>0</v>
      </c>
      <c r="D118" s="277">
        <v>0</v>
      </c>
      <c r="E118" s="88" t="str">
        <f t="shared" si="5"/>
        <v/>
      </c>
      <c r="F118" s="272" t="str">
        <f t="shared" si="3"/>
        <v>否</v>
      </c>
      <c r="G118" s="257" t="str">
        <f t="shared" si="4"/>
        <v>项</v>
      </c>
    </row>
    <row r="119" s="250" customFormat="1" ht="38" customHeight="1" spans="1:7">
      <c r="A119" s="279">
        <v>2137102</v>
      </c>
      <c r="B119" s="273" t="s">
        <v>1380</v>
      </c>
      <c r="C119" s="277">
        <v>0</v>
      </c>
      <c r="D119" s="277">
        <v>0</v>
      </c>
      <c r="E119" s="88" t="str">
        <f t="shared" si="5"/>
        <v/>
      </c>
      <c r="F119" s="272" t="str">
        <f t="shared" si="3"/>
        <v>否</v>
      </c>
      <c r="G119" s="257" t="str">
        <f t="shared" si="4"/>
        <v>项</v>
      </c>
    </row>
    <row r="120" s="250" customFormat="1" ht="38" customHeight="1" spans="1:7">
      <c r="A120" s="279">
        <v>2137103</v>
      </c>
      <c r="B120" s="273" t="s">
        <v>1375</v>
      </c>
      <c r="C120" s="277">
        <v>0</v>
      </c>
      <c r="D120" s="277">
        <v>0</v>
      </c>
      <c r="E120" s="88" t="str">
        <f t="shared" si="5"/>
        <v/>
      </c>
      <c r="F120" s="272" t="str">
        <f t="shared" si="3"/>
        <v>否</v>
      </c>
      <c r="G120" s="257" t="str">
        <f t="shared" si="4"/>
        <v>项</v>
      </c>
    </row>
    <row r="121" s="250" customFormat="1" ht="38" customHeight="1" spans="1:7">
      <c r="A121" s="279">
        <v>2137199</v>
      </c>
      <c r="B121" s="273" t="s">
        <v>1381</v>
      </c>
      <c r="C121" s="277">
        <v>0</v>
      </c>
      <c r="D121" s="277">
        <v>0</v>
      </c>
      <c r="E121" s="88" t="str">
        <f t="shared" si="5"/>
        <v/>
      </c>
      <c r="F121" s="272" t="str">
        <f t="shared" si="3"/>
        <v>否</v>
      </c>
      <c r="G121" s="257" t="str">
        <f t="shared" si="4"/>
        <v>项</v>
      </c>
    </row>
    <row r="122" s="250" customFormat="1" ht="38" customHeight="1" spans="1:7">
      <c r="A122" s="321">
        <v>214</v>
      </c>
      <c r="B122" s="270" t="s">
        <v>1382</v>
      </c>
      <c r="C122" s="277">
        <v>79200</v>
      </c>
      <c r="D122" s="277">
        <v>0</v>
      </c>
      <c r="E122" s="85"/>
      <c r="F122" s="272" t="str">
        <f t="shared" si="3"/>
        <v>是</v>
      </c>
      <c r="G122" s="257" t="str">
        <f t="shared" si="4"/>
        <v>类</v>
      </c>
    </row>
    <row r="123" s="250" customFormat="1" ht="38" customHeight="1" spans="1:7">
      <c r="A123" s="322">
        <v>21460</v>
      </c>
      <c r="B123" s="273" t="s">
        <v>1383</v>
      </c>
      <c r="C123" s="277">
        <v>0</v>
      </c>
      <c r="D123" s="277">
        <v>0</v>
      </c>
      <c r="E123" s="88" t="str">
        <f t="shared" si="5"/>
        <v/>
      </c>
      <c r="F123" s="272" t="str">
        <f t="shared" si="3"/>
        <v>否</v>
      </c>
      <c r="G123" s="257" t="str">
        <f t="shared" si="4"/>
        <v>款</v>
      </c>
    </row>
    <row r="124" ht="38" customHeight="1" spans="1:7">
      <c r="A124" s="322">
        <v>2146001</v>
      </c>
      <c r="B124" s="273" t="s">
        <v>1384</v>
      </c>
      <c r="C124" s="277">
        <v>0</v>
      </c>
      <c r="D124" s="277">
        <v>0</v>
      </c>
      <c r="E124" s="88" t="str">
        <f t="shared" si="5"/>
        <v/>
      </c>
      <c r="F124" s="272" t="str">
        <f t="shared" si="3"/>
        <v>否</v>
      </c>
      <c r="G124" s="257" t="str">
        <f t="shared" si="4"/>
        <v>项</v>
      </c>
    </row>
    <row r="125" s="250" customFormat="1" ht="38" customHeight="1" spans="1:7">
      <c r="A125" s="322">
        <v>2146002</v>
      </c>
      <c r="B125" s="273" t="s">
        <v>1385</v>
      </c>
      <c r="C125" s="277">
        <v>0</v>
      </c>
      <c r="D125" s="277">
        <v>0</v>
      </c>
      <c r="E125" s="88" t="str">
        <f t="shared" si="5"/>
        <v/>
      </c>
      <c r="F125" s="272" t="str">
        <f t="shared" si="3"/>
        <v>否</v>
      </c>
      <c r="G125" s="257" t="str">
        <f t="shared" si="4"/>
        <v>项</v>
      </c>
    </row>
    <row r="126" s="250" customFormat="1" ht="38" customHeight="1" spans="1:7">
      <c r="A126" s="322">
        <v>2146003</v>
      </c>
      <c r="B126" s="273" t="s">
        <v>1386</v>
      </c>
      <c r="C126" s="277">
        <v>0</v>
      </c>
      <c r="D126" s="277">
        <v>0</v>
      </c>
      <c r="E126" s="88" t="str">
        <f t="shared" si="5"/>
        <v/>
      </c>
      <c r="F126" s="272" t="str">
        <f t="shared" si="3"/>
        <v>否</v>
      </c>
      <c r="G126" s="257" t="str">
        <f t="shared" si="4"/>
        <v>项</v>
      </c>
    </row>
    <row r="127" s="250" customFormat="1" ht="38" customHeight="1" spans="1:7">
      <c r="A127" s="322">
        <v>2146099</v>
      </c>
      <c r="B127" s="273" t="s">
        <v>1387</v>
      </c>
      <c r="C127" s="277">
        <v>0</v>
      </c>
      <c r="D127" s="277">
        <v>0</v>
      </c>
      <c r="E127" s="88" t="str">
        <f t="shared" si="5"/>
        <v/>
      </c>
      <c r="F127" s="272" t="str">
        <f t="shared" si="3"/>
        <v>否</v>
      </c>
      <c r="G127" s="257" t="str">
        <f t="shared" si="4"/>
        <v>项</v>
      </c>
    </row>
    <row r="128" ht="38" customHeight="1" spans="1:7">
      <c r="A128" s="322">
        <v>21462</v>
      </c>
      <c r="B128" s="273" t="s">
        <v>1388</v>
      </c>
      <c r="C128" s="277">
        <v>0</v>
      </c>
      <c r="D128" s="277">
        <v>0</v>
      </c>
      <c r="E128" s="88" t="str">
        <f t="shared" si="5"/>
        <v/>
      </c>
      <c r="F128" s="272" t="str">
        <f t="shared" si="3"/>
        <v>否</v>
      </c>
      <c r="G128" s="257" t="str">
        <f t="shared" si="4"/>
        <v>款</v>
      </c>
    </row>
    <row r="129" ht="38" customHeight="1" spans="1:7">
      <c r="A129" s="322">
        <v>2146201</v>
      </c>
      <c r="B129" s="273" t="s">
        <v>1386</v>
      </c>
      <c r="C129" s="277">
        <v>0</v>
      </c>
      <c r="D129" s="277">
        <v>0</v>
      </c>
      <c r="E129" s="88" t="str">
        <f t="shared" si="5"/>
        <v/>
      </c>
      <c r="F129" s="272" t="str">
        <f t="shared" si="3"/>
        <v>否</v>
      </c>
      <c r="G129" s="257" t="str">
        <f t="shared" si="4"/>
        <v>项</v>
      </c>
    </row>
    <row r="130" s="250" customFormat="1" ht="38" customHeight="1" spans="1:7">
      <c r="A130" s="322">
        <v>2146202</v>
      </c>
      <c r="B130" s="273" t="s">
        <v>1389</v>
      </c>
      <c r="C130" s="277">
        <v>0</v>
      </c>
      <c r="D130" s="277">
        <v>0</v>
      </c>
      <c r="E130" s="88" t="str">
        <f t="shared" si="5"/>
        <v/>
      </c>
      <c r="F130" s="272" t="str">
        <f t="shared" si="3"/>
        <v>否</v>
      </c>
      <c r="G130" s="257" t="str">
        <f t="shared" si="4"/>
        <v>项</v>
      </c>
    </row>
    <row r="131" ht="38" customHeight="1" spans="1:7">
      <c r="A131" s="322">
        <v>2146203</v>
      </c>
      <c r="B131" s="273" t="s">
        <v>1390</v>
      </c>
      <c r="C131" s="277">
        <v>0</v>
      </c>
      <c r="D131" s="277">
        <v>0</v>
      </c>
      <c r="E131" s="88" t="str">
        <f t="shared" si="5"/>
        <v/>
      </c>
      <c r="F131" s="272" t="str">
        <f t="shared" si="3"/>
        <v>否</v>
      </c>
      <c r="G131" s="257" t="str">
        <f t="shared" si="4"/>
        <v>项</v>
      </c>
    </row>
    <row r="132" ht="38" customHeight="1" spans="1:7">
      <c r="A132" s="322">
        <v>2146299</v>
      </c>
      <c r="B132" s="273" t="s">
        <v>1391</v>
      </c>
      <c r="C132" s="277">
        <v>0</v>
      </c>
      <c r="D132" s="277">
        <v>0</v>
      </c>
      <c r="E132" s="88" t="str">
        <f t="shared" ref="E132:E195" si="6">IF(C132&gt;0,D132/C132-1,IF(C132&lt;0,-(D132/C132-1),""))</f>
        <v/>
      </c>
      <c r="F132" s="272" t="str">
        <f t="shared" ref="F132:F195" si="7">IF(LEN(A132)=3,"是",IF(B132&lt;&gt;"",IF(SUM(C132:D132)&lt;&gt;0,"是","否"),"是"))</f>
        <v>否</v>
      </c>
      <c r="G132" s="257" t="str">
        <f t="shared" ref="G132:G195" si="8">IF(LEN(A132)=3,"类",IF(LEN(A132)=5,"款","项"))</f>
        <v>项</v>
      </c>
    </row>
    <row r="133" s="250" customFormat="1" ht="38" customHeight="1" spans="1:7">
      <c r="A133" s="322">
        <v>21463</v>
      </c>
      <c r="B133" s="273" t="s">
        <v>1392</v>
      </c>
      <c r="C133" s="277">
        <v>0</v>
      </c>
      <c r="D133" s="277">
        <v>0</v>
      </c>
      <c r="E133" s="88"/>
      <c r="F133" s="272" t="str">
        <f t="shared" si="7"/>
        <v>否</v>
      </c>
      <c r="G133" s="257" t="str">
        <f t="shared" si="8"/>
        <v>款</v>
      </c>
    </row>
    <row r="134" s="250" customFormat="1" ht="38" customHeight="1" spans="1:7">
      <c r="A134" s="322">
        <v>2146301</v>
      </c>
      <c r="B134" s="273" t="s">
        <v>1393</v>
      </c>
      <c r="C134" s="277">
        <v>0</v>
      </c>
      <c r="D134" s="277">
        <v>0</v>
      </c>
      <c r="E134" s="88" t="str">
        <f t="shared" si="6"/>
        <v/>
      </c>
      <c r="F134" s="272" t="str">
        <f t="shared" si="7"/>
        <v>否</v>
      </c>
      <c r="G134" s="257" t="str">
        <f t="shared" si="8"/>
        <v>项</v>
      </c>
    </row>
    <row r="135" s="250" customFormat="1" ht="38" customHeight="1" spans="1:7">
      <c r="A135" s="322">
        <v>2146302</v>
      </c>
      <c r="B135" s="273" t="s">
        <v>1394</v>
      </c>
      <c r="C135" s="277">
        <v>0</v>
      </c>
      <c r="D135" s="277">
        <v>0</v>
      </c>
      <c r="E135" s="88" t="str">
        <f t="shared" si="6"/>
        <v/>
      </c>
      <c r="F135" s="272" t="str">
        <f t="shared" si="7"/>
        <v>否</v>
      </c>
      <c r="G135" s="257" t="str">
        <f t="shared" si="8"/>
        <v>项</v>
      </c>
    </row>
    <row r="136" s="250" customFormat="1" ht="38" customHeight="1" spans="1:7">
      <c r="A136" s="322">
        <v>2146303</v>
      </c>
      <c r="B136" s="273" t="s">
        <v>1395</v>
      </c>
      <c r="C136" s="277">
        <v>0</v>
      </c>
      <c r="D136" s="277">
        <v>0</v>
      </c>
      <c r="E136" s="88" t="str">
        <f t="shared" si="6"/>
        <v/>
      </c>
      <c r="F136" s="272" t="str">
        <f t="shared" si="7"/>
        <v>否</v>
      </c>
      <c r="G136" s="257" t="str">
        <f t="shared" si="8"/>
        <v>项</v>
      </c>
    </row>
    <row r="137" s="250" customFormat="1" ht="38" customHeight="1" spans="1:7">
      <c r="A137" s="322">
        <v>2146399</v>
      </c>
      <c r="B137" s="273" t="s">
        <v>1396</v>
      </c>
      <c r="C137" s="277">
        <v>0</v>
      </c>
      <c r="D137" s="277">
        <v>0</v>
      </c>
      <c r="E137" s="88" t="str">
        <f t="shared" si="6"/>
        <v/>
      </c>
      <c r="F137" s="272" t="str">
        <f t="shared" si="7"/>
        <v>否</v>
      </c>
      <c r="G137" s="257" t="str">
        <f t="shared" si="8"/>
        <v>项</v>
      </c>
    </row>
    <row r="138" s="250" customFormat="1" ht="38" customHeight="1" spans="1:7">
      <c r="A138" s="322">
        <v>21464</v>
      </c>
      <c r="B138" s="273" t="s">
        <v>1397</v>
      </c>
      <c r="C138" s="277">
        <v>0</v>
      </c>
      <c r="D138" s="277">
        <v>0</v>
      </c>
      <c r="E138" s="88"/>
      <c r="F138" s="272" t="str">
        <f t="shared" si="7"/>
        <v>否</v>
      </c>
      <c r="G138" s="257" t="str">
        <f t="shared" si="8"/>
        <v>款</v>
      </c>
    </row>
    <row r="139" s="250" customFormat="1" ht="38" customHeight="1" spans="1:7">
      <c r="A139" s="322">
        <v>2146401</v>
      </c>
      <c r="B139" s="273" t="s">
        <v>1398</v>
      </c>
      <c r="C139" s="277">
        <v>0</v>
      </c>
      <c r="D139" s="277">
        <v>0</v>
      </c>
      <c r="E139" s="88" t="str">
        <f t="shared" si="6"/>
        <v/>
      </c>
      <c r="F139" s="272" t="str">
        <f t="shared" si="7"/>
        <v>否</v>
      </c>
      <c r="G139" s="257" t="str">
        <f t="shared" si="8"/>
        <v>项</v>
      </c>
    </row>
    <row r="140" s="250" customFormat="1" ht="38" customHeight="1" spans="1:7">
      <c r="A140" s="322">
        <v>2146402</v>
      </c>
      <c r="B140" s="273" t="s">
        <v>1399</v>
      </c>
      <c r="C140" s="277">
        <v>0</v>
      </c>
      <c r="D140" s="277">
        <v>0</v>
      </c>
      <c r="E140" s="88" t="str">
        <f t="shared" si="6"/>
        <v/>
      </c>
      <c r="F140" s="272" t="str">
        <f t="shared" si="7"/>
        <v>否</v>
      </c>
      <c r="G140" s="257" t="str">
        <f t="shared" si="8"/>
        <v>项</v>
      </c>
    </row>
    <row r="141" s="250" customFormat="1" ht="38" customHeight="1" spans="1:7">
      <c r="A141" s="322">
        <v>2146403</v>
      </c>
      <c r="B141" s="273" t="s">
        <v>1400</v>
      </c>
      <c r="C141" s="277">
        <v>0</v>
      </c>
      <c r="D141" s="277">
        <v>0</v>
      </c>
      <c r="E141" s="88" t="str">
        <f t="shared" si="6"/>
        <v/>
      </c>
      <c r="F141" s="272" t="str">
        <f t="shared" si="7"/>
        <v>否</v>
      </c>
      <c r="G141" s="257" t="str">
        <f t="shared" si="8"/>
        <v>项</v>
      </c>
    </row>
    <row r="142" s="250" customFormat="1" ht="38" customHeight="1" spans="1:7">
      <c r="A142" s="322">
        <v>2146404</v>
      </c>
      <c r="B142" s="273" t="s">
        <v>1401</v>
      </c>
      <c r="C142" s="277">
        <v>0</v>
      </c>
      <c r="D142" s="277">
        <v>0</v>
      </c>
      <c r="E142" s="88" t="str">
        <f t="shared" si="6"/>
        <v/>
      </c>
      <c r="F142" s="272" t="str">
        <f t="shared" si="7"/>
        <v>否</v>
      </c>
      <c r="G142" s="257" t="str">
        <f t="shared" si="8"/>
        <v>项</v>
      </c>
    </row>
    <row r="143" s="250" customFormat="1" ht="38" customHeight="1" spans="1:7">
      <c r="A143" s="322">
        <v>2146405</v>
      </c>
      <c r="B143" s="273" t="s">
        <v>1402</v>
      </c>
      <c r="C143" s="277">
        <v>0</v>
      </c>
      <c r="D143" s="277">
        <v>0</v>
      </c>
      <c r="E143" s="88" t="str">
        <f t="shared" si="6"/>
        <v/>
      </c>
      <c r="F143" s="272" t="str">
        <f t="shared" si="7"/>
        <v>否</v>
      </c>
      <c r="G143" s="257" t="str">
        <f t="shared" si="8"/>
        <v>项</v>
      </c>
    </row>
    <row r="144" s="250" customFormat="1" ht="38" customHeight="1" spans="1:7">
      <c r="A144" s="322">
        <v>2146406</v>
      </c>
      <c r="B144" s="273" t="s">
        <v>1403</v>
      </c>
      <c r="C144" s="277">
        <v>0</v>
      </c>
      <c r="D144" s="277">
        <v>0</v>
      </c>
      <c r="E144" s="88" t="str">
        <f t="shared" si="6"/>
        <v/>
      </c>
      <c r="F144" s="272" t="str">
        <f t="shared" si="7"/>
        <v>否</v>
      </c>
      <c r="G144" s="257" t="str">
        <f t="shared" si="8"/>
        <v>项</v>
      </c>
    </row>
    <row r="145" s="250" customFormat="1" ht="38" customHeight="1" spans="1:7">
      <c r="A145" s="322">
        <v>2146407</v>
      </c>
      <c r="B145" s="273" t="s">
        <v>1404</v>
      </c>
      <c r="C145" s="277">
        <v>0</v>
      </c>
      <c r="D145" s="277">
        <v>0</v>
      </c>
      <c r="E145" s="88" t="str">
        <f t="shared" si="6"/>
        <v/>
      </c>
      <c r="F145" s="272" t="str">
        <f t="shared" si="7"/>
        <v>否</v>
      </c>
      <c r="G145" s="257" t="str">
        <f t="shared" si="8"/>
        <v>项</v>
      </c>
    </row>
    <row r="146" s="250" customFormat="1" ht="38" customHeight="1" spans="1:7">
      <c r="A146" s="322">
        <v>2146499</v>
      </c>
      <c r="B146" s="273" t="s">
        <v>1405</v>
      </c>
      <c r="C146" s="277">
        <v>0</v>
      </c>
      <c r="D146" s="277">
        <v>0</v>
      </c>
      <c r="E146" s="88" t="str">
        <f t="shared" si="6"/>
        <v/>
      </c>
      <c r="F146" s="272" t="str">
        <f t="shared" si="7"/>
        <v>否</v>
      </c>
      <c r="G146" s="257" t="str">
        <f t="shared" si="8"/>
        <v>项</v>
      </c>
    </row>
    <row r="147" s="250" customFormat="1" ht="38" customHeight="1" spans="1:7">
      <c r="A147" s="322">
        <v>21468</v>
      </c>
      <c r="B147" s="273" t="s">
        <v>1406</v>
      </c>
      <c r="C147" s="277">
        <v>0</v>
      </c>
      <c r="D147" s="277">
        <v>0</v>
      </c>
      <c r="E147" s="88" t="str">
        <f t="shared" si="6"/>
        <v/>
      </c>
      <c r="F147" s="272" t="str">
        <f t="shared" si="7"/>
        <v>否</v>
      </c>
      <c r="G147" s="257" t="str">
        <f t="shared" si="8"/>
        <v>款</v>
      </c>
    </row>
    <row r="148" s="250" customFormat="1" ht="38" customHeight="1" spans="1:7">
      <c r="A148" s="322">
        <v>2146801</v>
      </c>
      <c r="B148" s="273" t="s">
        <v>1407</v>
      </c>
      <c r="C148" s="277">
        <v>0</v>
      </c>
      <c r="D148" s="277">
        <v>0</v>
      </c>
      <c r="E148" s="88" t="str">
        <f t="shared" si="6"/>
        <v/>
      </c>
      <c r="F148" s="272" t="str">
        <f t="shared" si="7"/>
        <v>否</v>
      </c>
      <c r="G148" s="257" t="str">
        <f t="shared" si="8"/>
        <v>项</v>
      </c>
    </row>
    <row r="149" s="250" customFormat="1" ht="38" customHeight="1" spans="1:7">
      <c r="A149" s="322">
        <v>2146802</v>
      </c>
      <c r="B149" s="273" t="s">
        <v>1408</v>
      </c>
      <c r="C149" s="277">
        <v>0</v>
      </c>
      <c r="D149" s="277">
        <v>0</v>
      </c>
      <c r="E149" s="88" t="str">
        <f t="shared" si="6"/>
        <v/>
      </c>
      <c r="F149" s="272" t="str">
        <f t="shared" si="7"/>
        <v>否</v>
      </c>
      <c r="G149" s="257" t="str">
        <f t="shared" si="8"/>
        <v>项</v>
      </c>
    </row>
    <row r="150" ht="38" customHeight="1" spans="1:7">
      <c r="A150" s="322">
        <v>2146803</v>
      </c>
      <c r="B150" s="273" t="s">
        <v>1409</v>
      </c>
      <c r="C150" s="277">
        <v>0</v>
      </c>
      <c r="D150" s="277">
        <v>0</v>
      </c>
      <c r="E150" s="88" t="str">
        <f t="shared" si="6"/>
        <v/>
      </c>
      <c r="F150" s="272" t="str">
        <f t="shared" si="7"/>
        <v>否</v>
      </c>
      <c r="G150" s="257" t="str">
        <f t="shared" si="8"/>
        <v>项</v>
      </c>
    </row>
    <row r="151" ht="38" customHeight="1" spans="1:7">
      <c r="A151" s="322">
        <v>2146804</v>
      </c>
      <c r="B151" s="273" t="s">
        <v>1410</v>
      </c>
      <c r="C151" s="277">
        <v>0</v>
      </c>
      <c r="D151" s="277">
        <v>0</v>
      </c>
      <c r="E151" s="88" t="str">
        <f t="shared" si="6"/>
        <v/>
      </c>
      <c r="F151" s="272" t="str">
        <f t="shared" si="7"/>
        <v>否</v>
      </c>
      <c r="G151" s="257" t="str">
        <f t="shared" si="8"/>
        <v>项</v>
      </c>
    </row>
    <row r="152" s="250" customFormat="1" ht="38" customHeight="1" spans="1:7">
      <c r="A152" s="322">
        <v>2146805</v>
      </c>
      <c r="B152" s="273" t="s">
        <v>1411</v>
      </c>
      <c r="C152" s="277">
        <v>0</v>
      </c>
      <c r="D152" s="277">
        <v>0</v>
      </c>
      <c r="E152" s="88" t="str">
        <f t="shared" si="6"/>
        <v/>
      </c>
      <c r="F152" s="272" t="str">
        <f t="shared" si="7"/>
        <v>否</v>
      </c>
      <c r="G152" s="257" t="str">
        <f t="shared" si="8"/>
        <v>项</v>
      </c>
    </row>
    <row r="153" ht="38" customHeight="1" spans="1:7">
      <c r="A153" s="322">
        <v>2146899</v>
      </c>
      <c r="B153" s="273" t="s">
        <v>1412</v>
      </c>
      <c r="C153" s="277">
        <v>0</v>
      </c>
      <c r="D153" s="277">
        <v>0</v>
      </c>
      <c r="E153" s="88" t="str">
        <f t="shared" si="6"/>
        <v/>
      </c>
      <c r="F153" s="272" t="str">
        <f t="shared" si="7"/>
        <v>否</v>
      </c>
      <c r="G153" s="257" t="str">
        <f t="shared" si="8"/>
        <v>项</v>
      </c>
    </row>
    <row r="154" ht="38" customHeight="1" spans="1:7">
      <c r="A154" s="322">
        <v>21469</v>
      </c>
      <c r="B154" s="273" t="s">
        <v>1413</v>
      </c>
      <c r="C154" s="277">
        <v>0</v>
      </c>
      <c r="D154" s="277">
        <v>0</v>
      </c>
      <c r="E154" s="88"/>
      <c r="F154" s="272" t="str">
        <f t="shared" si="7"/>
        <v>否</v>
      </c>
      <c r="G154" s="257" t="str">
        <f t="shared" si="8"/>
        <v>款</v>
      </c>
    </row>
    <row r="155" s="250" customFormat="1" ht="38" customHeight="1" spans="1:7">
      <c r="A155" s="322">
        <v>2146901</v>
      </c>
      <c r="B155" s="273" t="s">
        <v>1414</v>
      </c>
      <c r="C155" s="277">
        <v>0</v>
      </c>
      <c r="D155" s="277">
        <v>0</v>
      </c>
      <c r="E155" s="88" t="str">
        <f t="shared" si="6"/>
        <v/>
      </c>
      <c r="F155" s="272" t="str">
        <f t="shared" si="7"/>
        <v>否</v>
      </c>
      <c r="G155" s="257" t="str">
        <f t="shared" si="8"/>
        <v>项</v>
      </c>
    </row>
    <row r="156" s="250" customFormat="1" ht="38" customHeight="1" spans="1:7">
      <c r="A156" s="322">
        <v>2146902</v>
      </c>
      <c r="B156" s="273" t="s">
        <v>1415</v>
      </c>
      <c r="C156" s="277">
        <v>0</v>
      </c>
      <c r="D156" s="277">
        <v>0</v>
      </c>
      <c r="E156" s="88" t="str">
        <f t="shared" si="6"/>
        <v/>
      </c>
      <c r="F156" s="272" t="str">
        <f t="shared" si="7"/>
        <v>否</v>
      </c>
      <c r="G156" s="257" t="str">
        <f t="shared" si="8"/>
        <v>项</v>
      </c>
    </row>
    <row r="157" s="250" customFormat="1" ht="38" customHeight="1" spans="1:7">
      <c r="A157" s="322">
        <v>2146903</v>
      </c>
      <c r="B157" s="273" t="s">
        <v>1416</v>
      </c>
      <c r="C157" s="277">
        <v>0</v>
      </c>
      <c r="D157" s="277">
        <v>0</v>
      </c>
      <c r="E157" s="88" t="str">
        <f t="shared" si="6"/>
        <v/>
      </c>
      <c r="F157" s="272" t="str">
        <f t="shared" si="7"/>
        <v>否</v>
      </c>
      <c r="G157" s="257" t="str">
        <f t="shared" si="8"/>
        <v>项</v>
      </c>
    </row>
    <row r="158" s="250" customFormat="1" ht="38" customHeight="1" spans="1:7">
      <c r="A158" s="322">
        <v>2146904</v>
      </c>
      <c r="B158" s="273" t="s">
        <v>1417</v>
      </c>
      <c r="C158" s="277">
        <v>0</v>
      </c>
      <c r="D158" s="277">
        <v>0</v>
      </c>
      <c r="E158" s="88" t="str">
        <f t="shared" si="6"/>
        <v/>
      </c>
      <c r="F158" s="272" t="str">
        <f t="shared" si="7"/>
        <v>否</v>
      </c>
      <c r="G158" s="257" t="str">
        <f t="shared" si="8"/>
        <v>项</v>
      </c>
    </row>
    <row r="159" s="250" customFormat="1" ht="38" customHeight="1" spans="1:7">
      <c r="A159" s="322">
        <v>2146906</v>
      </c>
      <c r="B159" s="273" t="s">
        <v>1418</v>
      </c>
      <c r="C159" s="277">
        <v>0</v>
      </c>
      <c r="D159" s="277">
        <v>0</v>
      </c>
      <c r="E159" s="88" t="str">
        <f t="shared" si="6"/>
        <v/>
      </c>
      <c r="F159" s="272" t="str">
        <f t="shared" si="7"/>
        <v>否</v>
      </c>
      <c r="G159" s="257" t="str">
        <f t="shared" si="8"/>
        <v>项</v>
      </c>
    </row>
    <row r="160" s="250" customFormat="1" ht="38" customHeight="1" spans="1:7">
      <c r="A160" s="322">
        <v>2146907</v>
      </c>
      <c r="B160" s="273" t="s">
        <v>1419</v>
      </c>
      <c r="C160" s="277">
        <v>0</v>
      </c>
      <c r="D160" s="277">
        <v>0</v>
      </c>
      <c r="E160" s="88" t="str">
        <f t="shared" si="6"/>
        <v/>
      </c>
      <c r="F160" s="272" t="str">
        <f t="shared" si="7"/>
        <v>否</v>
      </c>
      <c r="G160" s="257" t="str">
        <f t="shared" si="8"/>
        <v>项</v>
      </c>
    </row>
    <row r="161" s="250" customFormat="1" ht="38" customHeight="1" spans="1:7">
      <c r="A161" s="322">
        <v>2146908</v>
      </c>
      <c r="B161" s="273" t="s">
        <v>1420</v>
      </c>
      <c r="C161" s="277">
        <v>0</v>
      </c>
      <c r="D161" s="277">
        <v>0</v>
      </c>
      <c r="E161" s="88" t="str">
        <f t="shared" si="6"/>
        <v/>
      </c>
      <c r="F161" s="272" t="str">
        <f t="shared" si="7"/>
        <v>否</v>
      </c>
      <c r="G161" s="257" t="str">
        <f t="shared" si="8"/>
        <v>项</v>
      </c>
    </row>
    <row r="162" ht="38" customHeight="1" spans="1:7">
      <c r="A162" s="322">
        <v>2146999</v>
      </c>
      <c r="B162" s="273" t="s">
        <v>1421</v>
      </c>
      <c r="C162" s="277">
        <v>0</v>
      </c>
      <c r="D162" s="277">
        <v>0</v>
      </c>
      <c r="E162" s="88" t="str">
        <f t="shared" si="6"/>
        <v/>
      </c>
      <c r="F162" s="272" t="str">
        <f t="shared" si="7"/>
        <v>否</v>
      </c>
      <c r="G162" s="257" t="str">
        <f t="shared" si="8"/>
        <v>项</v>
      </c>
    </row>
    <row r="163" ht="38" customHeight="1" spans="1:7">
      <c r="A163" s="322">
        <v>21470</v>
      </c>
      <c r="B163" s="273" t="s">
        <v>1422</v>
      </c>
      <c r="C163" s="277">
        <v>0</v>
      </c>
      <c r="D163" s="277">
        <v>0</v>
      </c>
      <c r="E163" s="88" t="str">
        <f t="shared" si="6"/>
        <v/>
      </c>
      <c r="F163" s="272" t="str">
        <f t="shared" si="7"/>
        <v>否</v>
      </c>
      <c r="G163" s="257" t="str">
        <f t="shared" si="8"/>
        <v>款</v>
      </c>
    </row>
    <row r="164" s="250" customFormat="1" ht="38" customHeight="1" spans="1:7">
      <c r="A164" s="322">
        <v>2147001</v>
      </c>
      <c r="B164" s="273" t="s">
        <v>1384</v>
      </c>
      <c r="C164" s="277">
        <v>0</v>
      </c>
      <c r="D164" s="277">
        <v>0</v>
      </c>
      <c r="E164" s="88" t="str">
        <f t="shared" si="6"/>
        <v/>
      </c>
      <c r="F164" s="272" t="str">
        <f t="shared" si="7"/>
        <v>否</v>
      </c>
      <c r="G164" s="257" t="str">
        <f t="shared" si="8"/>
        <v>项</v>
      </c>
    </row>
    <row r="165" s="250" customFormat="1" ht="38" customHeight="1" spans="1:7">
      <c r="A165" s="322">
        <v>2147099</v>
      </c>
      <c r="B165" s="273" t="s">
        <v>1423</v>
      </c>
      <c r="C165" s="277">
        <v>0</v>
      </c>
      <c r="D165" s="277">
        <v>0</v>
      </c>
      <c r="E165" s="88" t="str">
        <f t="shared" si="6"/>
        <v/>
      </c>
      <c r="F165" s="272" t="str">
        <f t="shared" si="7"/>
        <v>否</v>
      </c>
      <c r="G165" s="257" t="str">
        <f t="shared" si="8"/>
        <v>项</v>
      </c>
    </row>
    <row r="166" s="250" customFormat="1" ht="38" customHeight="1" spans="1:7">
      <c r="A166" s="322">
        <v>21471</v>
      </c>
      <c r="B166" s="273" t="s">
        <v>1424</v>
      </c>
      <c r="C166" s="277">
        <v>79200</v>
      </c>
      <c r="D166" s="277">
        <v>0</v>
      </c>
      <c r="E166" s="88"/>
      <c r="F166" s="272" t="str">
        <f t="shared" si="7"/>
        <v>是</v>
      </c>
      <c r="G166" s="257" t="str">
        <f t="shared" si="8"/>
        <v>款</v>
      </c>
    </row>
    <row r="167" s="250" customFormat="1" ht="38" customHeight="1" spans="1:7">
      <c r="A167" s="322">
        <v>2147101</v>
      </c>
      <c r="B167" s="273" t="s">
        <v>1384</v>
      </c>
      <c r="C167" s="277">
        <v>79200</v>
      </c>
      <c r="D167" s="277">
        <v>0</v>
      </c>
      <c r="E167" s="88">
        <f t="shared" si="6"/>
        <v>-1</v>
      </c>
      <c r="F167" s="272" t="str">
        <f t="shared" si="7"/>
        <v>是</v>
      </c>
      <c r="G167" s="257" t="str">
        <f t="shared" si="8"/>
        <v>项</v>
      </c>
    </row>
    <row r="168" s="250" customFormat="1" ht="38" customHeight="1" spans="1:7">
      <c r="A168" s="322">
        <v>2147199</v>
      </c>
      <c r="B168" s="273" t="s">
        <v>1425</v>
      </c>
      <c r="C168" s="277">
        <v>0</v>
      </c>
      <c r="D168" s="277">
        <v>0</v>
      </c>
      <c r="E168" s="88" t="str">
        <f t="shared" si="6"/>
        <v/>
      </c>
      <c r="F168" s="272" t="str">
        <f t="shared" si="7"/>
        <v>否</v>
      </c>
      <c r="G168" s="257" t="str">
        <f t="shared" si="8"/>
        <v>项</v>
      </c>
    </row>
    <row r="169" s="250" customFormat="1" ht="38" customHeight="1" spans="1:7">
      <c r="A169" s="322">
        <v>21472</v>
      </c>
      <c r="B169" s="273" t="s">
        <v>1426</v>
      </c>
      <c r="C169" s="277">
        <v>0</v>
      </c>
      <c r="D169" s="277">
        <v>0</v>
      </c>
      <c r="E169" s="88" t="str">
        <f t="shared" si="6"/>
        <v/>
      </c>
      <c r="F169" s="272" t="str">
        <f t="shared" si="7"/>
        <v>否</v>
      </c>
      <c r="G169" s="257" t="str">
        <f t="shared" si="8"/>
        <v>款</v>
      </c>
    </row>
    <row r="170" ht="38" customHeight="1" spans="1:7">
      <c r="A170" s="322">
        <v>21473</v>
      </c>
      <c r="B170" s="273" t="s">
        <v>1427</v>
      </c>
      <c r="C170" s="277">
        <v>0</v>
      </c>
      <c r="D170" s="277">
        <v>0</v>
      </c>
      <c r="E170" s="88" t="str">
        <f t="shared" si="6"/>
        <v/>
      </c>
      <c r="F170" s="272" t="str">
        <f t="shared" si="7"/>
        <v>否</v>
      </c>
      <c r="G170" s="257" t="str">
        <f t="shared" si="8"/>
        <v>款</v>
      </c>
    </row>
    <row r="171" ht="38" customHeight="1" spans="1:7">
      <c r="A171" s="322">
        <v>2147301</v>
      </c>
      <c r="B171" s="273" t="s">
        <v>1393</v>
      </c>
      <c r="C171" s="277">
        <v>0</v>
      </c>
      <c r="D171" s="277">
        <v>0</v>
      </c>
      <c r="E171" s="88" t="str">
        <f t="shared" si="6"/>
        <v/>
      </c>
      <c r="F171" s="272" t="str">
        <f t="shared" si="7"/>
        <v>否</v>
      </c>
      <c r="G171" s="257" t="str">
        <f t="shared" si="8"/>
        <v>项</v>
      </c>
    </row>
    <row r="172" ht="38" customHeight="1" spans="1:7">
      <c r="A172" s="322">
        <v>2147303</v>
      </c>
      <c r="B172" s="273" t="s">
        <v>1395</v>
      </c>
      <c r="C172" s="277">
        <v>0</v>
      </c>
      <c r="D172" s="277">
        <v>0</v>
      </c>
      <c r="E172" s="88" t="str">
        <f t="shared" si="6"/>
        <v/>
      </c>
      <c r="F172" s="272" t="str">
        <f t="shared" si="7"/>
        <v>否</v>
      </c>
      <c r="G172" s="257" t="str">
        <f t="shared" si="8"/>
        <v>项</v>
      </c>
    </row>
    <row r="173" s="250" customFormat="1" ht="38" customHeight="1" spans="1:7">
      <c r="A173" s="322">
        <v>2147399</v>
      </c>
      <c r="B173" s="273" t="s">
        <v>1428</v>
      </c>
      <c r="C173" s="277">
        <v>0</v>
      </c>
      <c r="D173" s="277">
        <v>0</v>
      </c>
      <c r="E173" s="88" t="str">
        <f t="shared" si="6"/>
        <v/>
      </c>
      <c r="F173" s="272" t="str">
        <f t="shared" si="7"/>
        <v>否</v>
      </c>
      <c r="G173" s="257" t="str">
        <f t="shared" si="8"/>
        <v>项</v>
      </c>
    </row>
    <row r="174" ht="38" customHeight="1" spans="1:7">
      <c r="A174" s="321">
        <v>215</v>
      </c>
      <c r="B174" s="270" t="s">
        <v>1429</v>
      </c>
      <c r="C174" s="277">
        <v>0</v>
      </c>
      <c r="D174" s="277">
        <v>0</v>
      </c>
      <c r="E174" s="85"/>
      <c r="F174" s="272" t="str">
        <f t="shared" si="7"/>
        <v>是</v>
      </c>
      <c r="G174" s="257" t="str">
        <f t="shared" si="8"/>
        <v>类</v>
      </c>
    </row>
    <row r="175" ht="38" customHeight="1" spans="1:7">
      <c r="A175" s="322">
        <v>21562</v>
      </c>
      <c r="B175" s="273" t="s">
        <v>1430</v>
      </c>
      <c r="C175" s="277">
        <v>0</v>
      </c>
      <c r="D175" s="277">
        <v>0</v>
      </c>
      <c r="E175" s="88"/>
      <c r="F175" s="272" t="str">
        <f t="shared" si="7"/>
        <v>否</v>
      </c>
      <c r="G175" s="257" t="str">
        <f t="shared" si="8"/>
        <v>款</v>
      </c>
    </row>
    <row r="176" ht="38" customHeight="1" spans="1:7">
      <c r="A176" s="322">
        <v>2156202</v>
      </c>
      <c r="B176" s="273" t="s">
        <v>1431</v>
      </c>
      <c r="C176" s="277">
        <v>0</v>
      </c>
      <c r="D176" s="277">
        <v>0</v>
      </c>
      <c r="E176" s="88" t="str">
        <f t="shared" si="6"/>
        <v/>
      </c>
      <c r="F176" s="272" t="str">
        <f t="shared" si="7"/>
        <v>否</v>
      </c>
      <c r="G176" s="257" t="str">
        <f t="shared" si="8"/>
        <v>项</v>
      </c>
    </row>
    <row r="177" s="250" customFormat="1" ht="38" customHeight="1" spans="1:7">
      <c r="A177" s="322">
        <v>2156299</v>
      </c>
      <c r="B177" s="273" t="s">
        <v>1432</v>
      </c>
      <c r="C177" s="277">
        <v>0</v>
      </c>
      <c r="D177" s="277">
        <v>0</v>
      </c>
      <c r="E177" s="88" t="str">
        <f t="shared" si="6"/>
        <v/>
      </c>
      <c r="F177" s="272" t="str">
        <f t="shared" si="7"/>
        <v>否</v>
      </c>
      <c r="G177" s="257" t="str">
        <f t="shared" si="8"/>
        <v>项</v>
      </c>
    </row>
    <row r="178" s="250" customFormat="1" ht="38" customHeight="1" spans="1:7">
      <c r="A178" s="321">
        <v>229</v>
      </c>
      <c r="B178" s="270" t="s">
        <v>1433</v>
      </c>
      <c r="C178" s="277">
        <v>63</v>
      </c>
      <c r="D178" s="277">
        <v>0</v>
      </c>
      <c r="E178" s="85"/>
      <c r="F178" s="272" t="str">
        <f t="shared" si="7"/>
        <v>是</v>
      </c>
      <c r="G178" s="257" t="str">
        <f t="shared" si="8"/>
        <v>类</v>
      </c>
    </row>
    <row r="179" ht="38" customHeight="1" spans="1:7">
      <c r="A179" s="322">
        <v>22904</v>
      </c>
      <c r="B179" s="273" t="s">
        <v>1434</v>
      </c>
      <c r="C179" s="277">
        <v>0</v>
      </c>
      <c r="D179" s="277">
        <v>0</v>
      </c>
      <c r="E179" s="88"/>
      <c r="F179" s="272" t="str">
        <f t="shared" si="7"/>
        <v>否</v>
      </c>
      <c r="G179" s="257" t="str">
        <f t="shared" si="8"/>
        <v>款</v>
      </c>
    </row>
    <row r="180" ht="38" customHeight="1" spans="1:7">
      <c r="A180" s="322">
        <v>2290401</v>
      </c>
      <c r="B180" s="273" t="s">
        <v>1435</v>
      </c>
      <c r="C180" s="277">
        <v>0</v>
      </c>
      <c r="D180" s="277">
        <v>0</v>
      </c>
      <c r="E180" s="88" t="str">
        <f t="shared" si="6"/>
        <v/>
      </c>
      <c r="F180" s="272" t="str">
        <f t="shared" si="7"/>
        <v>否</v>
      </c>
      <c r="G180" s="257" t="str">
        <f t="shared" si="8"/>
        <v>项</v>
      </c>
    </row>
    <row r="181" s="250" customFormat="1" ht="38" customHeight="1" spans="1:7">
      <c r="A181" s="322">
        <v>2290402</v>
      </c>
      <c r="B181" s="273" t="s">
        <v>1436</v>
      </c>
      <c r="C181" s="277">
        <v>0</v>
      </c>
      <c r="D181" s="277">
        <v>0</v>
      </c>
      <c r="E181" s="88" t="str">
        <f t="shared" si="6"/>
        <v/>
      </c>
      <c r="F181" s="272" t="str">
        <f t="shared" si="7"/>
        <v>否</v>
      </c>
      <c r="G181" s="257" t="str">
        <f t="shared" si="8"/>
        <v>项</v>
      </c>
    </row>
    <row r="182" s="250" customFormat="1" ht="38" customHeight="1" spans="1:7">
      <c r="A182" s="322">
        <v>2290403</v>
      </c>
      <c r="B182" s="273" t="s">
        <v>1437</v>
      </c>
      <c r="C182" s="277">
        <v>0</v>
      </c>
      <c r="D182" s="277">
        <v>0</v>
      </c>
      <c r="E182" s="88" t="str">
        <f t="shared" si="6"/>
        <v/>
      </c>
      <c r="F182" s="272" t="str">
        <f t="shared" si="7"/>
        <v>否</v>
      </c>
      <c r="G182" s="257" t="str">
        <f t="shared" si="8"/>
        <v>项</v>
      </c>
    </row>
    <row r="183" ht="38" customHeight="1" spans="1:7">
      <c r="A183" s="322">
        <v>22908</v>
      </c>
      <c r="B183" s="273" t="s">
        <v>1438</v>
      </c>
      <c r="C183" s="277">
        <v>0</v>
      </c>
      <c r="D183" s="277">
        <v>0</v>
      </c>
      <c r="E183" s="88"/>
      <c r="F183" s="272" t="str">
        <f t="shared" si="7"/>
        <v>否</v>
      </c>
      <c r="G183" s="257" t="str">
        <f t="shared" si="8"/>
        <v>款</v>
      </c>
    </row>
    <row r="184" s="250" customFormat="1" ht="38" customHeight="1" spans="1:7">
      <c r="A184" s="322">
        <v>2290802</v>
      </c>
      <c r="B184" s="273" t="s">
        <v>1439</v>
      </c>
      <c r="C184" s="277">
        <v>0</v>
      </c>
      <c r="D184" s="277">
        <v>0</v>
      </c>
      <c r="E184" s="88" t="str">
        <f t="shared" si="6"/>
        <v/>
      </c>
      <c r="F184" s="272" t="str">
        <f t="shared" si="7"/>
        <v>否</v>
      </c>
      <c r="G184" s="257" t="str">
        <f t="shared" si="8"/>
        <v>项</v>
      </c>
    </row>
    <row r="185" ht="38" customHeight="1" spans="1:7">
      <c r="A185" s="322">
        <v>2290803</v>
      </c>
      <c r="B185" s="273" t="s">
        <v>1440</v>
      </c>
      <c r="C185" s="277">
        <v>0</v>
      </c>
      <c r="D185" s="277">
        <v>0</v>
      </c>
      <c r="E185" s="88" t="str">
        <f t="shared" si="6"/>
        <v/>
      </c>
      <c r="F185" s="272" t="str">
        <f t="shared" si="7"/>
        <v>否</v>
      </c>
      <c r="G185" s="257" t="str">
        <f t="shared" si="8"/>
        <v>项</v>
      </c>
    </row>
    <row r="186" ht="38" customHeight="1" spans="1:7">
      <c r="A186" s="322">
        <v>2290804</v>
      </c>
      <c r="B186" s="273" t="s">
        <v>1441</v>
      </c>
      <c r="C186" s="277">
        <v>0</v>
      </c>
      <c r="D186" s="277">
        <v>0</v>
      </c>
      <c r="E186" s="88" t="str">
        <f t="shared" si="6"/>
        <v/>
      </c>
      <c r="F186" s="272" t="str">
        <f t="shared" si="7"/>
        <v>否</v>
      </c>
      <c r="G186" s="257" t="str">
        <f t="shared" si="8"/>
        <v>项</v>
      </c>
    </row>
    <row r="187" ht="38" customHeight="1" spans="1:7">
      <c r="A187" s="322">
        <v>2290805</v>
      </c>
      <c r="B187" s="273" t="s">
        <v>1442</v>
      </c>
      <c r="C187" s="277">
        <v>0</v>
      </c>
      <c r="D187" s="277">
        <v>0</v>
      </c>
      <c r="E187" s="88" t="str">
        <f t="shared" si="6"/>
        <v/>
      </c>
      <c r="F187" s="272" t="str">
        <f t="shared" si="7"/>
        <v>否</v>
      </c>
      <c r="G187" s="257" t="str">
        <f t="shared" si="8"/>
        <v>项</v>
      </c>
    </row>
    <row r="188" ht="38" customHeight="1" spans="1:7">
      <c r="A188" s="322">
        <v>2290806</v>
      </c>
      <c r="B188" s="273" t="s">
        <v>1443</v>
      </c>
      <c r="C188" s="277">
        <v>0</v>
      </c>
      <c r="D188" s="277">
        <v>0</v>
      </c>
      <c r="E188" s="88" t="str">
        <f t="shared" si="6"/>
        <v/>
      </c>
      <c r="F188" s="272" t="str">
        <f t="shared" si="7"/>
        <v>否</v>
      </c>
      <c r="G188" s="257" t="str">
        <f t="shared" si="8"/>
        <v>项</v>
      </c>
    </row>
    <row r="189" ht="38" customHeight="1" spans="1:7">
      <c r="A189" s="322">
        <v>2290807</v>
      </c>
      <c r="B189" s="273" t="s">
        <v>1444</v>
      </c>
      <c r="C189" s="277">
        <v>0</v>
      </c>
      <c r="D189" s="277">
        <v>0</v>
      </c>
      <c r="E189" s="88" t="str">
        <f t="shared" si="6"/>
        <v/>
      </c>
      <c r="F189" s="272" t="str">
        <f t="shared" si="7"/>
        <v>否</v>
      </c>
      <c r="G189" s="257" t="str">
        <f t="shared" si="8"/>
        <v>项</v>
      </c>
    </row>
    <row r="190" s="250" customFormat="1" ht="38" customHeight="1" spans="1:7">
      <c r="A190" s="322">
        <v>2290808</v>
      </c>
      <c r="B190" s="273" t="s">
        <v>1445</v>
      </c>
      <c r="C190" s="277">
        <v>0</v>
      </c>
      <c r="D190" s="277">
        <v>0</v>
      </c>
      <c r="E190" s="88" t="str">
        <f t="shared" si="6"/>
        <v/>
      </c>
      <c r="F190" s="272" t="str">
        <f t="shared" si="7"/>
        <v>否</v>
      </c>
      <c r="G190" s="257" t="str">
        <f t="shared" si="8"/>
        <v>项</v>
      </c>
    </row>
    <row r="191" ht="38" customHeight="1" spans="1:7">
      <c r="A191" s="322">
        <v>2290899</v>
      </c>
      <c r="B191" s="273" t="s">
        <v>1446</v>
      </c>
      <c r="C191" s="277">
        <v>0</v>
      </c>
      <c r="D191" s="277">
        <v>0</v>
      </c>
      <c r="E191" s="88" t="str">
        <f t="shared" si="6"/>
        <v/>
      </c>
      <c r="F191" s="272" t="str">
        <f t="shared" si="7"/>
        <v>否</v>
      </c>
      <c r="G191" s="257" t="str">
        <f t="shared" si="8"/>
        <v>项</v>
      </c>
    </row>
    <row r="192" ht="38" customHeight="1" spans="1:7">
      <c r="A192" s="322">
        <v>22960</v>
      </c>
      <c r="B192" s="273" t="s">
        <v>1447</v>
      </c>
      <c r="C192" s="277">
        <v>63</v>
      </c>
      <c r="D192" s="277">
        <v>0</v>
      </c>
      <c r="E192" s="88"/>
      <c r="F192" s="272" t="str">
        <f t="shared" si="7"/>
        <v>是</v>
      </c>
      <c r="G192" s="257" t="str">
        <f t="shared" si="8"/>
        <v>款</v>
      </c>
    </row>
    <row r="193" ht="38" customHeight="1" spans="1:7">
      <c r="A193" s="279">
        <v>2296001</v>
      </c>
      <c r="B193" s="273" t="s">
        <v>1448</v>
      </c>
      <c r="C193" s="277">
        <v>0</v>
      </c>
      <c r="D193" s="277">
        <v>0</v>
      </c>
      <c r="E193" s="88" t="str">
        <f t="shared" si="6"/>
        <v/>
      </c>
      <c r="F193" s="272" t="str">
        <f t="shared" si="7"/>
        <v>否</v>
      </c>
      <c r="G193" s="257" t="str">
        <f t="shared" si="8"/>
        <v>项</v>
      </c>
    </row>
    <row r="194" s="250" customFormat="1" ht="38" customHeight="1" spans="1:7">
      <c r="A194" s="322">
        <v>2296002</v>
      </c>
      <c r="B194" s="273" t="s">
        <v>1449</v>
      </c>
      <c r="C194" s="277">
        <v>9</v>
      </c>
      <c r="D194" s="277">
        <v>0</v>
      </c>
      <c r="E194" s="88">
        <f t="shared" si="6"/>
        <v>-1</v>
      </c>
      <c r="F194" s="272" t="str">
        <f t="shared" si="7"/>
        <v>是</v>
      </c>
      <c r="G194" s="257" t="str">
        <f t="shared" si="8"/>
        <v>项</v>
      </c>
    </row>
    <row r="195" ht="38" customHeight="1" spans="1:7">
      <c r="A195" s="322">
        <v>2296003</v>
      </c>
      <c r="B195" s="273" t="s">
        <v>1450</v>
      </c>
      <c r="C195" s="277">
        <v>0</v>
      </c>
      <c r="D195" s="277">
        <v>0</v>
      </c>
      <c r="E195" s="88" t="str">
        <f t="shared" si="6"/>
        <v/>
      </c>
      <c r="F195" s="272" t="str">
        <f t="shared" si="7"/>
        <v>否</v>
      </c>
      <c r="G195" s="257" t="str">
        <f t="shared" si="8"/>
        <v>项</v>
      </c>
    </row>
    <row r="196" ht="38" customHeight="1" spans="1:7">
      <c r="A196" s="322">
        <v>2296004</v>
      </c>
      <c r="B196" s="273" t="s">
        <v>1451</v>
      </c>
      <c r="C196" s="277">
        <v>0</v>
      </c>
      <c r="D196" s="277">
        <v>0</v>
      </c>
      <c r="E196" s="88" t="str">
        <f t="shared" ref="E196:E259" si="9">IF(C196&gt;0,D196/C196-1,IF(C196&lt;0,-(D196/C196-1),""))</f>
        <v/>
      </c>
      <c r="F196" s="272" t="str">
        <f t="shared" ref="F196:F259" si="10">IF(LEN(A196)=3,"是",IF(B196&lt;&gt;"",IF(SUM(C196:D196)&lt;&gt;0,"是","否"),"是"))</f>
        <v>否</v>
      </c>
      <c r="G196" s="257" t="str">
        <f t="shared" ref="G196:G259" si="11">IF(LEN(A196)=3,"类",IF(LEN(A196)=5,"款","项"))</f>
        <v>项</v>
      </c>
    </row>
    <row r="197" ht="38" customHeight="1" spans="1:7">
      <c r="A197" s="322">
        <v>2296005</v>
      </c>
      <c r="B197" s="273" t="s">
        <v>1452</v>
      </c>
      <c r="C197" s="277">
        <v>0</v>
      </c>
      <c r="D197" s="277">
        <v>0</v>
      </c>
      <c r="E197" s="88" t="str">
        <f t="shared" si="9"/>
        <v/>
      </c>
      <c r="F197" s="272" t="str">
        <f t="shared" si="10"/>
        <v>否</v>
      </c>
      <c r="G197" s="257" t="str">
        <f t="shared" si="11"/>
        <v>项</v>
      </c>
    </row>
    <row r="198" ht="38" customHeight="1" spans="1:7">
      <c r="A198" s="322">
        <v>2296006</v>
      </c>
      <c r="B198" s="273" t="s">
        <v>1453</v>
      </c>
      <c r="C198" s="277">
        <v>0</v>
      </c>
      <c r="D198" s="277">
        <v>0</v>
      </c>
      <c r="E198" s="88" t="str">
        <f t="shared" si="9"/>
        <v/>
      </c>
      <c r="F198" s="272" t="str">
        <f t="shared" si="10"/>
        <v>否</v>
      </c>
      <c r="G198" s="257" t="str">
        <f t="shared" si="11"/>
        <v>项</v>
      </c>
    </row>
    <row r="199" s="250" customFormat="1" ht="38" customHeight="1" spans="1:7">
      <c r="A199" s="322">
        <v>2296010</v>
      </c>
      <c r="B199" s="273" t="s">
        <v>1454</v>
      </c>
      <c r="C199" s="277">
        <v>0</v>
      </c>
      <c r="D199" s="277">
        <v>0</v>
      </c>
      <c r="E199" s="88" t="str">
        <f t="shared" si="9"/>
        <v/>
      </c>
      <c r="F199" s="272" t="str">
        <f t="shared" si="10"/>
        <v>否</v>
      </c>
      <c r="G199" s="257" t="str">
        <f t="shared" si="11"/>
        <v>项</v>
      </c>
    </row>
    <row r="200" s="250" customFormat="1" ht="38" customHeight="1" spans="1:7">
      <c r="A200" s="322">
        <v>2296011</v>
      </c>
      <c r="B200" s="273" t="s">
        <v>1455</v>
      </c>
      <c r="C200" s="277">
        <v>0</v>
      </c>
      <c r="D200" s="277">
        <v>0</v>
      </c>
      <c r="E200" s="88" t="str">
        <f t="shared" si="9"/>
        <v/>
      </c>
      <c r="F200" s="272" t="str">
        <f t="shared" si="10"/>
        <v>否</v>
      </c>
      <c r="G200" s="257" t="str">
        <f t="shared" si="11"/>
        <v>项</v>
      </c>
    </row>
    <row r="201" s="250" customFormat="1" ht="38" customHeight="1" spans="1:7">
      <c r="A201" s="322">
        <v>2296012</v>
      </c>
      <c r="B201" s="273" t="s">
        <v>1456</v>
      </c>
      <c r="C201" s="277">
        <v>0</v>
      </c>
      <c r="D201" s="277">
        <v>0</v>
      </c>
      <c r="E201" s="88" t="str">
        <f t="shared" si="9"/>
        <v/>
      </c>
      <c r="F201" s="272" t="str">
        <f t="shared" si="10"/>
        <v>否</v>
      </c>
      <c r="G201" s="257" t="str">
        <f t="shared" si="11"/>
        <v>项</v>
      </c>
    </row>
    <row r="202" ht="38" customHeight="1" spans="1:7">
      <c r="A202" s="322">
        <v>2296013</v>
      </c>
      <c r="B202" s="273" t="s">
        <v>1457</v>
      </c>
      <c r="C202" s="277">
        <v>0</v>
      </c>
      <c r="D202" s="277">
        <v>0</v>
      </c>
      <c r="E202" s="88" t="str">
        <f t="shared" si="9"/>
        <v/>
      </c>
      <c r="F202" s="272" t="str">
        <f t="shared" si="10"/>
        <v>否</v>
      </c>
      <c r="G202" s="257" t="str">
        <f t="shared" si="11"/>
        <v>项</v>
      </c>
    </row>
    <row r="203" s="250" customFormat="1" ht="38" customHeight="1" spans="1:7">
      <c r="A203" s="322">
        <v>2296099</v>
      </c>
      <c r="B203" s="273" t="s">
        <v>1458</v>
      </c>
      <c r="C203" s="277">
        <v>54</v>
      </c>
      <c r="D203" s="277">
        <v>0</v>
      </c>
      <c r="E203" s="88">
        <f t="shared" si="9"/>
        <v>-1</v>
      </c>
      <c r="F203" s="272" t="str">
        <f t="shared" si="10"/>
        <v>是</v>
      </c>
      <c r="G203" s="257" t="str">
        <f t="shared" si="11"/>
        <v>项</v>
      </c>
    </row>
    <row r="204" s="250" customFormat="1" ht="38" customHeight="1" spans="1:7">
      <c r="A204" s="321">
        <v>232</v>
      </c>
      <c r="B204" s="270" t="s">
        <v>1459</v>
      </c>
      <c r="C204" s="277">
        <v>5144</v>
      </c>
      <c r="D204" s="277">
        <v>6431</v>
      </c>
      <c r="E204" s="85"/>
      <c r="F204" s="272" t="str">
        <f t="shared" si="10"/>
        <v>是</v>
      </c>
      <c r="G204" s="257" t="str">
        <f t="shared" si="11"/>
        <v>类</v>
      </c>
    </row>
    <row r="205" s="250" customFormat="1" ht="38" customHeight="1" spans="1:7">
      <c r="A205" s="322">
        <v>2320401</v>
      </c>
      <c r="B205" s="273" t="s">
        <v>1460</v>
      </c>
      <c r="C205" s="277">
        <v>0</v>
      </c>
      <c r="D205" s="277">
        <v>0</v>
      </c>
      <c r="E205" s="88" t="str">
        <f t="shared" si="9"/>
        <v/>
      </c>
      <c r="F205" s="272" t="str">
        <f t="shared" si="10"/>
        <v>否</v>
      </c>
      <c r="G205" s="257" t="str">
        <f t="shared" si="11"/>
        <v>项</v>
      </c>
    </row>
    <row r="206" s="250" customFormat="1" ht="38" customHeight="1" spans="1:7">
      <c r="A206" s="322">
        <v>2320402</v>
      </c>
      <c r="B206" s="273" t="s">
        <v>1461</v>
      </c>
      <c r="C206" s="277">
        <v>0</v>
      </c>
      <c r="D206" s="277">
        <v>0</v>
      </c>
      <c r="E206" s="88" t="str">
        <f t="shared" si="9"/>
        <v/>
      </c>
      <c r="F206" s="272" t="str">
        <f t="shared" si="10"/>
        <v>否</v>
      </c>
      <c r="G206" s="257" t="str">
        <f t="shared" si="11"/>
        <v>项</v>
      </c>
    </row>
    <row r="207" s="250" customFormat="1" ht="38" customHeight="1" spans="1:7">
      <c r="A207" s="322">
        <v>2320405</v>
      </c>
      <c r="B207" s="273" t="s">
        <v>1462</v>
      </c>
      <c r="C207" s="277">
        <v>0</v>
      </c>
      <c r="D207" s="277">
        <v>0</v>
      </c>
      <c r="E207" s="88" t="str">
        <f t="shared" si="9"/>
        <v/>
      </c>
      <c r="F207" s="272" t="str">
        <f t="shared" si="10"/>
        <v>否</v>
      </c>
      <c r="G207" s="257" t="str">
        <f t="shared" si="11"/>
        <v>项</v>
      </c>
    </row>
    <row r="208" s="250" customFormat="1" ht="38" customHeight="1" spans="1:7">
      <c r="A208" s="322">
        <v>2320411</v>
      </c>
      <c r="B208" s="273" t="s">
        <v>1463</v>
      </c>
      <c r="C208" s="277">
        <v>159</v>
      </c>
      <c r="D208" s="277">
        <v>146</v>
      </c>
      <c r="E208" s="88">
        <f t="shared" si="9"/>
        <v>-0.082</v>
      </c>
      <c r="F208" s="272" t="str">
        <f t="shared" si="10"/>
        <v>是</v>
      </c>
      <c r="G208" s="257" t="str">
        <f t="shared" si="11"/>
        <v>项</v>
      </c>
    </row>
    <row r="209" s="250" customFormat="1" ht="38" customHeight="1" spans="1:7">
      <c r="A209" s="322">
        <v>2320413</v>
      </c>
      <c r="B209" s="273" t="s">
        <v>1464</v>
      </c>
      <c r="C209" s="277">
        <v>0</v>
      </c>
      <c r="D209" s="277">
        <v>0</v>
      </c>
      <c r="E209" s="88" t="str">
        <f t="shared" si="9"/>
        <v/>
      </c>
      <c r="F209" s="272" t="str">
        <f t="shared" si="10"/>
        <v>否</v>
      </c>
      <c r="G209" s="257" t="str">
        <f t="shared" si="11"/>
        <v>项</v>
      </c>
    </row>
    <row r="210" ht="38" customHeight="1" spans="1:7">
      <c r="A210" s="322">
        <v>2320414</v>
      </c>
      <c r="B210" s="273" t="s">
        <v>1465</v>
      </c>
      <c r="C210" s="277">
        <v>0</v>
      </c>
      <c r="D210" s="277">
        <v>0</v>
      </c>
      <c r="E210" s="88" t="str">
        <f t="shared" si="9"/>
        <v/>
      </c>
      <c r="F210" s="272" t="str">
        <f t="shared" si="10"/>
        <v>否</v>
      </c>
      <c r="G210" s="257" t="str">
        <f t="shared" si="11"/>
        <v>项</v>
      </c>
    </row>
    <row r="211" ht="38" customHeight="1" spans="1:7">
      <c r="A211" s="322">
        <v>2320416</v>
      </c>
      <c r="B211" s="273" t="s">
        <v>1466</v>
      </c>
      <c r="C211" s="277">
        <v>0</v>
      </c>
      <c r="D211" s="277">
        <v>0</v>
      </c>
      <c r="E211" s="88" t="str">
        <f t="shared" si="9"/>
        <v/>
      </c>
      <c r="F211" s="272" t="str">
        <f t="shared" si="10"/>
        <v>否</v>
      </c>
      <c r="G211" s="257" t="str">
        <f t="shared" si="11"/>
        <v>项</v>
      </c>
    </row>
    <row r="212" ht="38" customHeight="1" spans="1:7">
      <c r="A212" s="322">
        <v>2320417</v>
      </c>
      <c r="B212" s="273" t="s">
        <v>1467</v>
      </c>
      <c r="C212" s="277">
        <v>0</v>
      </c>
      <c r="D212" s="277">
        <v>0</v>
      </c>
      <c r="E212" s="88" t="str">
        <f t="shared" si="9"/>
        <v/>
      </c>
      <c r="F212" s="272" t="str">
        <f t="shared" si="10"/>
        <v>否</v>
      </c>
      <c r="G212" s="257" t="str">
        <f t="shared" si="11"/>
        <v>项</v>
      </c>
    </row>
    <row r="213" ht="38" customHeight="1" spans="1:7">
      <c r="A213" s="322">
        <v>2320418</v>
      </c>
      <c r="B213" s="273" t="s">
        <v>1468</v>
      </c>
      <c r="C213" s="277">
        <v>0</v>
      </c>
      <c r="D213" s="277">
        <v>0</v>
      </c>
      <c r="E213" s="88" t="str">
        <f t="shared" si="9"/>
        <v/>
      </c>
      <c r="F213" s="272" t="str">
        <f t="shared" si="10"/>
        <v>否</v>
      </c>
      <c r="G213" s="257" t="str">
        <f t="shared" si="11"/>
        <v>项</v>
      </c>
    </row>
    <row r="214" ht="38" customHeight="1" spans="1:7">
      <c r="A214" s="322">
        <v>2320419</v>
      </c>
      <c r="B214" s="273" t="s">
        <v>1469</v>
      </c>
      <c r="C214" s="277">
        <v>0</v>
      </c>
      <c r="D214" s="277">
        <v>0</v>
      </c>
      <c r="E214" s="88" t="str">
        <f t="shared" si="9"/>
        <v/>
      </c>
      <c r="F214" s="272" t="str">
        <f t="shared" si="10"/>
        <v>否</v>
      </c>
      <c r="G214" s="257" t="str">
        <f t="shared" si="11"/>
        <v>项</v>
      </c>
    </row>
    <row r="215" ht="38" customHeight="1" spans="1:7">
      <c r="A215" s="322">
        <v>2320420</v>
      </c>
      <c r="B215" s="273" t="s">
        <v>1470</v>
      </c>
      <c r="C215" s="277">
        <v>0</v>
      </c>
      <c r="D215" s="277">
        <v>0</v>
      </c>
      <c r="E215" s="88" t="str">
        <f t="shared" si="9"/>
        <v/>
      </c>
      <c r="F215" s="272" t="str">
        <f t="shared" si="10"/>
        <v>否</v>
      </c>
      <c r="G215" s="257" t="str">
        <f t="shared" si="11"/>
        <v>项</v>
      </c>
    </row>
    <row r="216" ht="38" customHeight="1" spans="1:7">
      <c r="A216" s="322">
        <v>2320431</v>
      </c>
      <c r="B216" s="273" t="s">
        <v>1471</v>
      </c>
      <c r="C216" s="277">
        <v>0</v>
      </c>
      <c r="D216" s="277">
        <v>0</v>
      </c>
      <c r="E216" s="88" t="str">
        <f t="shared" si="9"/>
        <v/>
      </c>
      <c r="F216" s="272" t="str">
        <f t="shared" si="10"/>
        <v>否</v>
      </c>
      <c r="G216" s="257" t="str">
        <f t="shared" si="11"/>
        <v>项</v>
      </c>
    </row>
    <row r="217" s="250" customFormat="1" ht="38" customHeight="1" spans="1:7">
      <c r="A217" s="322">
        <v>2320432</v>
      </c>
      <c r="B217" s="273" t="s">
        <v>1472</v>
      </c>
      <c r="C217" s="277">
        <v>2914</v>
      </c>
      <c r="D217" s="277">
        <v>4213</v>
      </c>
      <c r="E217" s="88">
        <f t="shared" si="9"/>
        <v>0.446</v>
      </c>
      <c r="F217" s="272" t="str">
        <f t="shared" si="10"/>
        <v>是</v>
      </c>
      <c r="G217" s="257" t="str">
        <f t="shared" si="11"/>
        <v>项</v>
      </c>
    </row>
    <row r="218" s="250" customFormat="1" ht="38" customHeight="1" spans="1:7">
      <c r="A218" s="322">
        <v>2320433</v>
      </c>
      <c r="B218" s="273" t="s">
        <v>1473</v>
      </c>
      <c r="C218" s="277">
        <v>1053</v>
      </c>
      <c r="D218" s="277">
        <v>1054</v>
      </c>
      <c r="E218" s="88">
        <f t="shared" si="9"/>
        <v>0.001</v>
      </c>
      <c r="F218" s="272" t="str">
        <f t="shared" si="10"/>
        <v>是</v>
      </c>
      <c r="G218" s="257" t="str">
        <f t="shared" si="11"/>
        <v>项</v>
      </c>
    </row>
    <row r="219" s="250" customFormat="1" ht="38" customHeight="1" spans="1:7">
      <c r="A219" s="322">
        <v>2320498</v>
      </c>
      <c r="B219" s="273" t="s">
        <v>1474</v>
      </c>
      <c r="C219" s="277">
        <v>1018</v>
      </c>
      <c r="D219" s="277">
        <v>1018</v>
      </c>
      <c r="E219" s="88">
        <f t="shared" si="9"/>
        <v>0</v>
      </c>
      <c r="F219" s="272" t="str">
        <f t="shared" si="10"/>
        <v>是</v>
      </c>
      <c r="G219" s="257" t="str">
        <f t="shared" si="11"/>
        <v>项</v>
      </c>
    </row>
    <row r="220" ht="38" customHeight="1" spans="1:7">
      <c r="A220" s="322">
        <v>2320499</v>
      </c>
      <c r="B220" s="273" t="s">
        <v>1475</v>
      </c>
      <c r="C220" s="277">
        <v>0</v>
      </c>
      <c r="D220" s="277">
        <v>0</v>
      </c>
      <c r="E220" s="88" t="str">
        <f t="shared" si="9"/>
        <v/>
      </c>
      <c r="F220" s="272" t="str">
        <f t="shared" si="10"/>
        <v>否</v>
      </c>
      <c r="G220" s="257" t="str">
        <f t="shared" si="11"/>
        <v>项</v>
      </c>
    </row>
    <row r="221" s="250" customFormat="1" ht="38" customHeight="1" spans="1:7">
      <c r="A221" s="321">
        <v>233</v>
      </c>
      <c r="B221" s="270" t="s">
        <v>1476</v>
      </c>
      <c r="C221" s="277">
        <v>78</v>
      </c>
      <c r="D221" s="277">
        <v>29</v>
      </c>
      <c r="E221" s="85"/>
      <c r="F221" s="272" t="str">
        <f t="shared" si="10"/>
        <v>是</v>
      </c>
      <c r="G221" s="257" t="str">
        <f t="shared" si="11"/>
        <v>类</v>
      </c>
    </row>
    <row r="222" s="250" customFormat="1" ht="38" customHeight="1" spans="1:7">
      <c r="A222" s="279">
        <v>23304</v>
      </c>
      <c r="B222" s="273" t="s">
        <v>1477</v>
      </c>
      <c r="C222" s="277">
        <v>78</v>
      </c>
      <c r="D222" s="277">
        <v>29</v>
      </c>
      <c r="E222" s="88"/>
      <c r="F222" s="272" t="str">
        <f t="shared" si="10"/>
        <v>是</v>
      </c>
      <c r="G222" s="257" t="str">
        <f t="shared" si="11"/>
        <v>款</v>
      </c>
    </row>
    <row r="223" ht="38" customHeight="1" spans="1:7">
      <c r="A223" s="322">
        <v>2330401</v>
      </c>
      <c r="B223" s="273" t="s">
        <v>1478</v>
      </c>
      <c r="C223" s="277">
        <v>0</v>
      </c>
      <c r="D223" s="277">
        <v>0</v>
      </c>
      <c r="E223" s="88" t="str">
        <f t="shared" si="9"/>
        <v/>
      </c>
      <c r="F223" s="272" t="str">
        <f t="shared" si="10"/>
        <v>否</v>
      </c>
      <c r="G223" s="257" t="str">
        <f t="shared" si="11"/>
        <v>项</v>
      </c>
    </row>
    <row r="224" s="250" customFormat="1" ht="38" customHeight="1" spans="1:7">
      <c r="A224" s="322">
        <v>2330402</v>
      </c>
      <c r="B224" s="273" t="s">
        <v>1479</v>
      </c>
      <c r="C224" s="277">
        <v>0</v>
      </c>
      <c r="D224" s="277">
        <v>0</v>
      </c>
      <c r="E224" s="88" t="str">
        <f t="shared" si="9"/>
        <v/>
      </c>
      <c r="F224" s="272" t="str">
        <f t="shared" si="10"/>
        <v>否</v>
      </c>
      <c r="G224" s="257" t="str">
        <f t="shared" si="11"/>
        <v>项</v>
      </c>
    </row>
    <row r="225" ht="38" customHeight="1" spans="1:7">
      <c r="A225" s="322">
        <v>2330405</v>
      </c>
      <c r="B225" s="273" t="s">
        <v>1480</v>
      </c>
      <c r="C225" s="277">
        <v>0</v>
      </c>
      <c r="D225" s="277">
        <v>0</v>
      </c>
      <c r="E225" s="88" t="str">
        <f t="shared" si="9"/>
        <v/>
      </c>
      <c r="F225" s="272" t="str">
        <f t="shared" si="10"/>
        <v>否</v>
      </c>
      <c r="G225" s="257" t="str">
        <f t="shared" si="11"/>
        <v>项</v>
      </c>
    </row>
    <row r="226" s="250" customFormat="1" ht="38" customHeight="1" spans="1:7">
      <c r="A226" s="322">
        <v>2330411</v>
      </c>
      <c r="B226" s="273" t="s">
        <v>1481</v>
      </c>
      <c r="C226" s="277">
        <v>1</v>
      </c>
      <c r="D226" s="277">
        <v>2</v>
      </c>
      <c r="E226" s="88">
        <f t="shared" si="9"/>
        <v>1</v>
      </c>
      <c r="F226" s="272" t="str">
        <f t="shared" si="10"/>
        <v>是</v>
      </c>
      <c r="G226" s="257" t="str">
        <f t="shared" si="11"/>
        <v>项</v>
      </c>
    </row>
    <row r="227" s="250" customFormat="1" ht="38" customHeight="1" spans="1:7">
      <c r="A227" s="322">
        <v>2330413</v>
      </c>
      <c r="B227" s="273" t="s">
        <v>1482</v>
      </c>
      <c r="C227" s="277">
        <v>0</v>
      </c>
      <c r="D227" s="277">
        <v>0</v>
      </c>
      <c r="E227" s="88" t="str">
        <f t="shared" si="9"/>
        <v/>
      </c>
      <c r="F227" s="272" t="str">
        <f t="shared" si="10"/>
        <v>否</v>
      </c>
      <c r="G227" s="257" t="str">
        <f t="shared" si="11"/>
        <v>项</v>
      </c>
    </row>
    <row r="228" ht="38" customHeight="1" spans="1:7">
      <c r="A228" s="322">
        <v>2330414</v>
      </c>
      <c r="B228" s="273" t="s">
        <v>1483</v>
      </c>
      <c r="C228" s="277">
        <v>0</v>
      </c>
      <c r="D228" s="277">
        <v>0</v>
      </c>
      <c r="E228" s="88" t="str">
        <f t="shared" si="9"/>
        <v/>
      </c>
      <c r="F228" s="272" t="str">
        <f t="shared" si="10"/>
        <v>否</v>
      </c>
      <c r="G228" s="257" t="str">
        <f t="shared" si="11"/>
        <v>项</v>
      </c>
    </row>
    <row r="229" ht="38" customHeight="1" spans="1:7">
      <c r="A229" s="322">
        <v>2330416</v>
      </c>
      <c r="B229" s="273" t="s">
        <v>1484</v>
      </c>
      <c r="C229" s="277">
        <v>0</v>
      </c>
      <c r="D229" s="277">
        <v>0</v>
      </c>
      <c r="E229" s="88" t="str">
        <f t="shared" si="9"/>
        <v/>
      </c>
      <c r="F229" s="272" t="str">
        <f t="shared" si="10"/>
        <v>否</v>
      </c>
      <c r="G229" s="257" t="str">
        <f t="shared" si="11"/>
        <v>项</v>
      </c>
    </row>
    <row r="230" ht="38" customHeight="1" spans="1:7">
      <c r="A230" s="322">
        <v>2330417</v>
      </c>
      <c r="B230" s="273" t="s">
        <v>1485</v>
      </c>
      <c r="C230" s="277">
        <v>0</v>
      </c>
      <c r="D230" s="277">
        <v>0</v>
      </c>
      <c r="E230" s="88" t="str">
        <f t="shared" si="9"/>
        <v/>
      </c>
      <c r="F230" s="272" t="str">
        <f t="shared" si="10"/>
        <v>否</v>
      </c>
      <c r="G230" s="257" t="str">
        <f t="shared" si="11"/>
        <v>项</v>
      </c>
    </row>
    <row r="231" ht="38" customHeight="1" spans="1:7">
      <c r="A231" s="322">
        <v>2330418</v>
      </c>
      <c r="B231" s="273" t="s">
        <v>1486</v>
      </c>
      <c r="C231" s="277">
        <v>0</v>
      </c>
      <c r="D231" s="277">
        <v>0</v>
      </c>
      <c r="E231" s="88" t="str">
        <f t="shared" si="9"/>
        <v/>
      </c>
      <c r="F231" s="272" t="str">
        <f t="shared" si="10"/>
        <v>否</v>
      </c>
      <c r="G231" s="257" t="str">
        <f t="shared" si="11"/>
        <v>项</v>
      </c>
    </row>
    <row r="232" ht="38" customHeight="1" spans="1:7">
      <c r="A232" s="322">
        <v>2330419</v>
      </c>
      <c r="B232" s="273" t="s">
        <v>1487</v>
      </c>
      <c r="C232" s="277">
        <v>0</v>
      </c>
      <c r="D232" s="277">
        <v>0</v>
      </c>
      <c r="E232" s="88" t="str">
        <f t="shared" si="9"/>
        <v/>
      </c>
      <c r="F232" s="272" t="str">
        <f t="shared" si="10"/>
        <v>否</v>
      </c>
      <c r="G232" s="257" t="str">
        <f t="shared" si="11"/>
        <v>项</v>
      </c>
    </row>
    <row r="233" ht="38" customHeight="1" spans="1:7">
      <c r="A233" s="322">
        <v>2330420</v>
      </c>
      <c r="B233" s="273" t="s">
        <v>1488</v>
      </c>
      <c r="C233" s="277">
        <v>0</v>
      </c>
      <c r="D233" s="277">
        <v>0</v>
      </c>
      <c r="E233" s="88" t="str">
        <f t="shared" si="9"/>
        <v/>
      </c>
      <c r="F233" s="272" t="str">
        <f t="shared" si="10"/>
        <v>否</v>
      </c>
      <c r="G233" s="257" t="str">
        <f t="shared" si="11"/>
        <v>项</v>
      </c>
    </row>
    <row r="234" ht="38" customHeight="1" spans="1:7">
      <c r="A234" s="322">
        <v>2330431</v>
      </c>
      <c r="B234" s="273" t="s">
        <v>1489</v>
      </c>
      <c r="C234" s="277">
        <v>0</v>
      </c>
      <c r="D234" s="277">
        <v>0</v>
      </c>
      <c r="E234" s="88" t="str">
        <f t="shared" si="9"/>
        <v/>
      </c>
      <c r="F234" s="272" t="str">
        <f t="shared" si="10"/>
        <v>否</v>
      </c>
      <c r="G234" s="257" t="str">
        <f t="shared" si="11"/>
        <v>项</v>
      </c>
    </row>
    <row r="235" ht="38" customHeight="1" spans="1:7">
      <c r="A235" s="322">
        <v>2330432</v>
      </c>
      <c r="B235" s="273" t="s">
        <v>1490</v>
      </c>
      <c r="C235" s="277">
        <v>77</v>
      </c>
      <c r="D235" s="277">
        <v>0</v>
      </c>
      <c r="E235" s="88">
        <f t="shared" si="9"/>
        <v>-1</v>
      </c>
      <c r="F235" s="272" t="str">
        <f t="shared" si="10"/>
        <v>是</v>
      </c>
      <c r="G235" s="257" t="str">
        <f t="shared" si="11"/>
        <v>项</v>
      </c>
    </row>
    <row r="236" s="250" customFormat="1" ht="38" customHeight="1" spans="1:7">
      <c r="A236" s="322">
        <v>2330433</v>
      </c>
      <c r="B236" s="273" t="s">
        <v>1491</v>
      </c>
      <c r="C236" s="277">
        <v>0</v>
      </c>
      <c r="D236" s="277">
        <v>27</v>
      </c>
      <c r="E236" s="88" t="str">
        <f t="shared" si="9"/>
        <v/>
      </c>
      <c r="F236" s="272" t="str">
        <f t="shared" si="10"/>
        <v>是</v>
      </c>
      <c r="G236" s="257" t="str">
        <f t="shared" si="11"/>
        <v>项</v>
      </c>
    </row>
    <row r="237" ht="38" customHeight="1" spans="1:7">
      <c r="A237" s="322">
        <v>2330498</v>
      </c>
      <c r="B237" s="273" t="s">
        <v>1492</v>
      </c>
      <c r="C237" s="277">
        <v>0</v>
      </c>
      <c r="D237" s="277">
        <v>0</v>
      </c>
      <c r="E237" s="88" t="str">
        <f t="shared" si="9"/>
        <v/>
      </c>
      <c r="F237" s="272" t="str">
        <f t="shared" si="10"/>
        <v>否</v>
      </c>
      <c r="G237" s="257" t="str">
        <f t="shared" si="11"/>
        <v>项</v>
      </c>
    </row>
    <row r="238" ht="38" customHeight="1" spans="1:7">
      <c r="A238" s="322">
        <v>2330499</v>
      </c>
      <c r="B238" s="273" t="s">
        <v>1493</v>
      </c>
      <c r="C238" s="277">
        <v>0</v>
      </c>
      <c r="D238" s="277">
        <v>0</v>
      </c>
      <c r="E238" s="88" t="str">
        <f t="shared" si="9"/>
        <v/>
      </c>
      <c r="F238" s="272" t="str">
        <f t="shared" si="10"/>
        <v>否</v>
      </c>
      <c r="G238" s="257" t="str">
        <f t="shared" si="11"/>
        <v>项</v>
      </c>
    </row>
    <row r="239" ht="38" customHeight="1" spans="1:7">
      <c r="A239" s="323">
        <v>234</v>
      </c>
      <c r="B239" s="270" t="s">
        <v>1494</v>
      </c>
      <c r="C239" s="277">
        <v>2728</v>
      </c>
      <c r="D239" s="277">
        <v>0</v>
      </c>
      <c r="E239" s="85"/>
      <c r="F239" s="272" t="str">
        <f t="shared" si="10"/>
        <v>是</v>
      </c>
      <c r="G239" s="257" t="str">
        <f t="shared" si="11"/>
        <v>类</v>
      </c>
    </row>
    <row r="240" ht="38" customHeight="1" spans="1:7">
      <c r="A240" s="324">
        <v>23401</v>
      </c>
      <c r="B240" s="273" t="s">
        <v>1495</v>
      </c>
      <c r="C240" s="277">
        <v>2728</v>
      </c>
      <c r="D240" s="277">
        <v>0</v>
      </c>
      <c r="E240" s="88"/>
      <c r="F240" s="272" t="str">
        <f t="shared" si="10"/>
        <v>是</v>
      </c>
      <c r="G240" s="257" t="str">
        <f t="shared" si="11"/>
        <v>款</v>
      </c>
    </row>
    <row r="241" ht="38" customHeight="1" spans="1:7">
      <c r="A241" s="324">
        <v>2340101</v>
      </c>
      <c r="B241" s="273" t="s">
        <v>1496</v>
      </c>
      <c r="C241" s="277">
        <v>2728</v>
      </c>
      <c r="D241" s="277">
        <v>0</v>
      </c>
      <c r="E241" s="88">
        <f t="shared" si="9"/>
        <v>-1</v>
      </c>
      <c r="F241" s="272" t="str">
        <f t="shared" si="10"/>
        <v>是</v>
      </c>
      <c r="G241" s="257" t="str">
        <f t="shared" si="11"/>
        <v>项</v>
      </c>
    </row>
    <row r="242" ht="38" customHeight="1" spans="1:7">
      <c r="A242" s="324">
        <v>2340102</v>
      </c>
      <c r="B242" s="273" t="s">
        <v>1497</v>
      </c>
      <c r="C242" s="277">
        <v>0</v>
      </c>
      <c r="D242" s="277">
        <v>0</v>
      </c>
      <c r="E242" s="88" t="str">
        <f t="shared" si="9"/>
        <v/>
      </c>
      <c r="F242" s="272" t="str">
        <f t="shared" si="10"/>
        <v>否</v>
      </c>
      <c r="G242" s="257" t="str">
        <f t="shared" si="11"/>
        <v>项</v>
      </c>
    </row>
    <row r="243" ht="38" customHeight="1" spans="1:7">
      <c r="A243" s="324">
        <v>2340103</v>
      </c>
      <c r="B243" s="273" t="s">
        <v>1498</v>
      </c>
      <c r="C243" s="277">
        <v>0</v>
      </c>
      <c r="D243" s="277">
        <v>0</v>
      </c>
      <c r="E243" s="88" t="str">
        <f t="shared" si="9"/>
        <v/>
      </c>
      <c r="F243" s="272" t="str">
        <f t="shared" si="10"/>
        <v>否</v>
      </c>
      <c r="G243" s="257" t="str">
        <f t="shared" si="11"/>
        <v>项</v>
      </c>
    </row>
    <row r="244" ht="38" customHeight="1" spans="1:7">
      <c r="A244" s="324">
        <v>2340104</v>
      </c>
      <c r="B244" s="273" t="s">
        <v>1499</v>
      </c>
      <c r="C244" s="277">
        <v>0</v>
      </c>
      <c r="D244" s="277">
        <v>0</v>
      </c>
      <c r="E244" s="88" t="str">
        <f t="shared" si="9"/>
        <v/>
      </c>
      <c r="F244" s="272" t="str">
        <f t="shared" si="10"/>
        <v>否</v>
      </c>
      <c r="G244" s="257" t="str">
        <f t="shared" si="11"/>
        <v>项</v>
      </c>
    </row>
    <row r="245" ht="38" customHeight="1" spans="1:7">
      <c r="A245" s="324">
        <v>2340105</v>
      </c>
      <c r="B245" s="273" t="s">
        <v>1500</v>
      </c>
      <c r="C245" s="277">
        <v>0</v>
      </c>
      <c r="D245" s="277">
        <v>0</v>
      </c>
      <c r="E245" s="88" t="str">
        <f t="shared" si="9"/>
        <v/>
      </c>
      <c r="F245" s="272" t="str">
        <f t="shared" si="10"/>
        <v>否</v>
      </c>
      <c r="G245" s="257" t="str">
        <f t="shared" si="11"/>
        <v>项</v>
      </c>
    </row>
    <row r="246" ht="38" customHeight="1" spans="1:7">
      <c r="A246" s="324">
        <v>2340106</v>
      </c>
      <c r="B246" s="273" t="s">
        <v>1501</v>
      </c>
      <c r="C246" s="277">
        <v>0</v>
      </c>
      <c r="D246" s="277">
        <v>0</v>
      </c>
      <c r="E246" s="88" t="str">
        <f t="shared" si="9"/>
        <v/>
      </c>
      <c r="F246" s="272" t="str">
        <f t="shared" si="10"/>
        <v>否</v>
      </c>
      <c r="G246" s="257" t="str">
        <f t="shared" si="11"/>
        <v>项</v>
      </c>
    </row>
    <row r="247" ht="38" customHeight="1" spans="1:7">
      <c r="A247" s="324">
        <v>2340107</v>
      </c>
      <c r="B247" s="273" t="s">
        <v>1502</v>
      </c>
      <c r="C247" s="277">
        <v>0</v>
      </c>
      <c r="D247" s="277">
        <v>0</v>
      </c>
      <c r="E247" s="88" t="str">
        <f t="shared" si="9"/>
        <v/>
      </c>
      <c r="F247" s="272" t="str">
        <f t="shared" si="10"/>
        <v>否</v>
      </c>
      <c r="G247" s="257" t="str">
        <f t="shared" si="11"/>
        <v>项</v>
      </c>
    </row>
    <row r="248" ht="38" customHeight="1" spans="1:7">
      <c r="A248" s="324">
        <v>2340108</v>
      </c>
      <c r="B248" s="273" t="s">
        <v>1503</v>
      </c>
      <c r="C248" s="277">
        <v>0</v>
      </c>
      <c r="D248" s="277">
        <v>0</v>
      </c>
      <c r="E248" s="88" t="str">
        <f t="shared" si="9"/>
        <v/>
      </c>
      <c r="F248" s="272" t="str">
        <f t="shared" si="10"/>
        <v>否</v>
      </c>
      <c r="G248" s="257" t="str">
        <f t="shared" si="11"/>
        <v>项</v>
      </c>
    </row>
    <row r="249" ht="38" customHeight="1" spans="1:7">
      <c r="A249" s="324">
        <v>2340109</v>
      </c>
      <c r="B249" s="273" t="s">
        <v>1504</v>
      </c>
      <c r="C249" s="277">
        <v>0</v>
      </c>
      <c r="D249" s="277">
        <v>0</v>
      </c>
      <c r="E249" s="88" t="str">
        <f t="shared" si="9"/>
        <v/>
      </c>
      <c r="F249" s="272" t="str">
        <f t="shared" si="10"/>
        <v>否</v>
      </c>
      <c r="G249" s="257" t="str">
        <f t="shared" si="11"/>
        <v>项</v>
      </c>
    </row>
    <row r="250" ht="38" customHeight="1" spans="1:7">
      <c r="A250" s="324">
        <v>2340110</v>
      </c>
      <c r="B250" s="273" t="s">
        <v>1505</v>
      </c>
      <c r="C250" s="277">
        <v>0</v>
      </c>
      <c r="D250" s="277">
        <v>0</v>
      </c>
      <c r="E250" s="88" t="str">
        <f t="shared" si="9"/>
        <v/>
      </c>
      <c r="F250" s="272" t="str">
        <f t="shared" si="10"/>
        <v>否</v>
      </c>
      <c r="G250" s="257" t="str">
        <f t="shared" si="11"/>
        <v>项</v>
      </c>
    </row>
    <row r="251" ht="38" customHeight="1" spans="1:7">
      <c r="A251" s="324">
        <v>2340111</v>
      </c>
      <c r="B251" s="273" t="s">
        <v>1506</v>
      </c>
      <c r="C251" s="277">
        <v>0</v>
      </c>
      <c r="D251" s="277">
        <v>0</v>
      </c>
      <c r="E251" s="88" t="str">
        <f t="shared" si="9"/>
        <v/>
      </c>
      <c r="F251" s="272" t="str">
        <f t="shared" si="10"/>
        <v>否</v>
      </c>
      <c r="G251" s="257" t="str">
        <f t="shared" si="11"/>
        <v>项</v>
      </c>
    </row>
    <row r="252" ht="38" customHeight="1" spans="1:7">
      <c r="A252" s="324">
        <v>2340199</v>
      </c>
      <c r="B252" s="273" t="s">
        <v>1507</v>
      </c>
      <c r="C252" s="277">
        <v>0</v>
      </c>
      <c r="D252" s="277">
        <v>0</v>
      </c>
      <c r="E252" s="88" t="str">
        <f t="shared" si="9"/>
        <v/>
      </c>
      <c r="F252" s="272" t="str">
        <f t="shared" si="10"/>
        <v>否</v>
      </c>
      <c r="G252" s="257" t="str">
        <f t="shared" si="11"/>
        <v>项</v>
      </c>
    </row>
    <row r="253" ht="38" customHeight="1" spans="1:7">
      <c r="A253" s="324">
        <v>23402</v>
      </c>
      <c r="B253" s="273" t="s">
        <v>1508</v>
      </c>
      <c r="C253" s="277">
        <v>0</v>
      </c>
      <c r="D253" s="277">
        <v>0</v>
      </c>
      <c r="E253" s="88"/>
      <c r="F253" s="272" t="str">
        <f t="shared" si="10"/>
        <v>否</v>
      </c>
      <c r="G253" s="257" t="str">
        <f t="shared" si="11"/>
        <v>款</v>
      </c>
    </row>
    <row r="254" ht="38" customHeight="1" spans="1:7">
      <c r="A254" s="324">
        <v>2340201</v>
      </c>
      <c r="B254" s="273" t="s">
        <v>1509</v>
      </c>
      <c r="C254" s="277">
        <v>0</v>
      </c>
      <c r="D254" s="277">
        <v>0</v>
      </c>
      <c r="E254" s="88" t="str">
        <f t="shared" si="9"/>
        <v/>
      </c>
      <c r="F254" s="272" t="str">
        <f t="shared" si="10"/>
        <v>否</v>
      </c>
      <c r="G254" s="257" t="str">
        <f t="shared" si="11"/>
        <v>项</v>
      </c>
    </row>
    <row r="255" ht="38" customHeight="1" spans="1:7">
      <c r="A255" s="324">
        <v>2340202</v>
      </c>
      <c r="B255" s="273" t="s">
        <v>1510</v>
      </c>
      <c r="C255" s="277">
        <v>0</v>
      </c>
      <c r="D255" s="277">
        <v>0</v>
      </c>
      <c r="E255" s="88" t="str">
        <f t="shared" si="9"/>
        <v/>
      </c>
      <c r="F255" s="272" t="str">
        <f t="shared" si="10"/>
        <v>否</v>
      </c>
      <c r="G255" s="257" t="str">
        <f t="shared" si="11"/>
        <v>项</v>
      </c>
    </row>
    <row r="256" ht="38" customHeight="1" spans="1:7">
      <c r="A256" s="324">
        <v>2340203</v>
      </c>
      <c r="B256" s="273" t="s">
        <v>1511</v>
      </c>
      <c r="C256" s="277">
        <v>0</v>
      </c>
      <c r="D256" s="277">
        <v>0</v>
      </c>
      <c r="E256" s="88" t="str">
        <f t="shared" si="9"/>
        <v/>
      </c>
      <c r="F256" s="272" t="str">
        <f t="shared" si="10"/>
        <v>否</v>
      </c>
      <c r="G256" s="257" t="str">
        <f t="shared" si="11"/>
        <v>项</v>
      </c>
    </row>
    <row r="257" ht="38" customHeight="1" spans="1:7">
      <c r="A257" s="324">
        <v>2340204</v>
      </c>
      <c r="B257" s="273" t="s">
        <v>1512</v>
      </c>
      <c r="C257" s="277">
        <v>0</v>
      </c>
      <c r="D257" s="277">
        <v>0</v>
      </c>
      <c r="E257" s="88" t="str">
        <f t="shared" si="9"/>
        <v/>
      </c>
      <c r="F257" s="272" t="str">
        <f t="shared" si="10"/>
        <v>否</v>
      </c>
      <c r="G257" s="257" t="str">
        <f t="shared" si="11"/>
        <v>项</v>
      </c>
    </row>
    <row r="258" ht="38" customHeight="1" spans="1:7">
      <c r="A258" s="324">
        <v>2340205</v>
      </c>
      <c r="B258" s="273" t="s">
        <v>1513</v>
      </c>
      <c r="C258" s="277">
        <v>0</v>
      </c>
      <c r="D258" s="277">
        <v>0</v>
      </c>
      <c r="E258" s="88" t="str">
        <f t="shared" si="9"/>
        <v/>
      </c>
      <c r="F258" s="272" t="str">
        <f t="shared" si="10"/>
        <v>否</v>
      </c>
      <c r="G258" s="257" t="str">
        <f t="shared" si="11"/>
        <v>项</v>
      </c>
    </row>
    <row r="259" ht="38" customHeight="1" spans="1:7">
      <c r="A259" s="324">
        <v>2340299</v>
      </c>
      <c r="B259" s="273" t="s">
        <v>1514</v>
      </c>
      <c r="C259" s="277">
        <v>0</v>
      </c>
      <c r="D259" s="277">
        <v>0</v>
      </c>
      <c r="E259" s="88" t="str">
        <f t="shared" si="9"/>
        <v/>
      </c>
      <c r="F259" s="272" t="str">
        <f t="shared" si="10"/>
        <v>否</v>
      </c>
      <c r="G259" s="257" t="str">
        <f t="shared" si="11"/>
        <v>项</v>
      </c>
    </row>
    <row r="260" ht="38" customHeight="1" spans="1:6">
      <c r="A260" s="269"/>
      <c r="B260" s="270"/>
      <c r="C260" s="271"/>
      <c r="D260" s="271"/>
      <c r="E260" s="305"/>
      <c r="F260" s="272" t="str">
        <f>IF(LEN(A260)=3,"是",IF(B260&lt;&gt;"",IF(SUM(C260:D260)&lt;&gt;0,"是","否"),"是"))</f>
        <v>是</v>
      </c>
    </row>
    <row r="261" ht="38" customHeight="1" spans="1:6">
      <c r="A261" s="280"/>
      <c r="B261" s="281" t="s">
        <v>1515</v>
      </c>
      <c r="C261" s="277">
        <f>C4+C20+C32+C43+C98+C122+C174+C178+C204+C221+C239</f>
        <v>109527</v>
      </c>
      <c r="D261" s="277">
        <f>D4+D20+D32+D43+D98+D122+D174+D178+D204+D221+D239</f>
        <v>30600</v>
      </c>
      <c r="E261" s="85"/>
      <c r="F261" s="272" t="str">
        <f t="shared" ref="F261:F269" si="12">IF(LEN(A261)=3,"是",IF(B261&lt;&gt;"",IF(SUM(C261:D261)&lt;&gt;0,"是","否"),"是"))</f>
        <v>是</v>
      </c>
    </row>
    <row r="262" ht="38" customHeight="1" spans="1:6">
      <c r="A262" s="325">
        <v>230</v>
      </c>
      <c r="B262" s="283" t="s">
        <v>120</v>
      </c>
      <c r="C262" s="326">
        <f>C263+C266+C267</f>
        <v>8499</v>
      </c>
      <c r="D262" s="326">
        <f>D263+D266+D267</f>
        <v>700</v>
      </c>
      <c r="E262" s="305"/>
      <c r="F262" s="272" t="str">
        <f t="shared" si="12"/>
        <v>是</v>
      </c>
    </row>
    <row r="263" ht="38" customHeight="1" spans="1:6">
      <c r="A263" s="325">
        <v>23004</v>
      </c>
      <c r="B263" s="283" t="s">
        <v>1516</v>
      </c>
      <c r="C263" s="326">
        <f>SUM(C264:C265)</f>
        <v>936</v>
      </c>
      <c r="D263" s="326">
        <f>SUM(D264:D265)</f>
        <v>700</v>
      </c>
      <c r="E263" s="305"/>
      <c r="F263" s="272" t="str">
        <f t="shared" si="12"/>
        <v>是</v>
      </c>
    </row>
    <row r="264" ht="38" customHeight="1" spans="1:7">
      <c r="A264" s="327">
        <v>2300402</v>
      </c>
      <c r="B264" s="285" t="s">
        <v>1517</v>
      </c>
      <c r="C264" s="328">
        <v>936</v>
      </c>
      <c r="D264" s="329">
        <v>700</v>
      </c>
      <c r="E264" s="306"/>
      <c r="F264" s="272" t="str">
        <f t="shared" si="12"/>
        <v>是</v>
      </c>
      <c r="G264" s="250"/>
    </row>
    <row r="265" ht="38" customHeight="1" spans="1:7">
      <c r="A265" s="327">
        <v>2300403</v>
      </c>
      <c r="B265" s="285" t="s">
        <v>1518</v>
      </c>
      <c r="C265" s="328"/>
      <c r="D265" s="329"/>
      <c r="E265" s="306"/>
      <c r="F265" s="272" t="str">
        <f t="shared" si="12"/>
        <v>否</v>
      </c>
      <c r="G265" s="250"/>
    </row>
    <row r="266" ht="38" customHeight="1" spans="1:6">
      <c r="A266" s="330">
        <v>23008</v>
      </c>
      <c r="B266" s="285" t="s">
        <v>1519</v>
      </c>
      <c r="C266" s="328">
        <v>7563</v>
      </c>
      <c r="D266" s="329"/>
      <c r="E266" s="306"/>
      <c r="F266" s="272" t="str">
        <f t="shared" si="12"/>
        <v>是</v>
      </c>
    </row>
    <row r="267" ht="38" customHeight="1" spans="1:6">
      <c r="A267" s="330">
        <v>23009</v>
      </c>
      <c r="B267" s="285" t="s">
        <v>1520</v>
      </c>
      <c r="C267" s="328"/>
      <c r="D267" s="329"/>
      <c r="E267" s="306"/>
      <c r="F267" s="272" t="str">
        <f t="shared" si="12"/>
        <v>否</v>
      </c>
    </row>
    <row r="268" ht="38" customHeight="1" spans="1:6">
      <c r="A268" s="330">
        <v>231</v>
      </c>
      <c r="B268" s="289" t="s">
        <v>1521</v>
      </c>
      <c r="C268" s="326">
        <v>700</v>
      </c>
      <c r="D268" s="331"/>
      <c r="E268" s="306"/>
      <c r="F268" s="272" t="str">
        <f t="shared" si="12"/>
        <v>是</v>
      </c>
    </row>
    <row r="269" ht="38" customHeight="1" spans="1:6">
      <c r="A269" s="332"/>
      <c r="B269" s="291" t="s">
        <v>127</v>
      </c>
      <c r="C269" s="326">
        <f>C261+C262+C268</f>
        <v>118726</v>
      </c>
      <c r="D269" s="326">
        <f>D261+D262+D268</f>
        <v>31300</v>
      </c>
      <c r="E269" s="305"/>
      <c r="F269" s="272" t="str">
        <f t="shared" si="12"/>
        <v>是</v>
      </c>
    </row>
    <row r="270" spans="3:3">
      <c r="C270" s="333"/>
    </row>
    <row r="272" spans="3:3">
      <c r="C272" s="333"/>
    </row>
    <row r="274" spans="3:3">
      <c r="C274" s="333"/>
    </row>
    <row r="275" spans="3:3">
      <c r="C275" s="333"/>
    </row>
    <row r="277" spans="3:3">
      <c r="C277" s="333"/>
    </row>
    <row r="278" spans="3:3">
      <c r="C278" s="333"/>
    </row>
    <row r="279" spans="3:3">
      <c r="C279" s="333"/>
    </row>
    <row r="280" spans="3:3">
      <c r="C280" s="333"/>
    </row>
    <row r="282" spans="3:3">
      <c r="C282" s="333"/>
    </row>
  </sheetData>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F37"/>
  <sheetViews>
    <sheetView showGridLines="0" showZeros="0" view="pageBreakPreview" zoomScaleNormal="115" workbookViewId="0">
      <pane ySplit="3" topLeftCell="A25" activePane="bottomLeft" state="frozen"/>
      <selection/>
      <selection pane="bottomLeft" activeCell="D33" sqref="D33"/>
    </sheetView>
  </sheetViews>
  <sheetFormatPr defaultColWidth="9" defaultRowHeight="14.25" outlineLevelCol="5"/>
  <cols>
    <col min="1" max="1" width="15" style="136" customWidth="1"/>
    <col min="2" max="2" width="50.75" style="136" customWidth="1"/>
    <col min="3" max="4" width="20.6333333333333" style="136" customWidth="1"/>
    <col min="5" max="5" width="20.6333333333333" style="295" customWidth="1"/>
    <col min="6" max="6" width="3.75" style="136" customWidth="1"/>
    <col min="7" max="16384" width="9" style="136"/>
  </cols>
  <sheetData>
    <row r="1" ht="45" customHeight="1" spans="1:6">
      <c r="A1" s="138"/>
      <c r="B1" s="296" t="s">
        <v>1522</v>
      </c>
      <c r="C1" s="296"/>
      <c r="D1" s="296"/>
      <c r="E1" s="296"/>
      <c r="F1" s="138"/>
    </row>
    <row r="2" s="293" customFormat="1" ht="20.1" customHeight="1" spans="1:6">
      <c r="A2" s="297"/>
      <c r="B2" s="298"/>
      <c r="C2" s="299"/>
      <c r="D2" s="298"/>
      <c r="E2" s="300" t="s">
        <v>1</v>
      </c>
      <c r="F2" s="297"/>
    </row>
    <row r="3" s="294" customFormat="1" ht="45" customHeight="1" spans="1:6">
      <c r="A3" s="301" t="s">
        <v>2</v>
      </c>
      <c r="B3" s="302" t="s">
        <v>3</v>
      </c>
      <c r="C3" s="157" t="s">
        <v>129</v>
      </c>
      <c r="D3" s="157" t="s">
        <v>5</v>
      </c>
      <c r="E3" s="157" t="s">
        <v>130</v>
      </c>
      <c r="F3" s="303" t="s">
        <v>7</v>
      </c>
    </row>
    <row r="4" s="294" customFormat="1" ht="36" customHeight="1" spans="1:6">
      <c r="A4" s="274" t="s">
        <v>1237</v>
      </c>
      <c r="B4" s="270" t="s">
        <v>1238</v>
      </c>
      <c r="C4" s="277"/>
      <c r="D4" s="277"/>
      <c r="E4" s="85"/>
      <c r="F4" s="304" t="str">
        <f t="shared" ref="F4:F29" si="0">IF(LEN(A4)=7,"是",IF(B4&lt;&gt;"",IF(SUM(C4:D4)&lt;&gt;0,"是","否"),"是"))</f>
        <v>是</v>
      </c>
    </row>
    <row r="5" ht="36" customHeight="1" spans="1:6">
      <c r="A5" s="274" t="s">
        <v>1239</v>
      </c>
      <c r="B5" s="270" t="s">
        <v>1240</v>
      </c>
      <c r="C5" s="277"/>
      <c r="D5" s="277"/>
      <c r="E5" s="305"/>
      <c r="F5" s="304" t="str">
        <f t="shared" si="0"/>
        <v>是</v>
      </c>
    </row>
    <row r="6" ht="36" customHeight="1" spans="1:6">
      <c r="A6" s="274" t="s">
        <v>1241</v>
      </c>
      <c r="B6" s="270" t="s">
        <v>1242</v>
      </c>
      <c r="C6" s="277"/>
      <c r="D6" s="277"/>
      <c r="E6" s="305"/>
      <c r="F6" s="304" t="str">
        <f t="shared" si="0"/>
        <v>是</v>
      </c>
    </row>
    <row r="7" ht="36" customHeight="1" spans="1:6">
      <c r="A7" s="274" t="s">
        <v>1243</v>
      </c>
      <c r="B7" s="270" t="s">
        <v>1244</v>
      </c>
      <c r="C7" s="277"/>
      <c r="D7" s="277"/>
      <c r="E7" s="305"/>
      <c r="F7" s="304" t="str">
        <f t="shared" si="0"/>
        <v>是</v>
      </c>
    </row>
    <row r="8" ht="36" customHeight="1" spans="1:6">
      <c r="A8" s="274" t="s">
        <v>1245</v>
      </c>
      <c r="B8" s="270" t="s">
        <v>1246</v>
      </c>
      <c r="C8" s="277"/>
      <c r="D8" s="277"/>
      <c r="E8" s="305"/>
      <c r="F8" s="304" t="str">
        <f t="shared" si="0"/>
        <v>是</v>
      </c>
    </row>
    <row r="9" ht="36" customHeight="1" spans="1:6">
      <c r="A9" s="274" t="s">
        <v>1247</v>
      </c>
      <c r="B9" s="270" t="s">
        <v>1248</v>
      </c>
      <c r="C9" s="277"/>
      <c r="D9" s="277"/>
      <c r="E9" s="305"/>
      <c r="F9" s="304" t="str">
        <f t="shared" si="0"/>
        <v>是</v>
      </c>
    </row>
    <row r="10" ht="36" customHeight="1" spans="1:6">
      <c r="A10" s="274" t="s">
        <v>1249</v>
      </c>
      <c r="B10" s="270" t="s">
        <v>1250</v>
      </c>
      <c r="C10" s="277">
        <f>SUM(C11:C15)</f>
        <v>30834</v>
      </c>
      <c r="D10" s="277">
        <f>SUM(D11:D15)</f>
        <v>25000</v>
      </c>
      <c r="E10" s="306">
        <f>IF(C10&gt;0,D10/C10-1,IF(C10&lt;0,-(D10/C10-1),""))</f>
        <v>-0.189</v>
      </c>
      <c r="F10" s="304" t="str">
        <f t="shared" si="0"/>
        <v>是</v>
      </c>
    </row>
    <row r="11" ht="36" customHeight="1" spans="1:6">
      <c r="A11" s="274" t="s">
        <v>1251</v>
      </c>
      <c r="B11" s="273" t="s">
        <v>1252</v>
      </c>
      <c r="C11" s="275">
        <v>7932</v>
      </c>
      <c r="D11" s="275">
        <v>15000</v>
      </c>
      <c r="E11" s="306">
        <f>IF(C11&gt;0,D11/C11-1,IF(C11&lt;0,-(D11/C11-1),""))</f>
        <v>0.891</v>
      </c>
      <c r="F11" s="133" t="str">
        <f t="shared" si="0"/>
        <v>是</v>
      </c>
    </row>
    <row r="12" ht="36" customHeight="1" spans="1:6">
      <c r="A12" s="274" t="s">
        <v>1253</v>
      </c>
      <c r="B12" s="273" t="s">
        <v>1254</v>
      </c>
      <c r="C12" s="275">
        <v>1584</v>
      </c>
      <c r="D12" s="275"/>
      <c r="E12" s="306">
        <f>IF(C12&gt;0,D12/C12-1,IF(C12&lt;0,-(D12/C12-1),""))</f>
        <v>-1</v>
      </c>
      <c r="F12" s="304" t="str">
        <f t="shared" si="0"/>
        <v>是</v>
      </c>
    </row>
    <row r="13" ht="36" customHeight="1" spans="1:6">
      <c r="A13" s="274" t="s">
        <v>1255</v>
      </c>
      <c r="B13" s="273" t="s">
        <v>1256</v>
      </c>
      <c r="C13" s="275">
        <v>21573</v>
      </c>
      <c r="D13" s="275">
        <v>10000</v>
      </c>
      <c r="E13" s="306">
        <f>IF(C13&gt;0,D13/C13-1,IF(C13&lt;0,-(D13/C13-1),""))</f>
        <v>-0.536</v>
      </c>
      <c r="F13" s="304" t="str">
        <f t="shared" si="0"/>
        <v>是</v>
      </c>
    </row>
    <row r="14" ht="36" customHeight="1" spans="1:6">
      <c r="A14" s="274" t="s">
        <v>1257</v>
      </c>
      <c r="B14" s="273" t="s">
        <v>1258</v>
      </c>
      <c r="C14" s="275">
        <v>-255</v>
      </c>
      <c r="D14" s="275"/>
      <c r="E14" s="306">
        <f>IF(C14&gt;0,D14/C14-1,IF(C14&lt;0,-(D14/C14-1),""))</f>
        <v>1</v>
      </c>
      <c r="F14" s="304" t="str">
        <f t="shared" si="0"/>
        <v>是</v>
      </c>
    </row>
    <row r="15" ht="36" customHeight="1" spans="1:6">
      <c r="A15" s="274" t="s">
        <v>1259</v>
      </c>
      <c r="B15" s="273" t="s">
        <v>1260</v>
      </c>
      <c r="C15" s="275"/>
      <c r="D15" s="275"/>
      <c r="E15" s="306"/>
      <c r="F15" s="304" t="str">
        <f t="shared" si="0"/>
        <v>否</v>
      </c>
    </row>
    <row r="16" ht="36" customHeight="1" spans="1:6">
      <c r="A16" s="307" t="s">
        <v>1261</v>
      </c>
      <c r="B16" s="145" t="s">
        <v>1262</v>
      </c>
      <c r="C16" s="277"/>
      <c r="D16" s="277"/>
      <c r="E16" s="305"/>
      <c r="F16" s="304" t="str">
        <f t="shared" si="0"/>
        <v>是</v>
      </c>
    </row>
    <row r="17" ht="36" customHeight="1" spans="1:6">
      <c r="A17" s="307" t="s">
        <v>1263</v>
      </c>
      <c r="B17" s="145" t="s">
        <v>1264</v>
      </c>
      <c r="C17" s="277"/>
      <c r="D17" s="277"/>
      <c r="E17" s="305"/>
      <c r="F17" s="304" t="str">
        <f t="shared" si="0"/>
        <v>是</v>
      </c>
    </row>
    <row r="18" ht="36" customHeight="1" spans="1:6">
      <c r="A18" s="307" t="s">
        <v>1265</v>
      </c>
      <c r="B18" s="161" t="s">
        <v>1266</v>
      </c>
      <c r="C18" s="275"/>
      <c r="D18" s="275"/>
      <c r="E18" s="306"/>
      <c r="F18" s="304" t="str">
        <f t="shared" si="0"/>
        <v>否</v>
      </c>
    </row>
    <row r="19" ht="36" customHeight="1" spans="1:6">
      <c r="A19" s="307" t="s">
        <v>1267</v>
      </c>
      <c r="B19" s="161" t="s">
        <v>1268</v>
      </c>
      <c r="C19" s="275"/>
      <c r="D19" s="275"/>
      <c r="E19" s="306"/>
      <c r="F19" s="304" t="str">
        <f t="shared" si="0"/>
        <v>否</v>
      </c>
    </row>
    <row r="20" ht="36" customHeight="1" spans="1:6">
      <c r="A20" s="307" t="s">
        <v>1269</v>
      </c>
      <c r="B20" s="145" t="s">
        <v>1270</v>
      </c>
      <c r="C20" s="277"/>
      <c r="D20" s="277"/>
      <c r="E20" s="305"/>
      <c r="F20" s="304" t="str">
        <f t="shared" si="0"/>
        <v>是</v>
      </c>
    </row>
    <row r="21" ht="36" customHeight="1" spans="1:6">
      <c r="A21" s="307" t="s">
        <v>1271</v>
      </c>
      <c r="B21" s="145" t="s">
        <v>1272</v>
      </c>
      <c r="C21" s="277"/>
      <c r="D21" s="277"/>
      <c r="E21" s="305"/>
      <c r="F21" s="304" t="str">
        <f t="shared" si="0"/>
        <v>是</v>
      </c>
    </row>
    <row r="22" ht="36" customHeight="1" spans="1:6">
      <c r="A22" s="307" t="s">
        <v>1273</v>
      </c>
      <c r="B22" s="145" t="s">
        <v>1274</v>
      </c>
      <c r="C22" s="277"/>
      <c r="D22" s="277"/>
      <c r="E22" s="305"/>
      <c r="F22" s="304" t="str">
        <f t="shared" si="0"/>
        <v>是</v>
      </c>
    </row>
    <row r="23" ht="36" customHeight="1" spans="1:6">
      <c r="A23" s="274" t="s">
        <v>1275</v>
      </c>
      <c r="B23" s="270" t="s">
        <v>1276</v>
      </c>
      <c r="C23" s="277"/>
      <c r="D23" s="277"/>
      <c r="E23" s="305"/>
      <c r="F23" s="304" t="str">
        <f t="shared" si="0"/>
        <v>是</v>
      </c>
    </row>
    <row r="24" ht="36" customHeight="1" spans="1:6">
      <c r="A24" s="274" t="s">
        <v>1277</v>
      </c>
      <c r="B24" s="270" t="s">
        <v>1278</v>
      </c>
      <c r="C24" s="277">
        <v>208</v>
      </c>
      <c r="D24" s="277">
        <v>500</v>
      </c>
      <c r="E24" s="305"/>
      <c r="F24" s="304" t="str">
        <f t="shared" si="0"/>
        <v>是</v>
      </c>
    </row>
    <row r="25" ht="36" customHeight="1" spans="1:6">
      <c r="A25" s="274" t="s">
        <v>1279</v>
      </c>
      <c r="B25" s="270" t="s">
        <v>1280</v>
      </c>
      <c r="C25" s="277"/>
      <c r="D25" s="277"/>
      <c r="E25" s="305"/>
      <c r="F25" s="304" t="str">
        <f t="shared" si="0"/>
        <v>是</v>
      </c>
    </row>
    <row r="26" ht="36" customHeight="1" spans="1:6">
      <c r="A26" s="274" t="s">
        <v>1281</v>
      </c>
      <c r="B26" s="270" t="s">
        <v>1282</v>
      </c>
      <c r="C26" s="277"/>
      <c r="D26" s="277"/>
      <c r="E26" s="305"/>
      <c r="F26" s="304" t="str">
        <f t="shared" si="0"/>
        <v>是</v>
      </c>
    </row>
    <row r="27" ht="36" customHeight="1" spans="1:6">
      <c r="A27" s="274" t="s">
        <v>1283</v>
      </c>
      <c r="B27" s="270" t="s">
        <v>1284</v>
      </c>
      <c r="C27" s="277">
        <v>2465</v>
      </c>
      <c r="D27" s="277">
        <v>4300</v>
      </c>
      <c r="E27" s="305"/>
      <c r="F27" s="304" t="str">
        <f t="shared" si="0"/>
        <v>是</v>
      </c>
    </row>
    <row r="28" ht="36" customHeight="1" spans="1:6">
      <c r="A28" s="274"/>
      <c r="B28" s="273"/>
      <c r="C28" s="275"/>
      <c r="D28" s="275"/>
      <c r="E28" s="306"/>
      <c r="F28" s="133" t="str">
        <f t="shared" si="0"/>
        <v>是</v>
      </c>
    </row>
    <row r="29" ht="36" customHeight="1" spans="1:6">
      <c r="A29" s="280"/>
      <c r="B29" s="281" t="s">
        <v>1523</v>
      </c>
      <c r="C29" s="277">
        <f>C10+C24+C27</f>
        <v>33507</v>
      </c>
      <c r="D29" s="277">
        <f>D10+D24+D27</f>
        <v>29800</v>
      </c>
      <c r="E29" s="305"/>
      <c r="F29" s="133" t="str">
        <f t="shared" si="0"/>
        <v>是</v>
      </c>
    </row>
    <row r="30" ht="36" customHeight="1" spans="1:6">
      <c r="A30" s="308">
        <v>105</v>
      </c>
      <c r="B30" s="309" t="s">
        <v>1286</v>
      </c>
      <c r="C30" s="310">
        <v>73500</v>
      </c>
      <c r="D30" s="310"/>
      <c r="E30" s="311"/>
      <c r="F30" s="133" t="str">
        <f t="shared" ref="F30:F37" si="1">IF(LEN(A30)=7,"是",IF(B30&lt;&gt;"",IF(SUM(C30:D30)&lt;&gt;0,"是","否"),"是"))</f>
        <v>是</v>
      </c>
    </row>
    <row r="31" ht="36" customHeight="1" spans="1:6">
      <c r="A31" s="308">
        <v>110</v>
      </c>
      <c r="B31" s="309" t="s">
        <v>60</v>
      </c>
      <c r="C31" s="310">
        <f>C32+C35+C36</f>
        <v>11719</v>
      </c>
      <c r="D31" s="310">
        <f>D32+D35+D36</f>
        <v>1500</v>
      </c>
      <c r="E31" s="311"/>
      <c r="F31" s="133" t="str">
        <f t="shared" si="1"/>
        <v>是</v>
      </c>
    </row>
    <row r="32" ht="36" customHeight="1" spans="1:6">
      <c r="A32" s="312">
        <v>11004</v>
      </c>
      <c r="B32" s="313" t="s">
        <v>1524</v>
      </c>
      <c r="C32" s="314">
        <f>C33+C34</f>
        <v>1047</v>
      </c>
      <c r="D32" s="314">
        <v>1500</v>
      </c>
      <c r="E32" s="315"/>
      <c r="F32" s="133" t="str">
        <f t="shared" si="1"/>
        <v>是</v>
      </c>
    </row>
    <row r="33" ht="36" customHeight="1" spans="1:6">
      <c r="A33" s="312">
        <v>1100401</v>
      </c>
      <c r="B33" s="313" t="s">
        <v>1288</v>
      </c>
      <c r="C33" s="314">
        <v>1047</v>
      </c>
      <c r="D33" s="314"/>
      <c r="E33" s="315"/>
      <c r="F33" s="133" t="str">
        <f t="shared" si="1"/>
        <v>是</v>
      </c>
    </row>
    <row r="34" ht="36" customHeight="1" spans="1:6">
      <c r="A34" s="312">
        <v>1100402</v>
      </c>
      <c r="B34" s="313" t="s">
        <v>1525</v>
      </c>
      <c r="C34" s="87"/>
      <c r="D34" s="314"/>
      <c r="E34" s="315"/>
      <c r="F34" s="133" t="str">
        <f t="shared" si="1"/>
        <v>是</v>
      </c>
    </row>
    <row r="35" ht="36" customHeight="1" spans="1:6">
      <c r="A35" s="312">
        <v>11008</v>
      </c>
      <c r="B35" s="313" t="s">
        <v>63</v>
      </c>
      <c r="C35" s="314">
        <v>9128</v>
      </c>
      <c r="D35" s="316"/>
      <c r="E35" s="315"/>
      <c r="F35" s="133" t="str">
        <f t="shared" si="1"/>
        <v>是</v>
      </c>
    </row>
    <row r="36" ht="36" customHeight="1" spans="1:6">
      <c r="A36" s="317">
        <v>11009</v>
      </c>
      <c r="B36" s="313" t="s">
        <v>64</v>
      </c>
      <c r="C36" s="314">
        <v>1544</v>
      </c>
      <c r="D36" s="314"/>
      <c r="E36" s="315"/>
      <c r="F36" s="133" t="str">
        <f t="shared" si="1"/>
        <v>是</v>
      </c>
    </row>
    <row r="37" ht="36" customHeight="1" spans="1:6">
      <c r="A37" s="318"/>
      <c r="B37" s="319" t="s">
        <v>67</v>
      </c>
      <c r="C37" s="310">
        <f>C29+C30+C31</f>
        <v>118726</v>
      </c>
      <c r="D37" s="310">
        <f>D29+D30+D31</f>
        <v>31300</v>
      </c>
      <c r="E37" s="311"/>
      <c r="F37" s="133" t="str">
        <f t="shared" si="1"/>
        <v>是</v>
      </c>
    </row>
  </sheetData>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G274"/>
  <sheetViews>
    <sheetView showGridLines="0" showZeros="0" view="pageBreakPreview" zoomScaleNormal="115" workbookViewId="0">
      <pane ySplit="3" topLeftCell="A258" activePane="bottomLeft" state="frozen"/>
      <selection/>
      <selection pane="bottomLeft" activeCell="E265" sqref="E265"/>
    </sheetView>
  </sheetViews>
  <sheetFormatPr defaultColWidth="9" defaultRowHeight="14.25" outlineLevelCol="6"/>
  <cols>
    <col min="1" max="1" width="13.5" style="250" customWidth="1"/>
    <col min="2" max="2" width="50.75" style="250" customWidth="1"/>
    <col min="3" max="4" width="20.6333333333333" style="254" customWidth="1"/>
    <col min="5" max="5" width="20.6333333333333" style="255" customWidth="1"/>
    <col min="6" max="6" width="3.75" style="256" customWidth="1"/>
    <col min="7" max="16384" width="9" style="250"/>
  </cols>
  <sheetData>
    <row r="1" s="250" customFormat="1" ht="45" customHeight="1" spans="1:7">
      <c r="A1" s="257"/>
      <c r="B1" s="258" t="s">
        <v>1526</v>
      </c>
      <c r="C1" s="258"/>
      <c r="D1" s="258"/>
      <c r="E1" s="258"/>
      <c r="F1" s="259"/>
      <c r="G1" s="257"/>
    </row>
    <row r="2" s="251" customFormat="1" ht="20.1" customHeight="1" spans="1:7">
      <c r="A2" s="260"/>
      <c r="B2" s="261"/>
      <c r="C2" s="261"/>
      <c r="D2" s="261"/>
      <c r="E2" s="262" t="s">
        <v>1</v>
      </c>
      <c r="F2" s="263"/>
      <c r="G2" s="260"/>
    </row>
    <row r="3" s="252" customFormat="1" ht="45" customHeight="1" spans="1:7">
      <c r="A3" s="264" t="s">
        <v>2</v>
      </c>
      <c r="B3" s="265" t="s">
        <v>3</v>
      </c>
      <c r="C3" s="266" t="s">
        <v>129</v>
      </c>
      <c r="D3" s="266" t="s">
        <v>5</v>
      </c>
      <c r="E3" s="266" t="s">
        <v>130</v>
      </c>
      <c r="F3" s="267" t="s">
        <v>7</v>
      </c>
      <c r="G3" s="268" t="s">
        <v>1527</v>
      </c>
    </row>
    <row r="4" s="250" customFormat="1" ht="36" customHeight="1" spans="1:7">
      <c r="A4" s="269" t="s">
        <v>81</v>
      </c>
      <c r="B4" s="270" t="s">
        <v>1291</v>
      </c>
      <c r="C4" s="271">
        <v>11</v>
      </c>
      <c r="D4" s="271">
        <v>0</v>
      </c>
      <c r="E4" s="88">
        <f>IF(C4&gt;0,D4/C4-1,IF(C4&lt;0,-(D4/C4-1),""))</f>
        <v>-1</v>
      </c>
      <c r="F4" s="272" t="str">
        <f t="shared" ref="F4:F67" si="0">IF(LEN(A4)=3,"是",IF(B4&lt;&gt;"",IF(SUM(C4:D4)&lt;&gt;0,"是","否"),"是"))</f>
        <v>是</v>
      </c>
      <c r="G4" s="257" t="str">
        <f t="shared" ref="G4:G67" si="1">IF(LEN(A4)=3,"类",IF(LEN(A4)=5,"款","项"))</f>
        <v>类</v>
      </c>
    </row>
    <row r="5" s="250" customFormat="1" ht="36" customHeight="1" spans="1:7">
      <c r="A5" s="269" t="s">
        <v>1528</v>
      </c>
      <c r="B5" s="273" t="s">
        <v>1292</v>
      </c>
      <c r="C5" s="271">
        <v>0</v>
      </c>
      <c r="D5" s="271">
        <v>0</v>
      </c>
      <c r="E5" s="88" t="str">
        <f>IF(C5&gt;0,D5/C5-1,IF(C5&lt;0,-(D5/C5-1),""))</f>
        <v/>
      </c>
      <c r="F5" s="272" t="str">
        <f t="shared" si="0"/>
        <v>否</v>
      </c>
      <c r="G5" s="257" t="str">
        <f t="shared" si="1"/>
        <v>款</v>
      </c>
    </row>
    <row r="6" s="250" customFormat="1" ht="36" customHeight="1" spans="1:7">
      <c r="A6" s="274" t="s">
        <v>1529</v>
      </c>
      <c r="B6" s="273" t="s">
        <v>1293</v>
      </c>
      <c r="C6" s="275">
        <v>0</v>
      </c>
      <c r="D6" s="275">
        <v>0</v>
      </c>
      <c r="E6" s="88" t="str">
        <f>IF(C6&gt;0,D6/C6-1,IF(C6&lt;0,-(D6/C6-1),""))</f>
        <v/>
      </c>
      <c r="F6" s="272" t="str">
        <f t="shared" si="0"/>
        <v>否</v>
      </c>
      <c r="G6" s="257" t="str">
        <f t="shared" si="1"/>
        <v>项</v>
      </c>
    </row>
    <row r="7" s="250" customFormat="1" ht="36" customHeight="1" spans="1:7">
      <c r="A7" s="274" t="s">
        <v>1530</v>
      </c>
      <c r="B7" s="273" t="s">
        <v>1294</v>
      </c>
      <c r="C7" s="275">
        <v>0</v>
      </c>
      <c r="D7" s="275">
        <v>0</v>
      </c>
      <c r="E7" s="88" t="str">
        <f>IF(C7&gt;0,D7/C7-1,IF(C7&lt;0,-(D7/C7-1),""))</f>
        <v/>
      </c>
      <c r="F7" s="272" t="str">
        <f t="shared" si="0"/>
        <v>否</v>
      </c>
      <c r="G7" s="257" t="str">
        <f t="shared" si="1"/>
        <v>项</v>
      </c>
    </row>
    <row r="8" s="250" customFormat="1" ht="36" customHeight="1" spans="1:7">
      <c r="A8" s="274" t="s">
        <v>1531</v>
      </c>
      <c r="B8" s="273" t="s">
        <v>1295</v>
      </c>
      <c r="C8" s="276">
        <v>0</v>
      </c>
      <c r="D8" s="276">
        <v>0</v>
      </c>
      <c r="E8" s="88" t="str">
        <f t="shared" ref="E8:E71" si="2">IF(C8&gt;0,D8/C8-1,IF(C8&lt;0,-(D8/C8-1),""))</f>
        <v/>
      </c>
      <c r="F8" s="272" t="str">
        <f t="shared" si="0"/>
        <v>否</v>
      </c>
      <c r="G8" s="257" t="str">
        <f t="shared" si="1"/>
        <v>项</v>
      </c>
    </row>
    <row r="9" s="250" customFormat="1" ht="36" customHeight="1" spans="1:7">
      <c r="A9" s="274" t="s">
        <v>1532</v>
      </c>
      <c r="B9" s="273" t="s">
        <v>1296</v>
      </c>
      <c r="C9" s="275">
        <v>0</v>
      </c>
      <c r="D9" s="275">
        <v>0</v>
      </c>
      <c r="E9" s="88" t="str">
        <f t="shared" si="2"/>
        <v/>
      </c>
      <c r="F9" s="272" t="str">
        <f t="shared" si="0"/>
        <v>否</v>
      </c>
      <c r="G9" s="257" t="str">
        <f t="shared" si="1"/>
        <v>项</v>
      </c>
    </row>
    <row r="10" s="250" customFormat="1" ht="36" customHeight="1" spans="1:7">
      <c r="A10" s="274" t="s">
        <v>1533</v>
      </c>
      <c r="B10" s="273" t="s">
        <v>1297</v>
      </c>
      <c r="C10" s="276">
        <v>0</v>
      </c>
      <c r="D10" s="276">
        <v>0</v>
      </c>
      <c r="E10" s="88" t="str">
        <f t="shared" si="2"/>
        <v/>
      </c>
      <c r="F10" s="272" t="str">
        <f t="shared" si="0"/>
        <v>否</v>
      </c>
      <c r="G10" s="257" t="str">
        <f t="shared" si="1"/>
        <v>项</v>
      </c>
    </row>
    <row r="11" s="250" customFormat="1" ht="36" customHeight="1" spans="1:7">
      <c r="A11" s="269" t="s">
        <v>1534</v>
      </c>
      <c r="B11" s="270" t="s">
        <v>1298</v>
      </c>
      <c r="C11" s="277">
        <v>0</v>
      </c>
      <c r="D11" s="277">
        <v>0</v>
      </c>
      <c r="E11" s="88" t="str">
        <f t="shared" si="2"/>
        <v/>
      </c>
      <c r="F11" s="272" t="str">
        <f t="shared" si="0"/>
        <v>否</v>
      </c>
      <c r="G11" s="257" t="str">
        <f t="shared" si="1"/>
        <v>款</v>
      </c>
    </row>
    <row r="12" s="250" customFormat="1" ht="36" customHeight="1" spans="1:7">
      <c r="A12" s="274" t="s">
        <v>1535</v>
      </c>
      <c r="B12" s="273" t="s">
        <v>1299</v>
      </c>
      <c r="C12" s="275">
        <v>0</v>
      </c>
      <c r="D12" s="275">
        <v>0</v>
      </c>
      <c r="E12" s="88" t="str">
        <f t="shared" si="2"/>
        <v/>
      </c>
      <c r="F12" s="272" t="str">
        <f t="shared" si="0"/>
        <v>否</v>
      </c>
      <c r="G12" s="257" t="str">
        <f t="shared" si="1"/>
        <v>项</v>
      </c>
    </row>
    <row r="13" s="250" customFormat="1" ht="36" customHeight="1" spans="1:7">
      <c r="A13" s="274" t="s">
        <v>1536</v>
      </c>
      <c r="B13" s="273" t="s">
        <v>1300</v>
      </c>
      <c r="C13" s="275">
        <v>0</v>
      </c>
      <c r="D13" s="275">
        <v>0</v>
      </c>
      <c r="E13" s="88" t="str">
        <f t="shared" si="2"/>
        <v/>
      </c>
      <c r="F13" s="272" t="str">
        <f t="shared" si="0"/>
        <v>否</v>
      </c>
      <c r="G13" s="257" t="str">
        <f t="shared" si="1"/>
        <v>项</v>
      </c>
    </row>
    <row r="14" s="250" customFormat="1" ht="36" customHeight="1" spans="1:7">
      <c r="A14" s="274" t="s">
        <v>1537</v>
      </c>
      <c r="B14" s="273" t="s">
        <v>1301</v>
      </c>
      <c r="C14" s="275">
        <v>0</v>
      </c>
      <c r="D14" s="275">
        <v>0</v>
      </c>
      <c r="E14" s="88" t="str">
        <f t="shared" si="2"/>
        <v/>
      </c>
      <c r="F14" s="272" t="str">
        <f t="shared" si="0"/>
        <v>否</v>
      </c>
      <c r="G14" s="257" t="str">
        <f t="shared" si="1"/>
        <v>项</v>
      </c>
    </row>
    <row r="15" s="250" customFormat="1" ht="36" customHeight="1" spans="1:7">
      <c r="A15" s="274" t="s">
        <v>1538</v>
      </c>
      <c r="B15" s="273" t="s">
        <v>1302</v>
      </c>
      <c r="C15" s="275">
        <v>0</v>
      </c>
      <c r="D15" s="275">
        <v>0</v>
      </c>
      <c r="E15" s="88" t="str">
        <f t="shared" si="2"/>
        <v/>
      </c>
      <c r="F15" s="272" t="str">
        <f t="shared" si="0"/>
        <v>否</v>
      </c>
      <c r="G15" s="257" t="str">
        <f t="shared" si="1"/>
        <v>项</v>
      </c>
    </row>
    <row r="16" s="250" customFormat="1" ht="36" customHeight="1" spans="1:7">
      <c r="A16" s="274" t="s">
        <v>1539</v>
      </c>
      <c r="B16" s="273" t="s">
        <v>1303</v>
      </c>
      <c r="C16" s="275">
        <v>0</v>
      </c>
      <c r="D16" s="275">
        <v>0</v>
      </c>
      <c r="E16" s="88" t="str">
        <f t="shared" si="2"/>
        <v/>
      </c>
      <c r="F16" s="272" t="str">
        <f t="shared" si="0"/>
        <v>否</v>
      </c>
      <c r="G16" s="257" t="str">
        <f t="shared" si="1"/>
        <v>项</v>
      </c>
    </row>
    <row r="17" s="250" customFormat="1" ht="36" customHeight="1" spans="1:7">
      <c r="A17" s="269" t="s">
        <v>1540</v>
      </c>
      <c r="B17" s="270" t="s">
        <v>1304</v>
      </c>
      <c r="C17" s="277">
        <v>11</v>
      </c>
      <c r="D17" s="277">
        <v>0</v>
      </c>
      <c r="E17" s="88">
        <f t="shared" si="2"/>
        <v>-1</v>
      </c>
      <c r="F17" s="272" t="str">
        <f t="shared" si="0"/>
        <v>是</v>
      </c>
      <c r="G17" s="257" t="str">
        <f t="shared" si="1"/>
        <v>款</v>
      </c>
    </row>
    <row r="18" s="250" customFormat="1" ht="36" customHeight="1" spans="1:7">
      <c r="A18" s="274" t="s">
        <v>1541</v>
      </c>
      <c r="B18" s="273" t="s">
        <v>1305</v>
      </c>
      <c r="C18" s="275">
        <v>0</v>
      </c>
      <c r="D18" s="275">
        <v>0</v>
      </c>
      <c r="E18" s="88" t="str">
        <f t="shared" si="2"/>
        <v/>
      </c>
      <c r="F18" s="272" t="str">
        <f t="shared" si="0"/>
        <v>否</v>
      </c>
      <c r="G18" s="257" t="str">
        <f t="shared" si="1"/>
        <v>项</v>
      </c>
    </row>
    <row r="19" s="250" customFormat="1" ht="36" customHeight="1" spans="1:7">
      <c r="A19" s="274" t="s">
        <v>1542</v>
      </c>
      <c r="B19" s="273" t="s">
        <v>1306</v>
      </c>
      <c r="C19" s="275">
        <v>11</v>
      </c>
      <c r="D19" s="275">
        <v>0</v>
      </c>
      <c r="E19" s="88">
        <f t="shared" si="2"/>
        <v>-1</v>
      </c>
      <c r="F19" s="272" t="str">
        <f t="shared" si="0"/>
        <v>是</v>
      </c>
      <c r="G19" s="257" t="str">
        <f t="shared" si="1"/>
        <v>项</v>
      </c>
    </row>
    <row r="20" s="250" customFormat="1" ht="36" customHeight="1" spans="1:7">
      <c r="A20" s="269" t="s">
        <v>83</v>
      </c>
      <c r="B20" s="270" t="s">
        <v>1307</v>
      </c>
      <c r="C20" s="271">
        <v>26</v>
      </c>
      <c r="D20" s="271">
        <v>0</v>
      </c>
      <c r="E20" s="88">
        <f t="shared" si="2"/>
        <v>-1</v>
      </c>
      <c r="F20" s="272" t="str">
        <f t="shared" si="0"/>
        <v>是</v>
      </c>
      <c r="G20" s="257" t="str">
        <f t="shared" si="1"/>
        <v>类</v>
      </c>
    </row>
    <row r="21" s="250" customFormat="1" ht="36" customHeight="1" spans="1:7">
      <c r="A21" s="269" t="s">
        <v>1543</v>
      </c>
      <c r="B21" s="270" t="s">
        <v>1308</v>
      </c>
      <c r="C21" s="277">
        <v>26</v>
      </c>
      <c r="D21" s="277">
        <v>0</v>
      </c>
      <c r="E21" s="88">
        <f t="shared" si="2"/>
        <v>-1</v>
      </c>
      <c r="F21" s="272" t="str">
        <f t="shared" si="0"/>
        <v>是</v>
      </c>
      <c r="G21" s="257" t="str">
        <f t="shared" si="1"/>
        <v>款</v>
      </c>
    </row>
    <row r="22" s="250" customFormat="1" ht="36" customHeight="1" spans="1:7">
      <c r="A22" s="274" t="s">
        <v>1544</v>
      </c>
      <c r="B22" s="273" t="s">
        <v>1309</v>
      </c>
      <c r="C22" s="275">
        <v>26</v>
      </c>
      <c r="D22" s="275">
        <v>0</v>
      </c>
      <c r="E22" s="88">
        <f t="shared" si="2"/>
        <v>-1</v>
      </c>
      <c r="F22" s="272" t="str">
        <f t="shared" si="0"/>
        <v>是</v>
      </c>
      <c r="G22" s="257" t="str">
        <f t="shared" si="1"/>
        <v>项</v>
      </c>
    </row>
    <row r="23" s="250" customFormat="1" ht="36" customHeight="1" spans="1:7">
      <c r="A23" s="274" t="s">
        <v>1545</v>
      </c>
      <c r="B23" s="273" t="s">
        <v>1310</v>
      </c>
      <c r="C23" s="275">
        <v>0</v>
      </c>
      <c r="D23" s="275">
        <v>0</v>
      </c>
      <c r="E23" s="88" t="str">
        <f t="shared" si="2"/>
        <v/>
      </c>
      <c r="F23" s="272" t="str">
        <f t="shared" si="0"/>
        <v>否</v>
      </c>
      <c r="G23" s="257" t="str">
        <f t="shared" si="1"/>
        <v>项</v>
      </c>
    </row>
    <row r="24" s="250" customFormat="1" ht="36" customHeight="1" spans="1:7">
      <c r="A24" s="274" t="s">
        <v>1546</v>
      </c>
      <c r="B24" s="273" t="s">
        <v>1311</v>
      </c>
      <c r="C24" s="275">
        <v>0</v>
      </c>
      <c r="D24" s="275">
        <v>0</v>
      </c>
      <c r="E24" s="88" t="str">
        <f t="shared" si="2"/>
        <v/>
      </c>
      <c r="F24" s="272" t="str">
        <f t="shared" si="0"/>
        <v>否</v>
      </c>
      <c r="G24" s="257" t="str">
        <f t="shared" si="1"/>
        <v>项</v>
      </c>
    </row>
    <row r="25" s="250" customFormat="1" ht="36" customHeight="1" spans="1:7">
      <c r="A25" s="269" t="s">
        <v>1547</v>
      </c>
      <c r="B25" s="270" t="s">
        <v>1312</v>
      </c>
      <c r="C25" s="277">
        <v>0</v>
      </c>
      <c r="D25" s="277">
        <v>0</v>
      </c>
      <c r="E25" s="88" t="str">
        <f t="shared" si="2"/>
        <v/>
      </c>
      <c r="F25" s="272" t="str">
        <f t="shared" si="0"/>
        <v>否</v>
      </c>
      <c r="G25" s="257" t="str">
        <f t="shared" si="1"/>
        <v>款</v>
      </c>
    </row>
    <row r="26" s="250" customFormat="1" ht="36" customHeight="1" spans="1:7">
      <c r="A26" s="274" t="s">
        <v>1548</v>
      </c>
      <c r="B26" s="273" t="s">
        <v>1309</v>
      </c>
      <c r="C26" s="275">
        <v>0</v>
      </c>
      <c r="D26" s="275">
        <v>0</v>
      </c>
      <c r="E26" s="88" t="str">
        <f t="shared" si="2"/>
        <v/>
      </c>
      <c r="F26" s="272" t="str">
        <f t="shared" si="0"/>
        <v>否</v>
      </c>
      <c r="G26" s="257" t="str">
        <f t="shared" si="1"/>
        <v>项</v>
      </c>
    </row>
    <row r="27" s="250" customFormat="1" ht="36" customHeight="1" spans="1:7">
      <c r="A27" s="274" t="s">
        <v>1549</v>
      </c>
      <c r="B27" s="273" t="s">
        <v>1310</v>
      </c>
      <c r="C27" s="275">
        <v>0</v>
      </c>
      <c r="D27" s="275">
        <v>0</v>
      </c>
      <c r="E27" s="88" t="str">
        <f t="shared" si="2"/>
        <v/>
      </c>
      <c r="F27" s="272" t="str">
        <f t="shared" si="0"/>
        <v>否</v>
      </c>
      <c r="G27" s="257" t="str">
        <f t="shared" si="1"/>
        <v>项</v>
      </c>
    </row>
    <row r="28" s="250" customFormat="1" ht="36" customHeight="1" spans="1:7">
      <c r="A28" s="274" t="s">
        <v>1550</v>
      </c>
      <c r="B28" s="273" t="s">
        <v>1313</v>
      </c>
      <c r="C28" s="275">
        <v>0</v>
      </c>
      <c r="D28" s="275">
        <v>0</v>
      </c>
      <c r="E28" s="88" t="str">
        <f t="shared" si="2"/>
        <v/>
      </c>
      <c r="F28" s="272" t="str">
        <f t="shared" si="0"/>
        <v>否</v>
      </c>
      <c r="G28" s="257" t="str">
        <f t="shared" si="1"/>
        <v>项</v>
      </c>
    </row>
    <row r="29" s="253" customFormat="1" ht="36" customHeight="1" spans="1:7">
      <c r="A29" s="269" t="s">
        <v>1551</v>
      </c>
      <c r="B29" s="270" t="s">
        <v>1314</v>
      </c>
      <c r="C29" s="277">
        <v>0</v>
      </c>
      <c r="D29" s="277">
        <v>0</v>
      </c>
      <c r="E29" s="88" t="str">
        <f t="shared" si="2"/>
        <v/>
      </c>
      <c r="F29" s="272" t="str">
        <f t="shared" si="0"/>
        <v>否</v>
      </c>
      <c r="G29" s="257" t="str">
        <f t="shared" si="1"/>
        <v>款</v>
      </c>
    </row>
    <row r="30" s="250" customFormat="1" ht="36" customHeight="1" spans="1:7">
      <c r="A30" s="274" t="s">
        <v>1552</v>
      </c>
      <c r="B30" s="273" t="s">
        <v>1310</v>
      </c>
      <c r="C30" s="275">
        <v>0</v>
      </c>
      <c r="D30" s="275">
        <v>0</v>
      </c>
      <c r="E30" s="88" t="str">
        <f t="shared" si="2"/>
        <v/>
      </c>
      <c r="F30" s="272" t="str">
        <f t="shared" si="0"/>
        <v>否</v>
      </c>
      <c r="G30" s="257" t="str">
        <f t="shared" si="1"/>
        <v>项</v>
      </c>
    </row>
    <row r="31" s="250" customFormat="1" ht="36" customHeight="1" spans="1:7">
      <c r="A31" s="274" t="s">
        <v>1553</v>
      </c>
      <c r="B31" s="273" t="s">
        <v>1315</v>
      </c>
      <c r="C31" s="275">
        <v>0</v>
      </c>
      <c r="D31" s="275">
        <v>0</v>
      </c>
      <c r="E31" s="88" t="str">
        <f t="shared" si="2"/>
        <v/>
      </c>
      <c r="F31" s="272" t="str">
        <f t="shared" si="0"/>
        <v>否</v>
      </c>
      <c r="G31" s="257" t="str">
        <f t="shared" si="1"/>
        <v>项</v>
      </c>
    </row>
    <row r="32" s="250" customFormat="1" ht="36" customHeight="1" spans="1:7">
      <c r="A32" s="269" t="s">
        <v>87</v>
      </c>
      <c r="B32" s="270" t="s">
        <v>1316</v>
      </c>
      <c r="C32" s="271">
        <v>0</v>
      </c>
      <c r="D32" s="271">
        <v>0</v>
      </c>
      <c r="E32" s="88" t="str">
        <f t="shared" si="2"/>
        <v/>
      </c>
      <c r="F32" s="272" t="str">
        <f t="shared" si="0"/>
        <v>是</v>
      </c>
      <c r="G32" s="257" t="str">
        <f t="shared" si="1"/>
        <v>类</v>
      </c>
    </row>
    <row r="33" s="250" customFormat="1" ht="36" customHeight="1" spans="1:7">
      <c r="A33" s="269" t="s">
        <v>1554</v>
      </c>
      <c r="B33" s="270" t="s">
        <v>1317</v>
      </c>
      <c r="C33" s="277">
        <v>0</v>
      </c>
      <c r="D33" s="277">
        <v>0</v>
      </c>
      <c r="E33" s="88" t="str">
        <f t="shared" si="2"/>
        <v/>
      </c>
      <c r="F33" s="272" t="str">
        <f t="shared" si="0"/>
        <v>否</v>
      </c>
      <c r="G33" s="257" t="str">
        <f t="shared" si="1"/>
        <v>款</v>
      </c>
    </row>
    <row r="34" s="250" customFormat="1" ht="36" customHeight="1" spans="1:7">
      <c r="A34" s="274">
        <v>2116001</v>
      </c>
      <c r="B34" s="273" t="s">
        <v>1318</v>
      </c>
      <c r="C34" s="275">
        <v>0</v>
      </c>
      <c r="D34" s="275">
        <v>0</v>
      </c>
      <c r="E34" s="88" t="str">
        <f t="shared" si="2"/>
        <v/>
      </c>
      <c r="F34" s="272" t="str">
        <f t="shared" si="0"/>
        <v>否</v>
      </c>
      <c r="G34" s="257" t="str">
        <f t="shared" si="1"/>
        <v>项</v>
      </c>
    </row>
    <row r="35" s="250" customFormat="1" ht="36" customHeight="1" spans="1:7">
      <c r="A35" s="274">
        <v>2116002</v>
      </c>
      <c r="B35" s="273" t="s">
        <v>1319</v>
      </c>
      <c r="C35" s="275">
        <v>0</v>
      </c>
      <c r="D35" s="275">
        <v>0</v>
      </c>
      <c r="E35" s="88" t="str">
        <f t="shared" si="2"/>
        <v/>
      </c>
      <c r="F35" s="272" t="str">
        <f t="shared" si="0"/>
        <v>否</v>
      </c>
      <c r="G35" s="257" t="str">
        <f t="shared" si="1"/>
        <v>项</v>
      </c>
    </row>
    <row r="36" s="250" customFormat="1" ht="36" customHeight="1" spans="1:7">
      <c r="A36" s="274">
        <v>2116003</v>
      </c>
      <c r="B36" s="273" t="s">
        <v>1320</v>
      </c>
      <c r="C36" s="275">
        <v>0</v>
      </c>
      <c r="D36" s="275">
        <v>0</v>
      </c>
      <c r="E36" s="88" t="str">
        <f t="shared" si="2"/>
        <v/>
      </c>
      <c r="F36" s="272" t="str">
        <f t="shared" si="0"/>
        <v>否</v>
      </c>
      <c r="G36" s="257" t="str">
        <f t="shared" si="1"/>
        <v>项</v>
      </c>
    </row>
    <row r="37" s="253" customFormat="1" ht="36" customHeight="1" spans="1:7">
      <c r="A37" s="274">
        <v>2116099</v>
      </c>
      <c r="B37" s="273" t="s">
        <v>1321</v>
      </c>
      <c r="C37" s="275">
        <v>0</v>
      </c>
      <c r="D37" s="275">
        <v>0</v>
      </c>
      <c r="E37" s="88" t="str">
        <f t="shared" si="2"/>
        <v/>
      </c>
      <c r="F37" s="272" t="str">
        <f t="shared" si="0"/>
        <v>否</v>
      </c>
      <c r="G37" s="257" t="str">
        <f t="shared" si="1"/>
        <v>项</v>
      </c>
    </row>
    <row r="38" s="250" customFormat="1" ht="36" customHeight="1" spans="1:7">
      <c r="A38" s="269">
        <v>21161</v>
      </c>
      <c r="B38" s="270" t="s">
        <v>1322</v>
      </c>
      <c r="C38" s="277">
        <v>0</v>
      </c>
      <c r="D38" s="277">
        <v>0</v>
      </c>
      <c r="E38" s="88" t="str">
        <f t="shared" si="2"/>
        <v/>
      </c>
      <c r="F38" s="272" t="str">
        <f t="shared" si="0"/>
        <v>否</v>
      </c>
      <c r="G38" s="257" t="str">
        <f t="shared" si="1"/>
        <v>款</v>
      </c>
    </row>
    <row r="39" s="250" customFormat="1" ht="36" customHeight="1" spans="1:7">
      <c r="A39" s="274">
        <v>2116101</v>
      </c>
      <c r="B39" s="273" t="s">
        <v>1323</v>
      </c>
      <c r="C39" s="275">
        <v>0</v>
      </c>
      <c r="D39" s="275">
        <v>0</v>
      </c>
      <c r="E39" s="88" t="str">
        <f t="shared" si="2"/>
        <v/>
      </c>
      <c r="F39" s="272" t="str">
        <f t="shared" si="0"/>
        <v>否</v>
      </c>
      <c r="G39" s="257" t="str">
        <f t="shared" si="1"/>
        <v>项</v>
      </c>
    </row>
    <row r="40" s="250" customFormat="1" ht="36" customHeight="1" spans="1:7">
      <c r="A40" s="274">
        <v>2116102</v>
      </c>
      <c r="B40" s="273" t="s">
        <v>1324</v>
      </c>
      <c r="C40" s="275">
        <v>0</v>
      </c>
      <c r="D40" s="275">
        <v>0</v>
      </c>
      <c r="E40" s="88" t="str">
        <f t="shared" si="2"/>
        <v/>
      </c>
      <c r="F40" s="272" t="str">
        <f t="shared" si="0"/>
        <v>否</v>
      </c>
      <c r="G40" s="257" t="str">
        <f t="shared" si="1"/>
        <v>项</v>
      </c>
    </row>
    <row r="41" s="250" customFormat="1" ht="36" customHeight="1" spans="1:7">
      <c r="A41" s="274">
        <v>2116103</v>
      </c>
      <c r="B41" s="273" t="s">
        <v>1325</v>
      </c>
      <c r="C41" s="275">
        <v>0</v>
      </c>
      <c r="D41" s="275">
        <v>0</v>
      </c>
      <c r="E41" s="88" t="str">
        <f t="shared" si="2"/>
        <v/>
      </c>
      <c r="F41" s="272" t="str">
        <f t="shared" si="0"/>
        <v>否</v>
      </c>
      <c r="G41" s="257" t="str">
        <f t="shared" si="1"/>
        <v>项</v>
      </c>
    </row>
    <row r="42" s="250" customFormat="1" ht="36" customHeight="1" spans="1:7">
      <c r="A42" s="274">
        <v>2116104</v>
      </c>
      <c r="B42" s="273" t="s">
        <v>1326</v>
      </c>
      <c r="C42" s="275">
        <v>0</v>
      </c>
      <c r="D42" s="275">
        <v>0</v>
      </c>
      <c r="E42" s="88" t="str">
        <f t="shared" si="2"/>
        <v/>
      </c>
      <c r="F42" s="272" t="str">
        <f t="shared" si="0"/>
        <v>否</v>
      </c>
      <c r="G42" s="257" t="str">
        <f t="shared" si="1"/>
        <v>项</v>
      </c>
    </row>
    <row r="43" s="250" customFormat="1" ht="36" customHeight="1" spans="1:7">
      <c r="A43" s="269" t="s">
        <v>89</v>
      </c>
      <c r="B43" s="270" t="s">
        <v>1327</v>
      </c>
      <c r="C43" s="271">
        <v>22277</v>
      </c>
      <c r="D43" s="271">
        <v>24140</v>
      </c>
      <c r="E43" s="88">
        <f t="shared" si="2"/>
        <v>0.084</v>
      </c>
      <c r="F43" s="272" t="str">
        <f t="shared" si="0"/>
        <v>是</v>
      </c>
      <c r="G43" s="257" t="str">
        <f t="shared" si="1"/>
        <v>类</v>
      </c>
    </row>
    <row r="44" s="250" customFormat="1" ht="36" customHeight="1" spans="1:7">
      <c r="A44" s="269" t="s">
        <v>1555</v>
      </c>
      <c r="B44" s="270" t="s">
        <v>1328</v>
      </c>
      <c r="C44" s="271">
        <v>22277</v>
      </c>
      <c r="D44" s="271">
        <v>24140</v>
      </c>
      <c r="E44" s="88">
        <f t="shared" si="2"/>
        <v>0.084</v>
      </c>
      <c r="F44" s="272" t="str">
        <f t="shared" si="0"/>
        <v>是</v>
      </c>
      <c r="G44" s="257" t="str">
        <f t="shared" si="1"/>
        <v>款</v>
      </c>
    </row>
    <row r="45" s="250" customFormat="1" ht="36" customHeight="1" spans="1:7">
      <c r="A45" s="274" t="s">
        <v>1556</v>
      </c>
      <c r="B45" s="273" t="s">
        <v>1329</v>
      </c>
      <c r="C45" s="275">
        <v>16603</v>
      </c>
      <c r="D45" s="275">
        <v>0</v>
      </c>
      <c r="E45" s="88">
        <f t="shared" si="2"/>
        <v>-1</v>
      </c>
      <c r="F45" s="272" t="str">
        <f t="shared" si="0"/>
        <v>是</v>
      </c>
      <c r="G45" s="257" t="str">
        <f t="shared" si="1"/>
        <v>项</v>
      </c>
    </row>
    <row r="46" s="250" customFormat="1" ht="36" customHeight="1" spans="1:7">
      <c r="A46" s="274" t="s">
        <v>1557</v>
      </c>
      <c r="B46" s="273" t="s">
        <v>1330</v>
      </c>
      <c r="C46" s="275">
        <v>97</v>
      </c>
      <c r="D46" s="275">
        <v>0</v>
      </c>
      <c r="E46" s="88">
        <f t="shared" si="2"/>
        <v>-1</v>
      </c>
      <c r="F46" s="272" t="str">
        <f t="shared" si="0"/>
        <v>是</v>
      </c>
      <c r="G46" s="257" t="str">
        <f t="shared" si="1"/>
        <v>项</v>
      </c>
    </row>
    <row r="47" s="250" customFormat="1" ht="36" customHeight="1" spans="1:7">
      <c r="A47" s="274" t="s">
        <v>1558</v>
      </c>
      <c r="B47" s="273" t="s">
        <v>1331</v>
      </c>
      <c r="C47" s="275">
        <v>0</v>
      </c>
      <c r="D47" s="275">
        <v>0</v>
      </c>
      <c r="E47" s="88" t="str">
        <f t="shared" si="2"/>
        <v/>
      </c>
      <c r="F47" s="272" t="str">
        <f t="shared" si="0"/>
        <v>否</v>
      </c>
      <c r="G47" s="257" t="str">
        <f t="shared" si="1"/>
        <v>项</v>
      </c>
    </row>
    <row r="48" s="250" customFormat="1" ht="36" customHeight="1" spans="1:7">
      <c r="A48" s="274" t="s">
        <v>1559</v>
      </c>
      <c r="B48" s="273" t="s">
        <v>1332</v>
      </c>
      <c r="C48" s="275">
        <v>0</v>
      </c>
      <c r="D48" s="275">
        <v>0</v>
      </c>
      <c r="E48" s="88" t="str">
        <f t="shared" si="2"/>
        <v/>
      </c>
      <c r="F48" s="272" t="str">
        <f t="shared" si="0"/>
        <v>否</v>
      </c>
      <c r="G48" s="257" t="str">
        <f t="shared" si="1"/>
        <v>项</v>
      </c>
    </row>
    <row r="49" s="250" customFormat="1" ht="36" customHeight="1" spans="1:7">
      <c r="A49" s="274" t="s">
        <v>1560</v>
      </c>
      <c r="B49" s="273" t="s">
        <v>1333</v>
      </c>
      <c r="C49" s="275">
        <v>1715</v>
      </c>
      <c r="D49" s="275">
        <v>0</v>
      </c>
      <c r="E49" s="88">
        <f t="shared" si="2"/>
        <v>-1</v>
      </c>
      <c r="F49" s="272" t="str">
        <f t="shared" si="0"/>
        <v>是</v>
      </c>
      <c r="G49" s="257" t="str">
        <f t="shared" si="1"/>
        <v>项</v>
      </c>
    </row>
    <row r="50" s="250" customFormat="1" ht="36" customHeight="1" spans="1:7">
      <c r="A50" s="274" t="s">
        <v>1561</v>
      </c>
      <c r="B50" s="273" t="s">
        <v>1334</v>
      </c>
      <c r="C50" s="275">
        <v>1</v>
      </c>
      <c r="D50" s="275">
        <v>0</v>
      </c>
      <c r="E50" s="88">
        <f t="shared" si="2"/>
        <v>-1</v>
      </c>
      <c r="F50" s="272" t="str">
        <f t="shared" si="0"/>
        <v>是</v>
      </c>
      <c r="G50" s="257" t="str">
        <f t="shared" si="1"/>
        <v>项</v>
      </c>
    </row>
    <row r="51" s="250" customFormat="1" ht="36" customHeight="1" spans="1:7">
      <c r="A51" s="274" t="s">
        <v>1562</v>
      </c>
      <c r="B51" s="273" t="s">
        <v>1335</v>
      </c>
      <c r="C51" s="275">
        <v>0</v>
      </c>
      <c r="D51" s="275">
        <v>0</v>
      </c>
      <c r="E51" s="88" t="str">
        <f t="shared" si="2"/>
        <v/>
      </c>
      <c r="F51" s="272" t="str">
        <f t="shared" si="0"/>
        <v>否</v>
      </c>
      <c r="G51" s="257" t="str">
        <f t="shared" si="1"/>
        <v>项</v>
      </c>
    </row>
    <row r="52" s="250" customFormat="1" ht="36" customHeight="1" spans="1:7">
      <c r="A52" s="274" t="s">
        <v>1563</v>
      </c>
      <c r="B52" s="273" t="s">
        <v>1336</v>
      </c>
      <c r="C52" s="275">
        <v>0</v>
      </c>
      <c r="D52" s="275">
        <v>0</v>
      </c>
      <c r="E52" s="88" t="str">
        <f t="shared" si="2"/>
        <v/>
      </c>
      <c r="F52" s="272" t="str">
        <f t="shared" si="0"/>
        <v>否</v>
      </c>
      <c r="G52" s="257" t="str">
        <f t="shared" si="1"/>
        <v>项</v>
      </c>
    </row>
    <row r="53" s="250" customFormat="1" ht="36" customHeight="1" spans="1:7">
      <c r="A53" s="274" t="s">
        <v>1564</v>
      </c>
      <c r="B53" s="273" t="s">
        <v>1337</v>
      </c>
      <c r="C53" s="275">
        <v>0</v>
      </c>
      <c r="D53" s="275">
        <v>0</v>
      </c>
      <c r="E53" s="88" t="str">
        <f t="shared" si="2"/>
        <v/>
      </c>
      <c r="F53" s="272" t="str">
        <f t="shared" si="0"/>
        <v>否</v>
      </c>
      <c r="G53" s="257" t="str">
        <f t="shared" si="1"/>
        <v>项</v>
      </c>
    </row>
    <row r="54" s="250" customFormat="1" ht="36" customHeight="1" spans="1:7">
      <c r="A54" s="274" t="s">
        <v>1565</v>
      </c>
      <c r="B54" s="273" t="s">
        <v>1338</v>
      </c>
      <c r="C54" s="275">
        <v>0</v>
      </c>
      <c r="D54" s="275">
        <v>0</v>
      </c>
      <c r="E54" s="88" t="str">
        <f t="shared" si="2"/>
        <v/>
      </c>
      <c r="F54" s="272" t="str">
        <f t="shared" si="0"/>
        <v>否</v>
      </c>
      <c r="G54" s="257" t="str">
        <f t="shared" si="1"/>
        <v>项</v>
      </c>
    </row>
    <row r="55" s="250" customFormat="1" ht="36" customHeight="1" spans="1:7">
      <c r="A55" s="274" t="s">
        <v>1566</v>
      </c>
      <c r="B55" s="273" t="s">
        <v>1339</v>
      </c>
      <c r="C55" s="275">
        <v>0</v>
      </c>
      <c r="D55" s="275">
        <v>0</v>
      </c>
      <c r="E55" s="88" t="str">
        <f t="shared" si="2"/>
        <v/>
      </c>
      <c r="F55" s="272" t="str">
        <f t="shared" si="0"/>
        <v>否</v>
      </c>
      <c r="G55" s="257" t="str">
        <f t="shared" si="1"/>
        <v>项</v>
      </c>
    </row>
    <row r="56" s="250" customFormat="1" ht="36" customHeight="1" spans="1:7">
      <c r="A56" s="274" t="s">
        <v>1567</v>
      </c>
      <c r="B56" s="273" t="s">
        <v>1340</v>
      </c>
      <c r="C56" s="276">
        <v>3861</v>
      </c>
      <c r="D56" s="276">
        <v>24140</v>
      </c>
      <c r="E56" s="88">
        <f t="shared" si="2"/>
        <v>5.252</v>
      </c>
      <c r="F56" s="272" t="str">
        <f t="shared" si="0"/>
        <v>是</v>
      </c>
      <c r="G56" s="257" t="str">
        <f t="shared" si="1"/>
        <v>项</v>
      </c>
    </row>
    <row r="57" s="250" customFormat="1" ht="36" customHeight="1" spans="1:7">
      <c r="A57" s="269" t="s">
        <v>1568</v>
      </c>
      <c r="B57" s="270" t="s">
        <v>1341</v>
      </c>
      <c r="C57" s="277">
        <v>0</v>
      </c>
      <c r="D57" s="277">
        <v>0</v>
      </c>
      <c r="E57" s="88" t="str">
        <f t="shared" si="2"/>
        <v/>
      </c>
      <c r="F57" s="272" t="str">
        <f t="shared" si="0"/>
        <v>否</v>
      </c>
      <c r="G57" s="257" t="str">
        <f t="shared" si="1"/>
        <v>款</v>
      </c>
    </row>
    <row r="58" s="250" customFormat="1" ht="36" customHeight="1" spans="1:7">
      <c r="A58" s="274" t="s">
        <v>1569</v>
      </c>
      <c r="B58" s="273" t="s">
        <v>1329</v>
      </c>
      <c r="C58" s="275">
        <v>0</v>
      </c>
      <c r="D58" s="275">
        <v>0</v>
      </c>
      <c r="E58" s="88" t="str">
        <f t="shared" si="2"/>
        <v/>
      </c>
      <c r="F58" s="272" t="str">
        <f t="shared" si="0"/>
        <v>否</v>
      </c>
      <c r="G58" s="257" t="str">
        <f t="shared" si="1"/>
        <v>项</v>
      </c>
    </row>
    <row r="59" s="250" customFormat="1" ht="36" customHeight="1" spans="1:7">
      <c r="A59" s="274" t="s">
        <v>1570</v>
      </c>
      <c r="B59" s="273" t="s">
        <v>1330</v>
      </c>
      <c r="C59" s="275">
        <v>0</v>
      </c>
      <c r="D59" s="275">
        <v>0</v>
      </c>
      <c r="E59" s="88" t="str">
        <f t="shared" si="2"/>
        <v/>
      </c>
      <c r="F59" s="272" t="str">
        <f t="shared" si="0"/>
        <v>否</v>
      </c>
      <c r="G59" s="257" t="str">
        <f t="shared" si="1"/>
        <v>项</v>
      </c>
    </row>
    <row r="60" s="250" customFormat="1" ht="36" customHeight="1" spans="1:7">
      <c r="A60" s="274" t="s">
        <v>1571</v>
      </c>
      <c r="B60" s="273" t="s">
        <v>1342</v>
      </c>
      <c r="C60" s="275">
        <v>0</v>
      </c>
      <c r="D60" s="275">
        <v>0</v>
      </c>
      <c r="E60" s="88" t="str">
        <f t="shared" si="2"/>
        <v/>
      </c>
      <c r="F60" s="272" t="str">
        <f t="shared" si="0"/>
        <v>否</v>
      </c>
      <c r="G60" s="257" t="str">
        <f t="shared" si="1"/>
        <v>项</v>
      </c>
    </row>
    <row r="61" s="250" customFormat="1" ht="36" customHeight="1" spans="1:7">
      <c r="A61" s="269" t="s">
        <v>1572</v>
      </c>
      <c r="B61" s="270" t="s">
        <v>1343</v>
      </c>
      <c r="C61" s="277">
        <v>0</v>
      </c>
      <c r="D61" s="277">
        <v>0</v>
      </c>
      <c r="E61" s="88" t="str">
        <f t="shared" si="2"/>
        <v/>
      </c>
      <c r="F61" s="272" t="str">
        <f t="shared" si="0"/>
        <v>否</v>
      </c>
      <c r="G61" s="257" t="str">
        <f t="shared" si="1"/>
        <v>款</v>
      </c>
    </row>
    <row r="62" s="250" customFormat="1" ht="36" customHeight="1" spans="1:7">
      <c r="A62" s="269" t="s">
        <v>1573</v>
      </c>
      <c r="B62" s="270" t="s">
        <v>1344</v>
      </c>
      <c r="C62" s="277">
        <v>0</v>
      </c>
      <c r="D62" s="277">
        <v>0</v>
      </c>
      <c r="E62" s="88" t="str">
        <f t="shared" si="2"/>
        <v/>
      </c>
      <c r="F62" s="272" t="str">
        <f t="shared" si="0"/>
        <v>否</v>
      </c>
      <c r="G62" s="257" t="str">
        <f t="shared" si="1"/>
        <v>款</v>
      </c>
    </row>
    <row r="63" s="250" customFormat="1" ht="36" customHeight="1" spans="1:7">
      <c r="A63" s="274" t="s">
        <v>1574</v>
      </c>
      <c r="B63" s="273" t="s">
        <v>1345</v>
      </c>
      <c r="C63" s="275">
        <v>0</v>
      </c>
      <c r="D63" s="275">
        <v>0</v>
      </c>
      <c r="E63" s="88" t="str">
        <f t="shared" si="2"/>
        <v/>
      </c>
      <c r="F63" s="272" t="str">
        <f t="shared" si="0"/>
        <v>否</v>
      </c>
      <c r="G63" s="257" t="str">
        <f t="shared" si="1"/>
        <v>项</v>
      </c>
    </row>
    <row r="64" s="250" customFormat="1" ht="36" customHeight="1" spans="1:7">
      <c r="A64" s="274" t="s">
        <v>1575</v>
      </c>
      <c r="B64" s="273" t="s">
        <v>1346</v>
      </c>
      <c r="C64" s="275">
        <v>0</v>
      </c>
      <c r="D64" s="275">
        <v>0</v>
      </c>
      <c r="E64" s="88" t="str">
        <f t="shared" si="2"/>
        <v/>
      </c>
      <c r="F64" s="272" t="str">
        <f t="shared" si="0"/>
        <v>否</v>
      </c>
      <c r="G64" s="257" t="str">
        <f t="shared" si="1"/>
        <v>项</v>
      </c>
    </row>
    <row r="65" s="250" customFormat="1" ht="36" customHeight="1" spans="1:7">
      <c r="A65" s="274" t="s">
        <v>1576</v>
      </c>
      <c r="B65" s="273" t="s">
        <v>1347</v>
      </c>
      <c r="C65" s="275">
        <v>0</v>
      </c>
      <c r="D65" s="275">
        <v>0</v>
      </c>
      <c r="E65" s="88" t="str">
        <f t="shared" si="2"/>
        <v/>
      </c>
      <c r="F65" s="272" t="str">
        <f t="shared" si="0"/>
        <v>否</v>
      </c>
      <c r="G65" s="257" t="str">
        <f t="shared" si="1"/>
        <v>项</v>
      </c>
    </row>
    <row r="66" s="250" customFormat="1" ht="36" customHeight="1" spans="1:7">
      <c r="A66" s="274" t="s">
        <v>1577</v>
      </c>
      <c r="B66" s="273" t="s">
        <v>1348</v>
      </c>
      <c r="C66" s="275">
        <v>0</v>
      </c>
      <c r="D66" s="275">
        <v>0</v>
      </c>
      <c r="E66" s="88" t="str">
        <f t="shared" si="2"/>
        <v/>
      </c>
      <c r="F66" s="272" t="str">
        <f t="shared" si="0"/>
        <v>否</v>
      </c>
      <c r="G66" s="257" t="str">
        <f t="shared" si="1"/>
        <v>项</v>
      </c>
    </row>
    <row r="67" s="250" customFormat="1" ht="36" customHeight="1" spans="1:7">
      <c r="A67" s="274" t="s">
        <v>1578</v>
      </c>
      <c r="B67" s="273" t="s">
        <v>1349</v>
      </c>
      <c r="C67" s="275">
        <v>0</v>
      </c>
      <c r="D67" s="275">
        <v>0</v>
      </c>
      <c r="E67" s="88" t="str">
        <f t="shared" si="2"/>
        <v/>
      </c>
      <c r="F67" s="272" t="str">
        <f t="shared" si="0"/>
        <v>否</v>
      </c>
      <c r="G67" s="257" t="str">
        <f t="shared" si="1"/>
        <v>项</v>
      </c>
    </row>
    <row r="68" s="250" customFormat="1" ht="36" customHeight="1" spans="1:7">
      <c r="A68" s="269" t="s">
        <v>1579</v>
      </c>
      <c r="B68" s="270" t="s">
        <v>1350</v>
      </c>
      <c r="C68" s="277">
        <v>0</v>
      </c>
      <c r="D68" s="277">
        <v>0</v>
      </c>
      <c r="E68" s="88" t="str">
        <f t="shared" si="2"/>
        <v/>
      </c>
      <c r="F68" s="272" t="str">
        <f t="shared" ref="F68:F131" si="3">IF(LEN(A68)=3,"是",IF(B68&lt;&gt;"",IF(SUM(C68:D68)&lt;&gt;0,"是","否"),"是"))</f>
        <v>否</v>
      </c>
      <c r="G68" s="257" t="str">
        <f t="shared" ref="G68:G131" si="4">IF(LEN(A68)=3,"类",IF(LEN(A68)=5,"款","项"))</f>
        <v>款</v>
      </c>
    </row>
    <row r="69" s="250" customFormat="1" ht="36" customHeight="1" spans="1:7">
      <c r="A69" s="274" t="s">
        <v>1580</v>
      </c>
      <c r="B69" s="273" t="s">
        <v>1351</v>
      </c>
      <c r="C69" s="275">
        <v>0</v>
      </c>
      <c r="D69" s="275">
        <v>0</v>
      </c>
      <c r="E69" s="88" t="str">
        <f t="shared" si="2"/>
        <v/>
      </c>
      <c r="F69" s="272" t="str">
        <f t="shared" si="3"/>
        <v>否</v>
      </c>
      <c r="G69" s="257" t="str">
        <f t="shared" si="4"/>
        <v>项</v>
      </c>
    </row>
    <row r="70" s="250" customFormat="1" ht="36" customHeight="1" spans="1:7">
      <c r="A70" s="274" t="s">
        <v>1581</v>
      </c>
      <c r="B70" s="273" t="s">
        <v>1352</v>
      </c>
      <c r="C70" s="275">
        <v>0</v>
      </c>
      <c r="D70" s="275">
        <v>0</v>
      </c>
      <c r="E70" s="88" t="str">
        <f t="shared" si="2"/>
        <v/>
      </c>
      <c r="F70" s="272" t="str">
        <f t="shared" si="3"/>
        <v>否</v>
      </c>
      <c r="G70" s="257" t="str">
        <f t="shared" si="4"/>
        <v>项</v>
      </c>
    </row>
    <row r="71" s="250" customFormat="1" ht="36" customHeight="1" spans="1:7">
      <c r="A71" s="274" t="s">
        <v>1582</v>
      </c>
      <c r="B71" s="273" t="s">
        <v>1353</v>
      </c>
      <c r="C71" s="275">
        <v>0</v>
      </c>
      <c r="D71" s="275">
        <v>0</v>
      </c>
      <c r="E71" s="88" t="str">
        <f t="shared" si="2"/>
        <v/>
      </c>
      <c r="F71" s="272" t="str">
        <f t="shared" si="3"/>
        <v>否</v>
      </c>
      <c r="G71" s="257" t="str">
        <f t="shared" si="4"/>
        <v>项</v>
      </c>
    </row>
    <row r="72" s="250" customFormat="1" ht="36" customHeight="1" spans="1:7">
      <c r="A72" s="269" t="s">
        <v>1583</v>
      </c>
      <c r="B72" s="270" t="s">
        <v>1354</v>
      </c>
      <c r="C72" s="277">
        <v>0</v>
      </c>
      <c r="D72" s="277">
        <v>0</v>
      </c>
      <c r="E72" s="88" t="str">
        <f t="shared" ref="E72:E135" si="5">IF(C72&gt;0,D72/C72-1,IF(C72&lt;0,-(D72/C72-1),""))</f>
        <v/>
      </c>
      <c r="F72" s="272" t="str">
        <f t="shared" si="3"/>
        <v>否</v>
      </c>
      <c r="G72" s="257" t="str">
        <f t="shared" si="4"/>
        <v>款</v>
      </c>
    </row>
    <row r="73" s="250" customFormat="1" ht="36" customHeight="1" spans="1:7">
      <c r="A73" s="274" t="s">
        <v>1584</v>
      </c>
      <c r="B73" s="273" t="s">
        <v>1329</v>
      </c>
      <c r="C73" s="275">
        <v>0</v>
      </c>
      <c r="D73" s="275">
        <v>0</v>
      </c>
      <c r="E73" s="88" t="str">
        <f t="shared" si="5"/>
        <v/>
      </c>
      <c r="F73" s="272" t="str">
        <f t="shared" si="3"/>
        <v>否</v>
      </c>
      <c r="G73" s="257" t="str">
        <f t="shared" si="4"/>
        <v>项</v>
      </c>
    </row>
    <row r="74" s="250" customFormat="1" ht="36" customHeight="1" spans="1:7">
      <c r="A74" s="274" t="s">
        <v>1585</v>
      </c>
      <c r="B74" s="273" t="s">
        <v>1330</v>
      </c>
      <c r="C74" s="275">
        <v>0</v>
      </c>
      <c r="D74" s="275">
        <v>0</v>
      </c>
      <c r="E74" s="88" t="str">
        <f t="shared" si="5"/>
        <v/>
      </c>
      <c r="F74" s="272" t="str">
        <f t="shared" si="3"/>
        <v>否</v>
      </c>
      <c r="G74" s="257" t="str">
        <f t="shared" si="4"/>
        <v>项</v>
      </c>
    </row>
    <row r="75" s="250" customFormat="1" ht="36" customHeight="1" spans="1:7">
      <c r="A75" s="274" t="s">
        <v>1586</v>
      </c>
      <c r="B75" s="273" t="s">
        <v>1355</v>
      </c>
      <c r="C75" s="275">
        <v>0</v>
      </c>
      <c r="D75" s="275">
        <v>0</v>
      </c>
      <c r="E75" s="88" t="str">
        <f t="shared" si="5"/>
        <v/>
      </c>
      <c r="F75" s="272" t="str">
        <f t="shared" si="3"/>
        <v>否</v>
      </c>
      <c r="G75" s="257" t="str">
        <f t="shared" si="4"/>
        <v>项</v>
      </c>
    </row>
    <row r="76" s="250" customFormat="1" ht="36" customHeight="1" spans="1:7">
      <c r="A76" s="269" t="s">
        <v>1587</v>
      </c>
      <c r="B76" s="270" t="s">
        <v>1356</v>
      </c>
      <c r="C76" s="277">
        <v>0</v>
      </c>
      <c r="D76" s="277">
        <v>0</v>
      </c>
      <c r="E76" s="88" t="str">
        <f t="shared" si="5"/>
        <v/>
      </c>
      <c r="F76" s="272" t="str">
        <f t="shared" si="3"/>
        <v>否</v>
      </c>
      <c r="G76" s="257" t="str">
        <f t="shared" si="4"/>
        <v>款</v>
      </c>
    </row>
    <row r="77" s="250" customFormat="1" ht="36" customHeight="1" spans="1:7">
      <c r="A77" s="274" t="s">
        <v>1588</v>
      </c>
      <c r="B77" s="273" t="s">
        <v>1329</v>
      </c>
      <c r="C77" s="275">
        <v>0</v>
      </c>
      <c r="D77" s="275">
        <v>0</v>
      </c>
      <c r="E77" s="88" t="str">
        <f t="shared" si="5"/>
        <v/>
      </c>
      <c r="F77" s="272" t="str">
        <f t="shared" si="3"/>
        <v>否</v>
      </c>
      <c r="G77" s="257" t="str">
        <f t="shared" si="4"/>
        <v>项</v>
      </c>
    </row>
    <row r="78" s="250" customFormat="1" ht="36" customHeight="1" spans="1:7">
      <c r="A78" s="274" t="s">
        <v>1589</v>
      </c>
      <c r="B78" s="273" t="s">
        <v>1330</v>
      </c>
      <c r="C78" s="275">
        <v>0</v>
      </c>
      <c r="D78" s="275">
        <v>0</v>
      </c>
      <c r="E78" s="88" t="str">
        <f t="shared" si="5"/>
        <v/>
      </c>
      <c r="F78" s="272" t="str">
        <f t="shared" si="3"/>
        <v>否</v>
      </c>
      <c r="G78" s="257" t="str">
        <f t="shared" si="4"/>
        <v>项</v>
      </c>
    </row>
    <row r="79" s="250" customFormat="1" ht="36" customHeight="1" spans="1:7">
      <c r="A79" s="274" t="s">
        <v>1590</v>
      </c>
      <c r="B79" s="273" t="s">
        <v>1357</v>
      </c>
      <c r="C79" s="275">
        <v>0</v>
      </c>
      <c r="D79" s="275">
        <v>0</v>
      </c>
      <c r="E79" s="88" t="str">
        <f t="shared" si="5"/>
        <v/>
      </c>
      <c r="F79" s="272" t="str">
        <f t="shared" si="3"/>
        <v>否</v>
      </c>
      <c r="G79" s="257" t="str">
        <f t="shared" si="4"/>
        <v>项</v>
      </c>
    </row>
    <row r="80" s="250" customFormat="1" ht="36" customHeight="1" spans="1:7">
      <c r="A80" s="269" t="s">
        <v>1591</v>
      </c>
      <c r="B80" s="270" t="s">
        <v>1358</v>
      </c>
      <c r="C80" s="277">
        <v>0</v>
      </c>
      <c r="D80" s="277">
        <v>0</v>
      </c>
      <c r="E80" s="88" t="str">
        <f t="shared" si="5"/>
        <v/>
      </c>
      <c r="F80" s="272" t="str">
        <f t="shared" si="3"/>
        <v>否</v>
      </c>
      <c r="G80" s="257" t="str">
        <f t="shared" si="4"/>
        <v>款</v>
      </c>
    </row>
    <row r="81" s="250" customFormat="1" ht="36" customHeight="1" spans="1:7">
      <c r="A81" s="274" t="s">
        <v>1592</v>
      </c>
      <c r="B81" s="273" t="s">
        <v>1345</v>
      </c>
      <c r="C81" s="275">
        <v>0</v>
      </c>
      <c r="D81" s="275">
        <v>0</v>
      </c>
      <c r="E81" s="88" t="str">
        <f t="shared" si="5"/>
        <v/>
      </c>
      <c r="F81" s="272" t="str">
        <f t="shared" si="3"/>
        <v>否</v>
      </c>
      <c r="G81" s="257" t="str">
        <f t="shared" si="4"/>
        <v>项</v>
      </c>
    </row>
    <row r="82" s="250" customFormat="1" ht="36" customHeight="1" spans="1:7">
      <c r="A82" s="274" t="s">
        <v>1593</v>
      </c>
      <c r="B82" s="273" t="s">
        <v>1346</v>
      </c>
      <c r="C82" s="275">
        <v>0</v>
      </c>
      <c r="D82" s="275">
        <v>0</v>
      </c>
      <c r="E82" s="88" t="str">
        <f t="shared" si="5"/>
        <v/>
      </c>
      <c r="F82" s="272" t="str">
        <f t="shared" si="3"/>
        <v>否</v>
      </c>
      <c r="G82" s="257" t="str">
        <f t="shared" si="4"/>
        <v>项</v>
      </c>
    </row>
    <row r="83" s="250" customFormat="1" ht="36" customHeight="1" spans="1:7">
      <c r="A83" s="274" t="s">
        <v>1594</v>
      </c>
      <c r="B83" s="273" t="s">
        <v>1347</v>
      </c>
      <c r="C83" s="275">
        <v>0</v>
      </c>
      <c r="D83" s="275">
        <v>0</v>
      </c>
      <c r="E83" s="88" t="str">
        <f t="shared" si="5"/>
        <v/>
      </c>
      <c r="F83" s="272" t="str">
        <f t="shared" si="3"/>
        <v>否</v>
      </c>
      <c r="G83" s="257" t="str">
        <f t="shared" si="4"/>
        <v>项</v>
      </c>
    </row>
    <row r="84" s="250" customFormat="1" ht="36" customHeight="1" spans="1:7">
      <c r="A84" s="274" t="s">
        <v>1595</v>
      </c>
      <c r="B84" s="273" t="s">
        <v>1348</v>
      </c>
      <c r="C84" s="275">
        <v>0</v>
      </c>
      <c r="D84" s="275">
        <v>0</v>
      </c>
      <c r="E84" s="88" t="str">
        <f t="shared" si="5"/>
        <v/>
      </c>
      <c r="F84" s="272" t="str">
        <f t="shared" si="3"/>
        <v>否</v>
      </c>
      <c r="G84" s="257" t="str">
        <f t="shared" si="4"/>
        <v>项</v>
      </c>
    </row>
    <row r="85" s="250" customFormat="1" ht="36" customHeight="1" spans="1:7">
      <c r="A85" s="274" t="s">
        <v>1596</v>
      </c>
      <c r="B85" s="273" t="s">
        <v>1359</v>
      </c>
      <c r="C85" s="275">
        <v>0</v>
      </c>
      <c r="D85" s="275">
        <v>0</v>
      </c>
      <c r="E85" s="88" t="str">
        <f t="shared" si="5"/>
        <v/>
      </c>
      <c r="F85" s="272" t="str">
        <f t="shared" si="3"/>
        <v>否</v>
      </c>
      <c r="G85" s="257" t="str">
        <f t="shared" si="4"/>
        <v>项</v>
      </c>
    </row>
    <row r="86" s="250" customFormat="1" ht="36" customHeight="1" spans="1:7">
      <c r="A86" s="269" t="s">
        <v>1597</v>
      </c>
      <c r="B86" s="270" t="s">
        <v>1360</v>
      </c>
      <c r="C86" s="277">
        <v>0</v>
      </c>
      <c r="D86" s="277">
        <v>0</v>
      </c>
      <c r="E86" s="88" t="str">
        <f t="shared" si="5"/>
        <v/>
      </c>
      <c r="F86" s="272" t="str">
        <f t="shared" si="3"/>
        <v>否</v>
      </c>
      <c r="G86" s="257" t="str">
        <f t="shared" si="4"/>
        <v>款</v>
      </c>
    </row>
    <row r="87" s="250" customFormat="1" ht="36" customHeight="1" spans="1:7">
      <c r="A87" s="274" t="s">
        <v>1598</v>
      </c>
      <c r="B87" s="273" t="s">
        <v>1351</v>
      </c>
      <c r="C87" s="275">
        <v>0</v>
      </c>
      <c r="D87" s="275">
        <v>0</v>
      </c>
      <c r="E87" s="88" t="str">
        <f t="shared" si="5"/>
        <v/>
      </c>
      <c r="F87" s="272" t="str">
        <f t="shared" si="3"/>
        <v>否</v>
      </c>
      <c r="G87" s="257" t="str">
        <f t="shared" si="4"/>
        <v>项</v>
      </c>
    </row>
    <row r="88" s="250" customFormat="1" ht="36" customHeight="1" spans="1:7">
      <c r="A88" s="274" t="s">
        <v>1599</v>
      </c>
      <c r="B88" s="273" t="s">
        <v>1361</v>
      </c>
      <c r="C88" s="275">
        <v>0</v>
      </c>
      <c r="D88" s="275">
        <v>0</v>
      </c>
      <c r="E88" s="88" t="str">
        <f t="shared" si="5"/>
        <v/>
      </c>
      <c r="F88" s="272" t="str">
        <f t="shared" si="3"/>
        <v>否</v>
      </c>
      <c r="G88" s="257" t="str">
        <f t="shared" si="4"/>
        <v>项</v>
      </c>
    </row>
    <row r="89" s="250" customFormat="1" ht="36" customHeight="1" spans="1:7">
      <c r="A89" s="269" t="s">
        <v>1600</v>
      </c>
      <c r="B89" s="270" t="s">
        <v>1362</v>
      </c>
      <c r="C89" s="277">
        <v>0</v>
      </c>
      <c r="D89" s="277">
        <v>0</v>
      </c>
      <c r="E89" s="88" t="str">
        <f t="shared" si="5"/>
        <v/>
      </c>
      <c r="F89" s="272" t="str">
        <f t="shared" si="3"/>
        <v>否</v>
      </c>
      <c r="G89" s="257" t="str">
        <f t="shared" si="4"/>
        <v>款</v>
      </c>
    </row>
    <row r="90" s="250" customFormat="1" ht="36" customHeight="1" spans="1:7">
      <c r="A90" s="274" t="s">
        <v>1601</v>
      </c>
      <c r="B90" s="273" t="s">
        <v>1329</v>
      </c>
      <c r="C90" s="275">
        <v>0</v>
      </c>
      <c r="D90" s="275">
        <v>0</v>
      </c>
      <c r="E90" s="88" t="str">
        <f t="shared" si="5"/>
        <v/>
      </c>
      <c r="F90" s="272" t="str">
        <f t="shared" si="3"/>
        <v>否</v>
      </c>
      <c r="G90" s="257" t="str">
        <f t="shared" si="4"/>
        <v>项</v>
      </c>
    </row>
    <row r="91" s="250" customFormat="1" ht="36" customHeight="1" spans="1:7">
      <c r="A91" s="274" t="s">
        <v>1602</v>
      </c>
      <c r="B91" s="273" t="s">
        <v>1330</v>
      </c>
      <c r="C91" s="275">
        <v>0</v>
      </c>
      <c r="D91" s="275">
        <v>0</v>
      </c>
      <c r="E91" s="88" t="str">
        <f t="shared" si="5"/>
        <v/>
      </c>
      <c r="F91" s="272" t="str">
        <f t="shared" si="3"/>
        <v>否</v>
      </c>
      <c r="G91" s="257" t="str">
        <f t="shared" si="4"/>
        <v>项</v>
      </c>
    </row>
    <row r="92" s="250" customFormat="1" ht="36" customHeight="1" spans="1:7">
      <c r="A92" s="274" t="s">
        <v>1603</v>
      </c>
      <c r="B92" s="273" t="s">
        <v>1331</v>
      </c>
      <c r="C92" s="275">
        <v>0</v>
      </c>
      <c r="D92" s="275">
        <v>0</v>
      </c>
      <c r="E92" s="88" t="str">
        <f t="shared" si="5"/>
        <v/>
      </c>
      <c r="F92" s="272" t="str">
        <f t="shared" si="3"/>
        <v>否</v>
      </c>
      <c r="G92" s="257" t="str">
        <f t="shared" si="4"/>
        <v>项</v>
      </c>
    </row>
    <row r="93" s="250" customFormat="1" ht="36" customHeight="1" spans="1:7">
      <c r="A93" s="274" t="s">
        <v>1604</v>
      </c>
      <c r="B93" s="273" t="s">
        <v>1332</v>
      </c>
      <c r="C93" s="275">
        <v>0</v>
      </c>
      <c r="D93" s="275">
        <v>0</v>
      </c>
      <c r="E93" s="88" t="str">
        <f t="shared" si="5"/>
        <v/>
      </c>
      <c r="F93" s="272" t="str">
        <f t="shared" si="3"/>
        <v>否</v>
      </c>
      <c r="G93" s="257" t="str">
        <f t="shared" si="4"/>
        <v>项</v>
      </c>
    </row>
    <row r="94" s="250" customFormat="1" ht="36" customHeight="1" spans="1:7">
      <c r="A94" s="274" t="s">
        <v>1605</v>
      </c>
      <c r="B94" s="273" t="s">
        <v>1335</v>
      </c>
      <c r="C94" s="275">
        <v>0</v>
      </c>
      <c r="D94" s="275">
        <v>0</v>
      </c>
      <c r="E94" s="88" t="str">
        <f t="shared" si="5"/>
        <v/>
      </c>
      <c r="F94" s="272" t="str">
        <f t="shared" si="3"/>
        <v>否</v>
      </c>
      <c r="G94" s="257" t="str">
        <f t="shared" si="4"/>
        <v>项</v>
      </c>
    </row>
    <row r="95" s="250" customFormat="1" ht="36" customHeight="1" spans="1:7">
      <c r="A95" s="274" t="s">
        <v>1606</v>
      </c>
      <c r="B95" s="273" t="s">
        <v>1337</v>
      </c>
      <c r="C95" s="275">
        <v>0</v>
      </c>
      <c r="D95" s="275">
        <v>0</v>
      </c>
      <c r="E95" s="88" t="str">
        <f t="shared" si="5"/>
        <v/>
      </c>
      <c r="F95" s="272" t="str">
        <f t="shared" si="3"/>
        <v>否</v>
      </c>
      <c r="G95" s="257" t="str">
        <f t="shared" si="4"/>
        <v>项</v>
      </c>
    </row>
    <row r="96" s="250" customFormat="1" ht="36" customHeight="1" spans="1:7">
      <c r="A96" s="274" t="s">
        <v>1607</v>
      </c>
      <c r="B96" s="273" t="s">
        <v>1338</v>
      </c>
      <c r="C96" s="275">
        <v>0</v>
      </c>
      <c r="D96" s="275">
        <v>0</v>
      </c>
      <c r="E96" s="88" t="str">
        <f t="shared" si="5"/>
        <v/>
      </c>
      <c r="F96" s="272" t="str">
        <f t="shared" si="3"/>
        <v>否</v>
      </c>
      <c r="G96" s="257" t="str">
        <f t="shared" si="4"/>
        <v>项</v>
      </c>
    </row>
    <row r="97" s="250" customFormat="1" ht="36" customHeight="1" spans="1:7">
      <c r="A97" s="274" t="s">
        <v>1608</v>
      </c>
      <c r="B97" s="273" t="s">
        <v>1363</v>
      </c>
      <c r="C97" s="275">
        <v>0</v>
      </c>
      <c r="D97" s="275">
        <v>0</v>
      </c>
      <c r="E97" s="88" t="str">
        <f t="shared" si="5"/>
        <v/>
      </c>
      <c r="F97" s="272" t="str">
        <f t="shared" si="3"/>
        <v>否</v>
      </c>
      <c r="G97" s="257" t="str">
        <f t="shared" si="4"/>
        <v>项</v>
      </c>
    </row>
    <row r="98" s="250" customFormat="1" ht="36" customHeight="1" spans="1:7">
      <c r="A98" s="269" t="s">
        <v>91</v>
      </c>
      <c r="B98" s="270" t="s">
        <v>1364</v>
      </c>
      <c r="C98" s="271">
        <v>0</v>
      </c>
      <c r="D98" s="271">
        <v>0</v>
      </c>
      <c r="E98" s="88" t="str">
        <f t="shared" si="5"/>
        <v/>
      </c>
      <c r="F98" s="272" t="str">
        <f t="shared" si="3"/>
        <v>是</v>
      </c>
      <c r="G98" s="257" t="str">
        <f t="shared" si="4"/>
        <v>类</v>
      </c>
    </row>
    <row r="99" s="250" customFormat="1" ht="36" customHeight="1" spans="1:7">
      <c r="A99" s="269" t="s">
        <v>1609</v>
      </c>
      <c r="B99" s="270" t="s">
        <v>1365</v>
      </c>
      <c r="C99" s="271">
        <v>0</v>
      </c>
      <c r="D99" s="271">
        <v>0</v>
      </c>
      <c r="E99" s="88" t="str">
        <f t="shared" si="5"/>
        <v/>
      </c>
      <c r="F99" s="272" t="str">
        <f t="shared" si="3"/>
        <v>否</v>
      </c>
      <c r="G99" s="257" t="str">
        <f t="shared" si="4"/>
        <v>款</v>
      </c>
    </row>
    <row r="100" s="250" customFormat="1" ht="36" customHeight="1" spans="1:7">
      <c r="A100" s="274" t="s">
        <v>1610</v>
      </c>
      <c r="B100" s="273" t="s">
        <v>1310</v>
      </c>
      <c r="C100" s="275">
        <v>0</v>
      </c>
      <c r="D100" s="275">
        <v>0</v>
      </c>
      <c r="E100" s="88" t="str">
        <f t="shared" si="5"/>
        <v/>
      </c>
      <c r="F100" s="272" t="str">
        <f t="shared" si="3"/>
        <v>否</v>
      </c>
      <c r="G100" s="257" t="str">
        <f t="shared" si="4"/>
        <v>项</v>
      </c>
    </row>
    <row r="101" s="250" customFormat="1" ht="36" customHeight="1" spans="1:7">
      <c r="A101" s="274" t="s">
        <v>1611</v>
      </c>
      <c r="B101" s="273" t="s">
        <v>1366</v>
      </c>
      <c r="C101" s="275">
        <v>0</v>
      </c>
      <c r="D101" s="275">
        <v>0</v>
      </c>
      <c r="E101" s="88" t="str">
        <f t="shared" si="5"/>
        <v/>
      </c>
      <c r="F101" s="272" t="str">
        <f t="shared" si="3"/>
        <v>否</v>
      </c>
      <c r="G101" s="257" t="str">
        <f t="shared" si="4"/>
        <v>项</v>
      </c>
    </row>
    <row r="102" s="250" customFormat="1" ht="36" customHeight="1" spans="1:7">
      <c r="A102" s="274" t="s">
        <v>1612</v>
      </c>
      <c r="B102" s="273" t="s">
        <v>1367</v>
      </c>
      <c r="C102" s="275">
        <v>0</v>
      </c>
      <c r="D102" s="275">
        <v>0</v>
      </c>
      <c r="E102" s="88" t="str">
        <f t="shared" si="5"/>
        <v/>
      </c>
      <c r="F102" s="272" t="str">
        <f t="shared" si="3"/>
        <v>否</v>
      </c>
      <c r="G102" s="257" t="str">
        <f t="shared" si="4"/>
        <v>项</v>
      </c>
    </row>
    <row r="103" s="250" customFormat="1" ht="36" customHeight="1" spans="1:7">
      <c r="A103" s="274" t="s">
        <v>1613</v>
      </c>
      <c r="B103" s="273" t="s">
        <v>1368</v>
      </c>
      <c r="C103" s="276">
        <v>0</v>
      </c>
      <c r="D103" s="276">
        <v>0</v>
      </c>
      <c r="E103" s="88" t="str">
        <f t="shared" si="5"/>
        <v/>
      </c>
      <c r="F103" s="272" t="str">
        <f t="shared" si="3"/>
        <v>否</v>
      </c>
      <c r="G103" s="257" t="str">
        <f t="shared" si="4"/>
        <v>项</v>
      </c>
    </row>
    <row r="104" s="250" customFormat="1" ht="36" customHeight="1" spans="1:7">
      <c r="A104" s="269" t="s">
        <v>1614</v>
      </c>
      <c r="B104" s="270" t="s">
        <v>1369</v>
      </c>
      <c r="C104" s="277">
        <v>0</v>
      </c>
      <c r="D104" s="277">
        <v>0</v>
      </c>
      <c r="E104" s="88" t="str">
        <f t="shared" si="5"/>
        <v/>
      </c>
      <c r="F104" s="272" t="str">
        <f t="shared" si="3"/>
        <v>否</v>
      </c>
      <c r="G104" s="257" t="str">
        <f t="shared" si="4"/>
        <v>款</v>
      </c>
    </row>
    <row r="105" s="250" customFormat="1" ht="36" customHeight="1" spans="1:7">
      <c r="A105" s="274" t="s">
        <v>1615</v>
      </c>
      <c r="B105" s="273" t="s">
        <v>1310</v>
      </c>
      <c r="C105" s="275">
        <v>0</v>
      </c>
      <c r="D105" s="275">
        <v>0</v>
      </c>
      <c r="E105" s="88" t="str">
        <f t="shared" si="5"/>
        <v/>
      </c>
      <c r="F105" s="272" t="str">
        <f t="shared" si="3"/>
        <v>否</v>
      </c>
      <c r="G105" s="257" t="str">
        <f t="shared" si="4"/>
        <v>项</v>
      </c>
    </row>
    <row r="106" s="250" customFormat="1" ht="36" customHeight="1" spans="1:7">
      <c r="A106" s="274" t="s">
        <v>1616</v>
      </c>
      <c r="B106" s="273" t="s">
        <v>1366</v>
      </c>
      <c r="C106" s="275">
        <v>0</v>
      </c>
      <c r="D106" s="275">
        <v>0</v>
      </c>
      <c r="E106" s="88" t="str">
        <f t="shared" si="5"/>
        <v/>
      </c>
      <c r="F106" s="272" t="str">
        <f t="shared" si="3"/>
        <v>否</v>
      </c>
      <c r="G106" s="257" t="str">
        <f t="shared" si="4"/>
        <v>项</v>
      </c>
    </row>
    <row r="107" s="250" customFormat="1" ht="36" customHeight="1" spans="1:7">
      <c r="A107" s="274" t="s">
        <v>1617</v>
      </c>
      <c r="B107" s="273" t="s">
        <v>1370</v>
      </c>
      <c r="C107" s="275">
        <v>0</v>
      </c>
      <c r="D107" s="275">
        <v>0</v>
      </c>
      <c r="E107" s="88" t="str">
        <f t="shared" si="5"/>
        <v/>
      </c>
      <c r="F107" s="272" t="str">
        <f t="shared" si="3"/>
        <v>否</v>
      </c>
      <c r="G107" s="257" t="str">
        <f t="shared" si="4"/>
        <v>项</v>
      </c>
    </row>
    <row r="108" s="250" customFormat="1" ht="36" customHeight="1" spans="1:7">
      <c r="A108" s="274" t="s">
        <v>1618</v>
      </c>
      <c r="B108" s="273" t="s">
        <v>1371</v>
      </c>
      <c r="C108" s="275">
        <v>0</v>
      </c>
      <c r="D108" s="275">
        <v>0</v>
      </c>
      <c r="E108" s="88" t="str">
        <f t="shared" si="5"/>
        <v/>
      </c>
      <c r="F108" s="272" t="str">
        <f t="shared" si="3"/>
        <v>否</v>
      </c>
      <c r="G108" s="257" t="str">
        <f t="shared" si="4"/>
        <v>项</v>
      </c>
    </row>
    <row r="109" s="250" customFormat="1" ht="36" customHeight="1" spans="1:7">
      <c r="A109" s="269" t="s">
        <v>1619</v>
      </c>
      <c r="B109" s="270" t="s">
        <v>1372</v>
      </c>
      <c r="C109" s="271">
        <v>0</v>
      </c>
      <c r="D109" s="271">
        <v>0</v>
      </c>
      <c r="E109" s="88" t="str">
        <f t="shared" si="5"/>
        <v/>
      </c>
      <c r="F109" s="272" t="str">
        <f t="shared" si="3"/>
        <v>否</v>
      </c>
      <c r="G109" s="257" t="str">
        <f t="shared" si="4"/>
        <v>款</v>
      </c>
    </row>
    <row r="110" s="250" customFormat="1" ht="36" customHeight="1" spans="1:7">
      <c r="A110" s="274" t="s">
        <v>1620</v>
      </c>
      <c r="B110" s="273" t="s">
        <v>1373</v>
      </c>
      <c r="C110" s="275">
        <v>0</v>
      </c>
      <c r="D110" s="275">
        <v>0</v>
      </c>
      <c r="E110" s="88" t="str">
        <f t="shared" si="5"/>
        <v/>
      </c>
      <c r="F110" s="272" t="str">
        <f t="shared" si="3"/>
        <v>否</v>
      </c>
      <c r="G110" s="257" t="str">
        <f t="shared" si="4"/>
        <v>项</v>
      </c>
    </row>
    <row r="111" s="250" customFormat="1" ht="36" customHeight="1" spans="1:7">
      <c r="A111" s="274" t="s">
        <v>1621</v>
      </c>
      <c r="B111" s="273" t="s">
        <v>1374</v>
      </c>
      <c r="C111" s="275">
        <v>0</v>
      </c>
      <c r="D111" s="275">
        <v>0</v>
      </c>
      <c r="E111" s="88" t="str">
        <f t="shared" si="5"/>
        <v/>
      </c>
      <c r="F111" s="272" t="str">
        <f t="shared" si="3"/>
        <v>否</v>
      </c>
      <c r="G111" s="257" t="str">
        <f t="shared" si="4"/>
        <v>项</v>
      </c>
    </row>
    <row r="112" s="250" customFormat="1" ht="36" customHeight="1" spans="1:7">
      <c r="A112" s="274" t="s">
        <v>1622</v>
      </c>
      <c r="B112" s="273" t="s">
        <v>1375</v>
      </c>
      <c r="C112" s="275">
        <v>0</v>
      </c>
      <c r="D112" s="275">
        <v>0</v>
      </c>
      <c r="E112" s="88" t="str">
        <f t="shared" si="5"/>
        <v/>
      </c>
      <c r="F112" s="272" t="str">
        <f t="shared" si="3"/>
        <v>否</v>
      </c>
      <c r="G112" s="257" t="str">
        <f t="shared" si="4"/>
        <v>项</v>
      </c>
    </row>
    <row r="113" s="250" customFormat="1" ht="36" customHeight="1" spans="1:7">
      <c r="A113" s="274" t="s">
        <v>1623</v>
      </c>
      <c r="B113" s="273" t="s">
        <v>1376</v>
      </c>
      <c r="C113" s="276">
        <v>0</v>
      </c>
      <c r="D113" s="276">
        <v>0</v>
      </c>
      <c r="E113" s="88" t="str">
        <f t="shared" si="5"/>
        <v/>
      </c>
      <c r="F113" s="272" t="str">
        <f t="shared" si="3"/>
        <v>否</v>
      </c>
      <c r="G113" s="257" t="str">
        <f t="shared" si="4"/>
        <v>项</v>
      </c>
    </row>
    <row r="114" s="250" customFormat="1" ht="36" customHeight="1" spans="1:7">
      <c r="A114" s="278">
        <v>21370</v>
      </c>
      <c r="B114" s="270" t="s">
        <v>1377</v>
      </c>
      <c r="C114" s="277">
        <v>0</v>
      </c>
      <c r="D114" s="277">
        <v>0</v>
      </c>
      <c r="E114" s="88" t="str">
        <f t="shared" si="5"/>
        <v/>
      </c>
      <c r="F114" s="272" t="str">
        <f t="shared" si="3"/>
        <v>否</v>
      </c>
      <c r="G114" s="257" t="str">
        <f t="shared" si="4"/>
        <v>款</v>
      </c>
    </row>
    <row r="115" s="250" customFormat="1" ht="36" customHeight="1" spans="1:7">
      <c r="A115" s="279">
        <v>2137001</v>
      </c>
      <c r="B115" s="273" t="s">
        <v>1310</v>
      </c>
      <c r="C115" s="275">
        <v>0</v>
      </c>
      <c r="D115" s="275">
        <v>0</v>
      </c>
      <c r="E115" s="88" t="str">
        <f t="shared" si="5"/>
        <v/>
      </c>
      <c r="F115" s="272" t="str">
        <f t="shared" si="3"/>
        <v>否</v>
      </c>
      <c r="G115" s="257" t="str">
        <f t="shared" si="4"/>
        <v>项</v>
      </c>
    </row>
    <row r="116" s="250" customFormat="1" ht="36" customHeight="1" spans="1:7">
      <c r="A116" s="279">
        <v>2137099</v>
      </c>
      <c r="B116" s="273" t="s">
        <v>1378</v>
      </c>
      <c r="C116" s="275">
        <v>0</v>
      </c>
      <c r="D116" s="275">
        <v>0</v>
      </c>
      <c r="E116" s="88" t="str">
        <f t="shared" si="5"/>
        <v/>
      </c>
      <c r="F116" s="272" t="str">
        <f t="shared" si="3"/>
        <v>否</v>
      </c>
      <c r="G116" s="257" t="str">
        <f t="shared" si="4"/>
        <v>项</v>
      </c>
    </row>
    <row r="117" s="250" customFormat="1" ht="36" customHeight="1" spans="1:7">
      <c r="A117" s="278">
        <v>21371</v>
      </c>
      <c r="B117" s="270" t="s">
        <v>1379</v>
      </c>
      <c r="C117" s="277">
        <v>0</v>
      </c>
      <c r="D117" s="277">
        <v>0</v>
      </c>
      <c r="E117" s="88" t="str">
        <f t="shared" si="5"/>
        <v/>
      </c>
      <c r="F117" s="272" t="str">
        <f t="shared" si="3"/>
        <v>否</v>
      </c>
      <c r="G117" s="257" t="str">
        <f t="shared" si="4"/>
        <v>款</v>
      </c>
    </row>
    <row r="118" s="250" customFormat="1" ht="36" customHeight="1" spans="1:7">
      <c r="A118" s="279">
        <v>2137101</v>
      </c>
      <c r="B118" s="273" t="s">
        <v>1373</v>
      </c>
      <c r="C118" s="275">
        <v>0</v>
      </c>
      <c r="D118" s="275">
        <v>0</v>
      </c>
      <c r="E118" s="88" t="str">
        <f t="shared" si="5"/>
        <v/>
      </c>
      <c r="F118" s="272" t="str">
        <f t="shared" si="3"/>
        <v>否</v>
      </c>
      <c r="G118" s="257" t="str">
        <f t="shared" si="4"/>
        <v>项</v>
      </c>
    </row>
    <row r="119" s="250" customFormat="1" ht="36" customHeight="1" spans="1:7">
      <c r="A119" s="279">
        <v>2137102</v>
      </c>
      <c r="B119" s="273" t="s">
        <v>1380</v>
      </c>
      <c r="C119" s="275">
        <v>0</v>
      </c>
      <c r="D119" s="275">
        <v>0</v>
      </c>
      <c r="E119" s="88" t="str">
        <f t="shared" si="5"/>
        <v/>
      </c>
      <c r="F119" s="272" t="str">
        <f t="shared" si="3"/>
        <v>否</v>
      </c>
      <c r="G119" s="257" t="str">
        <f t="shared" si="4"/>
        <v>项</v>
      </c>
    </row>
    <row r="120" s="250" customFormat="1" ht="36" customHeight="1" spans="1:7">
      <c r="A120" s="279">
        <v>2137103</v>
      </c>
      <c r="B120" s="273" t="s">
        <v>1375</v>
      </c>
      <c r="C120" s="275">
        <v>0</v>
      </c>
      <c r="D120" s="275">
        <v>0</v>
      </c>
      <c r="E120" s="88" t="str">
        <f t="shared" si="5"/>
        <v/>
      </c>
      <c r="F120" s="272" t="str">
        <f t="shared" si="3"/>
        <v>否</v>
      </c>
      <c r="G120" s="257" t="str">
        <f t="shared" si="4"/>
        <v>项</v>
      </c>
    </row>
    <row r="121" s="250" customFormat="1" ht="36" customHeight="1" spans="1:7">
      <c r="A121" s="279">
        <v>2137199</v>
      </c>
      <c r="B121" s="273" t="s">
        <v>1381</v>
      </c>
      <c r="C121" s="275">
        <v>0</v>
      </c>
      <c r="D121" s="275">
        <v>0</v>
      </c>
      <c r="E121" s="88" t="str">
        <f t="shared" si="5"/>
        <v/>
      </c>
      <c r="F121" s="272" t="str">
        <f t="shared" si="3"/>
        <v>否</v>
      </c>
      <c r="G121" s="257" t="str">
        <f t="shared" si="4"/>
        <v>项</v>
      </c>
    </row>
    <row r="122" s="250" customFormat="1" ht="36" customHeight="1" spans="1:7">
      <c r="A122" s="269" t="s">
        <v>93</v>
      </c>
      <c r="B122" s="270" t="s">
        <v>1382</v>
      </c>
      <c r="C122" s="271">
        <v>79200</v>
      </c>
      <c r="D122" s="271">
        <v>0</v>
      </c>
      <c r="E122" s="88">
        <f t="shared" si="5"/>
        <v>-1</v>
      </c>
      <c r="F122" s="272" t="str">
        <f t="shared" si="3"/>
        <v>是</v>
      </c>
      <c r="G122" s="257" t="str">
        <f t="shared" si="4"/>
        <v>类</v>
      </c>
    </row>
    <row r="123" s="250" customFormat="1" ht="36" customHeight="1" spans="1:7">
      <c r="A123" s="269" t="s">
        <v>1624</v>
      </c>
      <c r="B123" s="270" t="s">
        <v>1383</v>
      </c>
      <c r="C123" s="277">
        <v>0</v>
      </c>
      <c r="D123" s="277">
        <v>0</v>
      </c>
      <c r="E123" s="88" t="str">
        <f t="shared" si="5"/>
        <v/>
      </c>
      <c r="F123" s="272" t="str">
        <f t="shared" si="3"/>
        <v>否</v>
      </c>
      <c r="G123" s="257" t="str">
        <f t="shared" si="4"/>
        <v>款</v>
      </c>
    </row>
    <row r="124" s="250" customFormat="1" ht="36" customHeight="1" spans="1:7">
      <c r="A124" s="274" t="s">
        <v>1625</v>
      </c>
      <c r="B124" s="273" t="s">
        <v>1384</v>
      </c>
      <c r="C124" s="275">
        <v>0</v>
      </c>
      <c r="D124" s="275">
        <v>0</v>
      </c>
      <c r="E124" s="88" t="str">
        <f t="shared" si="5"/>
        <v/>
      </c>
      <c r="F124" s="272" t="str">
        <f t="shared" si="3"/>
        <v>否</v>
      </c>
      <c r="G124" s="257" t="str">
        <f t="shared" si="4"/>
        <v>项</v>
      </c>
    </row>
    <row r="125" s="250" customFormat="1" ht="36" customHeight="1" spans="1:7">
      <c r="A125" s="274" t="s">
        <v>1626</v>
      </c>
      <c r="B125" s="273" t="s">
        <v>1385</v>
      </c>
      <c r="C125" s="275">
        <v>0</v>
      </c>
      <c r="D125" s="275">
        <v>0</v>
      </c>
      <c r="E125" s="88" t="str">
        <f t="shared" si="5"/>
        <v/>
      </c>
      <c r="F125" s="272" t="str">
        <f t="shared" si="3"/>
        <v>否</v>
      </c>
      <c r="G125" s="257" t="str">
        <f t="shared" si="4"/>
        <v>项</v>
      </c>
    </row>
    <row r="126" s="250" customFormat="1" ht="36" customHeight="1" spans="1:7">
      <c r="A126" s="274" t="s">
        <v>1627</v>
      </c>
      <c r="B126" s="273" t="s">
        <v>1386</v>
      </c>
      <c r="C126" s="275">
        <v>0</v>
      </c>
      <c r="D126" s="275">
        <v>0</v>
      </c>
      <c r="E126" s="88" t="str">
        <f t="shared" si="5"/>
        <v/>
      </c>
      <c r="F126" s="272" t="str">
        <f t="shared" si="3"/>
        <v>否</v>
      </c>
      <c r="G126" s="257" t="str">
        <f t="shared" si="4"/>
        <v>项</v>
      </c>
    </row>
    <row r="127" s="250" customFormat="1" ht="36" customHeight="1" spans="1:7">
      <c r="A127" s="274" t="s">
        <v>1628</v>
      </c>
      <c r="B127" s="273" t="s">
        <v>1387</v>
      </c>
      <c r="C127" s="275">
        <v>0</v>
      </c>
      <c r="D127" s="275">
        <v>0</v>
      </c>
      <c r="E127" s="88" t="str">
        <f t="shared" si="5"/>
        <v/>
      </c>
      <c r="F127" s="272" t="str">
        <f t="shared" si="3"/>
        <v>否</v>
      </c>
      <c r="G127" s="257" t="str">
        <f t="shared" si="4"/>
        <v>项</v>
      </c>
    </row>
    <row r="128" s="250" customFormat="1" ht="36" customHeight="1" spans="1:7">
      <c r="A128" s="269" t="s">
        <v>1629</v>
      </c>
      <c r="B128" s="270" t="s">
        <v>1388</v>
      </c>
      <c r="C128" s="271">
        <v>0</v>
      </c>
      <c r="D128" s="271">
        <v>0</v>
      </c>
      <c r="E128" s="88" t="str">
        <f t="shared" si="5"/>
        <v/>
      </c>
      <c r="F128" s="272" t="str">
        <f t="shared" si="3"/>
        <v>否</v>
      </c>
      <c r="G128" s="257" t="str">
        <f t="shared" si="4"/>
        <v>款</v>
      </c>
    </row>
    <row r="129" s="250" customFormat="1" ht="36" customHeight="1" spans="1:7">
      <c r="A129" s="274" t="s">
        <v>1630</v>
      </c>
      <c r="B129" s="273" t="s">
        <v>1386</v>
      </c>
      <c r="C129" s="275">
        <v>0</v>
      </c>
      <c r="D129" s="275">
        <v>0</v>
      </c>
      <c r="E129" s="88" t="str">
        <f t="shared" si="5"/>
        <v/>
      </c>
      <c r="F129" s="272" t="str">
        <f t="shared" si="3"/>
        <v>否</v>
      </c>
      <c r="G129" s="257" t="str">
        <f t="shared" si="4"/>
        <v>项</v>
      </c>
    </row>
    <row r="130" s="250" customFormat="1" ht="36" customHeight="1" spans="1:7">
      <c r="A130" s="274" t="s">
        <v>1631</v>
      </c>
      <c r="B130" s="273" t="s">
        <v>1389</v>
      </c>
      <c r="C130" s="275">
        <v>0</v>
      </c>
      <c r="D130" s="275">
        <v>0</v>
      </c>
      <c r="E130" s="88" t="str">
        <f t="shared" si="5"/>
        <v/>
      </c>
      <c r="F130" s="272" t="str">
        <f t="shared" si="3"/>
        <v>否</v>
      </c>
      <c r="G130" s="257" t="str">
        <f t="shared" si="4"/>
        <v>项</v>
      </c>
    </row>
    <row r="131" s="250" customFormat="1" ht="36" customHeight="1" spans="1:7">
      <c r="A131" s="274" t="s">
        <v>1632</v>
      </c>
      <c r="B131" s="273" t="s">
        <v>1390</v>
      </c>
      <c r="C131" s="275">
        <v>0</v>
      </c>
      <c r="D131" s="275">
        <v>0</v>
      </c>
      <c r="E131" s="88" t="str">
        <f t="shared" si="5"/>
        <v/>
      </c>
      <c r="F131" s="272" t="str">
        <f t="shared" si="3"/>
        <v>否</v>
      </c>
      <c r="G131" s="257" t="str">
        <f t="shared" si="4"/>
        <v>项</v>
      </c>
    </row>
    <row r="132" s="250" customFormat="1" ht="36" customHeight="1" spans="1:7">
      <c r="A132" s="274" t="s">
        <v>1633</v>
      </c>
      <c r="B132" s="273" t="s">
        <v>1391</v>
      </c>
      <c r="C132" s="276">
        <v>0</v>
      </c>
      <c r="D132" s="276">
        <v>0</v>
      </c>
      <c r="E132" s="88" t="str">
        <f t="shared" si="5"/>
        <v/>
      </c>
      <c r="F132" s="272" t="str">
        <f t="shared" ref="F132:F195" si="6">IF(LEN(A132)=3,"是",IF(B132&lt;&gt;"",IF(SUM(C132:D132)&lt;&gt;0,"是","否"),"是"))</f>
        <v>否</v>
      </c>
      <c r="G132" s="257" t="str">
        <f t="shared" ref="G132:G195" si="7">IF(LEN(A132)=3,"类",IF(LEN(A132)=5,"款","项"))</f>
        <v>项</v>
      </c>
    </row>
    <row r="133" s="250" customFormat="1" ht="36" customHeight="1" spans="1:7">
      <c r="A133" s="269" t="s">
        <v>1634</v>
      </c>
      <c r="B133" s="270" t="s">
        <v>1392</v>
      </c>
      <c r="C133" s="271">
        <v>0</v>
      </c>
      <c r="D133" s="271">
        <v>0</v>
      </c>
      <c r="E133" s="88" t="str">
        <f t="shared" si="5"/>
        <v/>
      </c>
      <c r="F133" s="272" t="str">
        <f t="shared" si="6"/>
        <v>否</v>
      </c>
      <c r="G133" s="257" t="str">
        <f t="shared" si="7"/>
        <v>款</v>
      </c>
    </row>
    <row r="134" s="250" customFormat="1" ht="36" customHeight="1" spans="1:7">
      <c r="A134" s="274" t="s">
        <v>1635</v>
      </c>
      <c r="B134" s="273" t="s">
        <v>1393</v>
      </c>
      <c r="C134" s="275">
        <v>0</v>
      </c>
      <c r="D134" s="275">
        <v>0</v>
      </c>
      <c r="E134" s="88" t="str">
        <f t="shared" si="5"/>
        <v/>
      </c>
      <c r="F134" s="272" t="str">
        <f t="shared" si="6"/>
        <v>否</v>
      </c>
      <c r="G134" s="257" t="str">
        <f t="shared" si="7"/>
        <v>项</v>
      </c>
    </row>
    <row r="135" s="250" customFormat="1" ht="36" customHeight="1" spans="1:7">
      <c r="A135" s="274" t="s">
        <v>1636</v>
      </c>
      <c r="B135" s="273" t="s">
        <v>1394</v>
      </c>
      <c r="C135" s="276">
        <v>0</v>
      </c>
      <c r="D135" s="276">
        <v>0</v>
      </c>
      <c r="E135" s="88" t="str">
        <f t="shared" si="5"/>
        <v/>
      </c>
      <c r="F135" s="272" t="str">
        <f t="shared" si="6"/>
        <v>否</v>
      </c>
      <c r="G135" s="257" t="str">
        <f t="shared" si="7"/>
        <v>项</v>
      </c>
    </row>
    <row r="136" s="250" customFormat="1" ht="36" customHeight="1" spans="1:7">
      <c r="A136" s="274" t="s">
        <v>1637</v>
      </c>
      <c r="B136" s="273" t="s">
        <v>1395</v>
      </c>
      <c r="C136" s="276">
        <v>0</v>
      </c>
      <c r="D136" s="276">
        <v>0</v>
      </c>
      <c r="E136" s="88" t="str">
        <f t="shared" ref="E136:E199" si="8">IF(C136&gt;0,D136/C136-1,IF(C136&lt;0,-(D136/C136-1),""))</f>
        <v/>
      </c>
      <c r="F136" s="272" t="str">
        <f t="shared" si="6"/>
        <v>否</v>
      </c>
      <c r="G136" s="257" t="str">
        <f t="shared" si="7"/>
        <v>项</v>
      </c>
    </row>
    <row r="137" s="250" customFormat="1" ht="36" customHeight="1" spans="1:7">
      <c r="A137" s="274" t="s">
        <v>1638</v>
      </c>
      <c r="B137" s="273" t="s">
        <v>1396</v>
      </c>
      <c r="C137" s="275">
        <v>0</v>
      </c>
      <c r="D137" s="275">
        <v>0</v>
      </c>
      <c r="E137" s="88" t="str">
        <f t="shared" si="8"/>
        <v/>
      </c>
      <c r="F137" s="272" t="str">
        <f t="shared" si="6"/>
        <v>否</v>
      </c>
      <c r="G137" s="257" t="str">
        <f t="shared" si="7"/>
        <v>项</v>
      </c>
    </row>
    <row r="138" s="250" customFormat="1" ht="36" customHeight="1" spans="1:7">
      <c r="A138" s="269" t="s">
        <v>1639</v>
      </c>
      <c r="B138" s="270" t="s">
        <v>1397</v>
      </c>
      <c r="C138" s="277">
        <v>0</v>
      </c>
      <c r="D138" s="277">
        <v>0</v>
      </c>
      <c r="E138" s="88" t="str">
        <f t="shared" si="8"/>
        <v/>
      </c>
      <c r="F138" s="272" t="str">
        <f t="shared" si="6"/>
        <v>否</v>
      </c>
      <c r="G138" s="257" t="str">
        <f t="shared" si="7"/>
        <v>款</v>
      </c>
    </row>
    <row r="139" s="250" customFormat="1" ht="36" customHeight="1" spans="1:7">
      <c r="A139" s="274" t="s">
        <v>1640</v>
      </c>
      <c r="B139" s="273" t="s">
        <v>1398</v>
      </c>
      <c r="C139" s="275">
        <v>0</v>
      </c>
      <c r="D139" s="275">
        <v>0</v>
      </c>
      <c r="E139" s="88" t="str">
        <f t="shared" si="8"/>
        <v/>
      </c>
      <c r="F139" s="272" t="str">
        <f t="shared" si="6"/>
        <v>否</v>
      </c>
      <c r="G139" s="257" t="str">
        <f t="shared" si="7"/>
        <v>项</v>
      </c>
    </row>
    <row r="140" s="250" customFormat="1" ht="36" customHeight="1" spans="1:7">
      <c r="A140" s="274" t="s">
        <v>1641</v>
      </c>
      <c r="B140" s="273" t="s">
        <v>1399</v>
      </c>
      <c r="C140" s="275">
        <v>0</v>
      </c>
      <c r="D140" s="275">
        <v>0</v>
      </c>
      <c r="E140" s="88" t="str">
        <f t="shared" si="8"/>
        <v/>
      </c>
      <c r="F140" s="272" t="str">
        <f t="shared" si="6"/>
        <v>否</v>
      </c>
      <c r="G140" s="257" t="str">
        <f t="shared" si="7"/>
        <v>项</v>
      </c>
    </row>
    <row r="141" s="250" customFormat="1" ht="36" customHeight="1" spans="1:7">
      <c r="A141" s="274" t="s">
        <v>1642</v>
      </c>
      <c r="B141" s="273" t="s">
        <v>1400</v>
      </c>
      <c r="C141" s="275">
        <v>0</v>
      </c>
      <c r="D141" s="275">
        <v>0</v>
      </c>
      <c r="E141" s="88" t="str">
        <f t="shared" si="8"/>
        <v/>
      </c>
      <c r="F141" s="272" t="str">
        <f t="shared" si="6"/>
        <v>否</v>
      </c>
      <c r="G141" s="257" t="str">
        <f t="shared" si="7"/>
        <v>项</v>
      </c>
    </row>
    <row r="142" s="250" customFormat="1" ht="36" customHeight="1" spans="1:7">
      <c r="A142" s="274" t="s">
        <v>1643</v>
      </c>
      <c r="B142" s="273" t="s">
        <v>1401</v>
      </c>
      <c r="C142" s="275">
        <v>0</v>
      </c>
      <c r="D142" s="275">
        <v>0</v>
      </c>
      <c r="E142" s="88" t="str">
        <f t="shared" si="8"/>
        <v/>
      </c>
      <c r="F142" s="272" t="str">
        <f t="shared" si="6"/>
        <v>否</v>
      </c>
      <c r="G142" s="257" t="str">
        <f t="shared" si="7"/>
        <v>项</v>
      </c>
    </row>
    <row r="143" s="250" customFormat="1" ht="36" customHeight="1" spans="1:7">
      <c r="A143" s="274" t="s">
        <v>1644</v>
      </c>
      <c r="B143" s="273" t="s">
        <v>1402</v>
      </c>
      <c r="C143" s="275">
        <v>0</v>
      </c>
      <c r="D143" s="275">
        <v>0</v>
      </c>
      <c r="E143" s="88" t="str">
        <f t="shared" si="8"/>
        <v/>
      </c>
      <c r="F143" s="272" t="str">
        <f t="shared" si="6"/>
        <v>否</v>
      </c>
      <c r="G143" s="257" t="str">
        <f t="shared" si="7"/>
        <v>项</v>
      </c>
    </row>
    <row r="144" s="250" customFormat="1" ht="36" customHeight="1" spans="1:7">
      <c r="A144" s="274" t="s">
        <v>1645</v>
      </c>
      <c r="B144" s="273" t="s">
        <v>1403</v>
      </c>
      <c r="C144" s="275">
        <v>0</v>
      </c>
      <c r="D144" s="275">
        <v>0</v>
      </c>
      <c r="E144" s="88" t="str">
        <f t="shared" si="8"/>
        <v/>
      </c>
      <c r="F144" s="272" t="str">
        <f t="shared" si="6"/>
        <v>否</v>
      </c>
      <c r="G144" s="257" t="str">
        <f t="shared" si="7"/>
        <v>项</v>
      </c>
    </row>
    <row r="145" s="250" customFormat="1" ht="36" customHeight="1" spans="1:7">
      <c r="A145" s="274" t="s">
        <v>1646</v>
      </c>
      <c r="B145" s="273" t="s">
        <v>1404</v>
      </c>
      <c r="C145" s="275">
        <v>0</v>
      </c>
      <c r="D145" s="275">
        <v>0</v>
      </c>
      <c r="E145" s="88" t="str">
        <f t="shared" si="8"/>
        <v/>
      </c>
      <c r="F145" s="272" t="str">
        <f t="shared" si="6"/>
        <v>否</v>
      </c>
      <c r="G145" s="257" t="str">
        <f t="shared" si="7"/>
        <v>项</v>
      </c>
    </row>
    <row r="146" s="250" customFormat="1" ht="36" customHeight="1" spans="1:7">
      <c r="A146" s="274" t="s">
        <v>1647</v>
      </c>
      <c r="B146" s="273" t="s">
        <v>1405</v>
      </c>
      <c r="C146" s="275">
        <v>0</v>
      </c>
      <c r="D146" s="275">
        <v>0</v>
      </c>
      <c r="E146" s="88" t="str">
        <f t="shared" si="8"/>
        <v/>
      </c>
      <c r="F146" s="272" t="str">
        <f t="shared" si="6"/>
        <v>否</v>
      </c>
      <c r="G146" s="257" t="str">
        <f t="shared" si="7"/>
        <v>项</v>
      </c>
    </row>
    <row r="147" s="250" customFormat="1" ht="36" customHeight="1" spans="1:7">
      <c r="A147" s="269" t="s">
        <v>1648</v>
      </c>
      <c r="B147" s="270" t="s">
        <v>1406</v>
      </c>
      <c r="C147" s="277">
        <v>0</v>
      </c>
      <c r="D147" s="277">
        <v>0</v>
      </c>
      <c r="E147" s="88" t="str">
        <f t="shared" si="8"/>
        <v/>
      </c>
      <c r="F147" s="272" t="str">
        <f t="shared" si="6"/>
        <v>否</v>
      </c>
      <c r="G147" s="257" t="str">
        <f t="shared" si="7"/>
        <v>款</v>
      </c>
    </row>
    <row r="148" s="250" customFormat="1" ht="36" customHeight="1" spans="1:7">
      <c r="A148" s="274" t="s">
        <v>1649</v>
      </c>
      <c r="B148" s="273" t="s">
        <v>1407</v>
      </c>
      <c r="C148" s="275">
        <v>0</v>
      </c>
      <c r="D148" s="275">
        <v>0</v>
      </c>
      <c r="E148" s="88" t="str">
        <f t="shared" si="8"/>
        <v/>
      </c>
      <c r="F148" s="272" t="str">
        <f t="shared" si="6"/>
        <v>否</v>
      </c>
      <c r="G148" s="257" t="str">
        <f t="shared" si="7"/>
        <v>项</v>
      </c>
    </row>
    <row r="149" s="250" customFormat="1" ht="36" customHeight="1" spans="1:7">
      <c r="A149" s="274" t="s">
        <v>1650</v>
      </c>
      <c r="B149" s="273" t="s">
        <v>1408</v>
      </c>
      <c r="C149" s="275">
        <v>0</v>
      </c>
      <c r="D149" s="275">
        <v>0</v>
      </c>
      <c r="E149" s="88" t="str">
        <f t="shared" si="8"/>
        <v/>
      </c>
      <c r="F149" s="272" t="str">
        <f t="shared" si="6"/>
        <v>否</v>
      </c>
      <c r="G149" s="257" t="str">
        <f t="shared" si="7"/>
        <v>项</v>
      </c>
    </row>
    <row r="150" s="250" customFormat="1" ht="36" customHeight="1" spans="1:7">
      <c r="A150" s="274" t="s">
        <v>1651</v>
      </c>
      <c r="B150" s="273" t="s">
        <v>1409</v>
      </c>
      <c r="C150" s="275">
        <v>0</v>
      </c>
      <c r="D150" s="275">
        <v>0</v>
      </c>
      <c r="E150" s="88" t="str">
        <f t="shared" si="8"/>
        <v/>
      </c>
      <c r="F150" s="272" t="str">
        <f t="shared" si="6"/>
        <v>否</v>
      </c>
      <c r="G150" s="257" t="str">
        <f t="shared" si="7"/>
        <v>项</v>
      </c>
    </row>
    <row r="151" s="250" customFormat="1" ht="36" customHeight="1" spans="1:7">
      <c r="A151" s="274" t="s">
        <v>1652</v>
      </c>
      <c r="B151" s="273" t="s">
        <v>1410</v>
      </c>
      <c r="C151" s="275">
        <v>0</v>
      </c>
      <c r="D151" s="275">
        <v>0</v>
      </c>
      <c r="E151" s="88" t="str">
        <f t="shared" si="8"/>
        <v/>
      </c>
      <c r="F151" s="272" t="str">
        <f t="shared" si="6"/>
        <v>否</v>
      </c>
      <c r="G151" s="257" t="str">
        <f t="shared" si="7"/>
        <v>项</v>
      </c>
    </row>
    <row r="152" s="250" customFormat="1" ht="36" customHeight="1" spans="1:7">
      <c r="A152" s="274" t="s">
        <v>1653</v>
      </c>
      <c r="B152" s="273" t="s">
        <v>1411</v>
      </c>
      <c r="C152" s="275">
        <v>0</v>
      </c>
      <c r="D152" s="275">
        <v>0</v>
      </c>
      <c r="E152" s="88" t="str">
        <f t="shared" si="8"/>
        <v/>
      </c>
      <c r="F152" s="272" t="str">
        <f t="shared" si="6"/>
        <v>否</v>
      </c>
      <c r="G152" s="257" t="str">
        <f t="shared" si="7"/>
        <v>项</v>
      </c>
    </row>
    <row r="153" s="250" customFormat="1" ht="36" customHeight="1" spans="1:7">
      <c r="A153" s="274" t="s">
        <v>1654</v>
      </c>
      <c r="B153" s="273" t="s">
        <v>1412</v>
      </c>
      <c r="C153" s="275">
        <v>0</v>
      </c>
      <c r="D153" s="275">
        <v>0</v>
      </c>
      <c r="E153" s="88" t="str">
        <f t="shared" si="8"/>
        <v/>
      </c>
      <c r="F153" s="272" t="str">
        <f t="shared" si="6"/>
        <v>否</v>
      </c>
      <c r="G153" s="257" t="str">
        <f t="shared" si="7"/>
        <v>项</v>
      </c>
    </row>
    <row r="154" s="250" customFormat="1" ht="36" customHeight="1" spans="1:7">
      <c r="A154" s="269" t="s">
        <v>1655</v>
      </c>
      <c r="B154" s="270" t="s">
        <v>1413</v>
      </c>
      <c r="C154" s="271">
        <v>0</v>
      </c>
      <c r="D154" s="271">
        <v>0</v>
      </c>
      <c r="E154" s="88" t="str">
        <f t="shared" si="8"/>
        <v/>
      </c>
      <c r="F154" s="272" t="str">
        <f t="shared" si="6"/>
        <v>否</v>
      </c>
      <c r="G154" s="257" t="str">
        <f t="shared" si="7"/>
        <v>款</v>
      </c>
    </row>
    <row r="155" s="250" customFormat="1" ht="36" customHeight="1" spans="1:7">
      <c r="A155" s="274" t="s">
        <v>1656</v>
      </c>
      <c r="B155" s="273" t="s">
        <v>1414</v>
      </c>
      <c r="C155" s="276">
        <v>0</v>
      </c>
      <c r="D155" s="276">
        <v>0</v>
      </c>
      <c r="E155" s="88" t="str">
        <f t="shared" si="8"/>
        <v/>
      </c>
      <c r="F155" s="272" t="str">
        <f t="shared" si="6"/>
        <v>否</v>
      </c>
      <c r="G155" s="257" t="str">
        <f t="shared" si="7"/>
        <v>项</v>
      </c>
    </row>
    <row r="156" s="250" customFormat="1" ht="36" customHeight="1" spans="1:7">
      <c r="A156" s="274" t="s">
        <v>1657</v>
      </c>
      <c r="B156" s="273" t="s">
        <v>1415</v>
      </c>
      <c r="C156" s="275">
        <v>0</v>
      </c>
      <c r="D156" s="275">
        <v>0</v>
      </c>
      <c r="E156" s="88" t="str">
        <f t="shared" si="8"/>
        <v/>
      </c>
      <c r="F156" s="272" t="str">
        <f t="shared" si="6"/>
        <v>否</v>
      </c>
      <c r="G156" s="257" t="str">
        <f t="shared" si="7"/>
        <v>项</v>
      </c>
    </row>
    <row r="157" s="250" customFormat="1" ht="36" customHeight="1" spans="1:7">
      <c r="A157" s="274" t="s">
        <v>1658</v>
      </c>
      <c r="B157" s="273" t="s">
        <v>1416</v>
      </c>
      <c r="C157" s="276">
        <v>0</v>
      </c>
      <c r="D157" s="276">
        <v>0</v>
      </c>
      <c r="E157" s="88" t="str">
        <f t="shared" si="8"/>
        <v/>
      </c>
      <c r="F157" s="272" t="str">
        <f t="shared" si="6"/>
        <v>否</v>
      </c>
      <c r="G157" s="257" t="str">
        <f t="shared" si="7"/>
        <v>项</v>
      </c>
    </row>
    <row r="158" s="250" customFormat="1" ht="36" customHeight="1" spans="1:7">
      <c r="A158" s="274" t="s">
        <v>1659</v>
      </c>
      <c r="B158" s="273" t="s">
        <v>1417</v>
      </c>
      <c r="C158" s="276">
        <v>0</v>
      </c>
      <c r="D158" s="276">
        <v>0</v>
      </c>
      <c r="E158" s="88" t="str">
        <f t="shared" si="8"/>
        <v/>
      </c>
      <c r="F158" s="272" t="str">
        <f t="shared" si="6"/>
        <v>否</v>
      </c>
      <c r="G158" s="257" t="str">
        <f t="shared" si="7"/>
        <v>项</v>
      </c>
    </row>
    <row r="159" s="250" customFormat="1" ht="36" customHeight="1" spans="1:7">
      <c r="A159" s="274" t="s">
        <v>1660</v>
      </c>
      <c r="B159" s="273" t="s">
        <v>1418</v>
      </c>
      <c r="C159" s="275">
        <v>0</v>
      </c>
      <c r="D159" s="275">
        <v>0</v>
      </c>
      <c r="E159" s="88" t="str">
        <f t="shared" si="8"/>
        <v/>
      </c>
      <c r="F159" s="272" t="str">
        <f t="shared" si="6"/>
        <v>否</v>
      </c>
      <c r="G159" s="257" t="str">
        <f t="shared" si="7"/>
        <v>项</v>
      </c>
    </row>
    <row r="160" s="250" customFormat="1" ht="36" customHeight="1" spans="1:7">
      <c r="A160" s="274" t="s">
        <v>1661</v>
      </c>
      <c r="B160" s="273" t="s">
        <v>1419</v>
      </c>
      <c r="C160" s="275">
        <v>0</v>
      </c>
      <c r="D160" s="275">
        <v>0</v>
      </c>
      <c r="E160" s="88" t="str">
        <f t="shared" si="8"/>
        <v/>
      </c>
      <c r="F160" s="272" t="str">
        <f t="shared" si="6"/>
        <v>否</v>
      </c>
      <c r="G160" s="257" t="str">
        <f t="shared" si="7"/>
        <v>项</v>
      </c>
    </row>
    <row r="161" s="250" customFormat="1" ht="36" customHeight="1" spans="1:7">
      <c r="A161" s="274" t="s">
        <v>1662</v>
      </c>
      <c r="B161" s="273" t="s">
        <v>1420</v>
      </c>
      <c r="C161" s="275">
        <v>0</v>
      </c>
      <c r="D161" s="275">
        <v>0</v>
      </c>
      <c r="E161" s="88" t="str">
        <f t="shared" si="8"/>
        <v/>
      </c>
      <c r="F161" s="272" t="str">
        <f t="shared" si="6"/>
        <v>否</v>
      </c>
      <c r="G161" s="257" t="str">
        <f t="shared" si="7"/>
        <v>项</v>
      </c>
    </row>
    <row r="162" s="250" customFormat="1" ht="36" customHeight="1" spans="1:7">
      <c r="A162" s="274" t="s">
        <v>1663</v>
      </c>
      <c r="B162" s="273" t="s">
        <v>1421</v>
      </c>
      <c r="C162" s="275">
        <v>0</v>
      </c>
      <c r="D162" s="275">
        <v>0</v>
      </c>
      <c r="E162" s="88" t="str">
        <f t="shared" si="8"/>
        <v/>
      </c>
      <c r="F162" s="272" t="str">
        <f t="shared" si="6"/>
        <v>否</v>
      </c>
      <c r="G162" s="257" t="str">
        <f t="shared" si="7"/>
        <v>项</v>
      </c>
    </row>
    <row r="163" s="250" customFormat="1" ht="36" customHeight="1" spans="1:7">
      <c r="A163" s="269" t="s">
        <v>1664</v>
      </c>
      <c r="B163" s="270" t="s">
        <v>1422</v>
      </c>
      <c r="C163" s="277">
        <v>0</v>
      </c>
      <c r="D163" s="277">
        <v>0</v>
      </c>
      <c r="E163" s="88" t="str">
        <f t="shared" si="8"/>
        <v/>
      </c>
      <c r="F163" s="272" t="str">
        <f t="shared" si="6"/>
        <v>否</v>
      </c>
      <c r="G163" s="257" t="str">
        <f t="shared" si="7"/>
        <v>款</v>
      </c>
    </row>
    <row r="164" s="250" customFormat="1" ht="36" customHeight="1" spans="1:7">
      <c r="A164" s="274" t="s">
        <v>1665</v>
      </c>
      <c r="B164" s="273" t="s">
        <v>1384</v>
      </c>
      <c r="C164" s="275">
        <v>0</v>
      </c>
      <c r="D164" s="275">
        <v>0</v>
      </c>
      <c r="E164" s="88" t="str">
        <f t="shared" si="8"/>
        <v/>
      </c>
      <c r="F164" s="272" t="str">
        <f t="shared" si="6"/>
        <v>否</v>
      </c>
      <c r="G164" s="257" t="str">
        <f t="shared" si="7"/>
        <v>项</v>
      </c>
    </row>
    <row r="165" s="250" customFormat="1" ht="36" customHeight="1" spans="1:7">
      <c r="A165" s="274" t="s">
        <v>1666</v>
      </c>
      <c r="B165" s="273" t="s">
        <v>1423</v>
      </c>
      <c r="C165" s="275">
        <v>0</v>
      </c>
      <c r="D165" s="275">
        <v>0</v>
      </c>
      <c r="E165" s="88" t="str">
        <f t="shared" si="8"/>
        <v/>
      </c>
      <c r="F165" s="272" t="str">
        <f t="shared" si="6"/>
        <v>否</v>
      </c>
      <c r="G165" s="257" t="str">
        <f t="shared" si="7"/>
        <v>项</v>
      </c>
    </row>
    <row r="166" s="250" customFormat="1" ht="36" customHeight="1" spans="1:7">
      <c r="A166" s="269" t="s">
        <v>1667</v>
      </c>
      <c r="B166" s="270" t="s">
        <v>1424</v>
      </c>
      <c r="C166" s="277">
        <v>79200</v>
      </c>
      <c r="D166" s="277">
        <v>0</v>
      </c>
      <c r="E166" s="88">
        <f t="shared" si="8"/>
        <v>-1</v>
      </c>
      <c r="F166" s="272" t="str">
        <f t="shared" si="6"/>
        <v>是</v>
      </c>
      <c r="G166" s="257" t="str">
        <f t="shared" si="7"/>
        <v>款</v>
      </c>
    </row>
    <row r="167" s="250" customFormat="1" ht="36" customHeight="1" spans="1:7">
      <c r="A167" s="274" t="s">
        <v>1668</v>
      </c>
      <c r="B167" s="273" t="s">
        <v>1384</v>
      </c>
      <c r="C167" s="275">
        <v>79200</v>
      </c>
      <c r="D167" s="275">
        <v>0</v>
      </c>
      <c r="E167" s="88">
        <f t="shared" si="8"/>
        <v>-1</v>
      </c>
      <c r="F167" s="272" t="str">
        <f t="shared" si="6"/>
        <v>是</v>
      </c>
      <c r="G167" s="257" t="str">
        <f t="shared" si="7"/>
        <v>项</v>
      </c>
    </row>
    <row r="168" s="250" customFormat="1" ht="36" customHeight="1" spans="1:7">
      <c r="A168" s="274" t="s">
        <v>1669</v>
      </c>
      <c r="B168" s="273" t="s">
        <v>1425</v>
      </c>
      <c r="C168" s="275">
        <v>0</v>
      </c>
      <c r="D168" s="275">
        <v>0</v>
      </c>
      <c r="E168" s="88" t="str">
        <f t="shared" si="8"/>
        <v/>
      </c>
      <c r="F168" s="272" t="str">
        <f t="shared" si="6"/>
        <v>否</v>
      </c>
      <c r="G168" s="257" t="str">
        <f t="shared" si="7"/>
        <v>项</v>
      </c>
    </row>
    <row r="169" s="250" customFormat="1" ht="36" customHeight="1" spans="1:7">
      <c r="A169" s="269" t="s">
        <v>1670</v>
      </c>
      <c r="B169" s="270" t="s">
        <v>1426</v>
      </c>
      <c r="C169" s="277">
        <v>0</v>
      </c>
      <c r="D169" s="277">
        <v>0</v>
      </c>
      <c r="E169" s="88" t="str">
        <f t="shared" si="8"/>
        <v/>
      </c>
      <c r="F169" s="272" t="str">
        <f t="shared" si="6"/>
        <v>否</v>
      </c>
      <c r="G169" s="257" t="str">
        <f t="shared" si="7"/>
        <v>款</v>
      </c>
    </row>
    <row r="170" s="250" customFormat="1" ht="36" customHeight="1" spans="1:7">
      <c r="A170" s="269" t="s">
        <v>1671</v>
      </c>
      <c r="B170" s="270" t="s">
        <v>1427</v>
      </c>
      <c r="C170" s="277">
        <v>0</v>
      </c>
      <c r="D170" s="277">
        <v>0</v>
      </c>
      <c r="E170" s="88" t="str">
        <f t="shared" si="8"/>
        <v/>
      </c>
      <c r="F170" s="272" t="str">
        <f t="shared" si="6"/>
        <v>否</v>
      </c>
      <c r="G170" s="257" t="str">
        <f t="shared" si="7"/>
        <v>款</v>
      </c>
    </row>
    <row r="171" s="250" customFormat="1" ht="36" customHeight="1" spans="1:7">
      <c r="A171" s="274" t="s">
        <v>1672</v>
      </c>
      <c r="B171" s="273" t="s">
        <v>1393</v>
      </c>
      <c r="C171" s="275">
        <v>0</v>
      </c>
      <c r="D171" s="275">
        <v>0</v>
      </c>
      <c r="E171" s="88" t="str">
        <f t="shared" si="8"/>
        <v/>
      </c>
      <c r="F171" s="272" t="str">
        <f t="shared" si="6"/>
        <v>否</v>
      </c>
      <c r="G171" s="257" t="str">
        <f t="shared" si="7"/>
        <v>项</v>
      </c>
    </row>
    <row r="172" s="250" customFormat="1" ht="36" customHeight="1" spans="1:7">
      <c r="A172" s="274" t="s">
        <v>1673</v>
      </c>
      <c r="B172" s="273" t="s">
        <v>1395</v>
      </c>
      <c r="C172" s="275">
        <v>0</v>
      </c>
      <c r="D172" s="275">
        <v>0</v>
      </c>
      <c r="E172" s="88" t="str">
        <f t="shared" si="8"/>
        <v/>
      </c>
      <c r="F172" s="272" t="str">
        <f t="shared" si="6"/>
        <v>否</v>
      </c>
      <c r="G172" s="257" t="str">
        <f t="shared" si="7"/>
        <v>项</v>
      </c>
    </row>
    <row r="173" s="250" customFormat="1" ht="36" customHeight="1" spans="1:7">
      <c r="A173" s="274" t="s">
        <v>1674</v>
      </c>
      <c r="B173" s="273" t="s">
        <v>1428</v>
      </c>
      <c r="C173" s="275">
        <v>0</v>
      </c>
      <c r="D173" s="275">
        <v>0</v>
      </c>
      <c r="E173" s="88" t="str">
        <f t="shared" si="8"/>
        <v/>
      </c>
      <c r="F173" s="272" t="str">
        <f t="shared" si="6"/>
        <v>否</v>
      </c>
      <c r="G173" s="257" t="str">
        <f t="shared" si="7"/>
        <v>项</v>
      </c>
    </row>
    <row r="174" s="250" customFormat="1" ht="36" customHeight="1" spans="1:7">
      <c r="A174" s="269" t="s">
        <v>95</v>
      </c>
      <c r="B174" s="270" t="s">
        <v>1429</v>
      </c>
      <c r="C174" s="271">
        <v>0</v>
      </c>
      <c r="D174" s="271">
        <v>0</v>
      </c>
      <c r="E174" s="88" t="str">
        <f t="shared" si="8"/>
        <v/>
      </c>
      <c r="F174" s="272" t="str">
        <f t="shared" si="6"/>
        <v>是</v>
      </c>
      <c r="G174" s="257" t="str">
        <f t="shared" si="7"/>
        <v>类</v>
      </c>
    </row>
    <row r="175" s="250" customFormat="1" ht="36" customHeight="1" spans="1:7">
      <c r="A175" s="269" t="s">
        <v>1675</v>
      </c>
      <c r="B175" s="270" t="s">
        <v>1430</v>
      </c>
      <c r="C175" s="271">
        <v>0</v>
      </c>
      <c r="D175" s="271">
        <v>0</v>
      </c>
      <c r="E175" s="88" t="str">
        <f t="shared" si="8"/>
        <v/>
      </c>
      <c r="F175" s="272" t="str">
        <f t="shared" si="6"/>
        <v>否</v>
      </c>
      <c r="G175" s="257" t="str">
        <f t="shared" si="7"/>
        <v>款</v>
      </c>
    </row>
    <row r="176" s="250" customFormat="1" ht="36" customHeight="1" spans="1:7">
      <c r="A176" s="274" t="s">
        <v>1676</v>
      </c>
      <c r="B176" s="273" t="s">
        <v>1431</v>
      </c>
      <c r="C176" s="276">
        <v>0</v>
      </c>
      <c r="D176" s="276">
        <v>0</v>
      </c>
      <c r="E176" s="88" t="str">
        <f t="shared" si="8"/>
        <v/>
      </c>
      <c r="F176" s="272" t="str">
        <f t="shared" si="6"/>
        <v>否</v>
      </c>
      <c r="G176" s="257" t="str">
        <f t="shared" si="7"/>
        <v>项</v>
      </c>
    </row>
    <row r="177" s="250" customFormat="1" ht="36" customHeight="1" spans="1:7">
      <c r="A177" s="274" t="s">
        <v>1677</v>
      </c>
      <c r="B177" s="273" t="s">
        <v>1432</v>
      </c>
      <c r="C177" s="275">
        <v>0</v>
      </c>
      <c r="D177" s="275">
        <v>0</v>
      </c>
      <c r="E177" s="88" t="str">
        <f t="shared" si="8"/>
        <v/>
      </c>
      <c r="F177" s="272" t="str">
        <f t="shared" si="6"/>
        <v>否</v>
      </c>
      <c r="G177" s="257" t="str">
        <f t="shared" si="7"/>
        <v>项</v>
      </c>
    </row>
    <row r="178" s="250" customFormat="1" ht="36" customHeight="1" spans="1:7">
      <c r="A178" s="269" t="s">
        <v>117</v>
      </c>
      <c r="B178" s="270" t="s">
        <v>1433</v>
      </c>
      <c r="C178" s="271">
        <v>63</v>
      </c>
      <c r="D178" s="271">
        <v>0</v>
      </c>
      <c r="E178" s="88">
        <f t="shared" si="8"/>
        <v>-1</v>
      </c>
      <c r="F178" s="272" t="str">
        <f t="shared" si="6"/>
        <v>是</v>
      </c>
      <c r="G178" s="257" t="str">
        <f t="shared" si="7"/>
        <v>类</v>
      </c>
    </row>
    <row r="179" s="250" customFormat="1" ht="36" customHeight="1" spans="1:7">
      <c r="A179" s="269" t="s">
        <v>1678</v>
      </c>
      <c r="B179" s="270" t="s">
        <v>1434</v>
      </c>
      <c r="C179" s="271">
        <v>0</v>
      </c>
      <c r="D179" s="271">
        <v>0</v>
      </c>
      <c r="E179" s="88" t="str">
        <f t="shared" si="8"/>
        <v/>
      </c>
      <c r="F179" s="272" t="str">
        <f t="shared" si="6"/>
        <v>否</v>
      </c>
      <c r="G179" s="257" t="str">
        <f t="shared" si="7"/>
        <v>款</v>
      </c>
    </row>
    <row r="180" s="250" customFormat="1" ht="36" customHeight="1" spans="1:7">
      <c r="A180" s="274" t="s">
        <v>1679</v>
      </c>
      <c r="B180" s="273" t="s">
        <v>1435</v>
      </c>
      <c r="C180" s="276">
        <v>0</v>
      </c>
      <c r="D180" s="276">
        <v>0</v>
      </c>
      <c r="E180" s="88" t="str">
        <f t="shared" si="8"/>
        <v/>
      </c>
      <c r="F180" s="272" t="str">
        <f t="shared" si="6"/>
        <v>否</v>
      </c>
      <c r="G180" s="257" t="str">
        <f t="shared" si="7"/>
        <v>项</v>
      </c>
    </row>
    <row r="181" s="250" customFormat="1" ht="36" customHeight="1" spans="1:7">
      <c r="A181" s="274" t="s">
        <v>1680</v>
      </c>
      <c r="B181" s="273" t="s">
        <v>1436</v>
      </c>
      <c r="C181" s="276">
        <v>0</v>
      </c>
      <c r="D181" s="276">
        <v>0</v>
      </c>
      <c r="E181" s="88" t="str">
        <f t="shared" si="8"/>
        <v/>
      </c>
      <c r="F181" s="272" t="str">
        <f t="shared" si="6"/>
        <v>否</v>
      </c>
      <c r="G181" s="257" t="str">
        <f t="shared" si="7"/>
        <v>项</v>
      </c>
    </row>
    <row r="182" s="250" customFormat="1" ht="36" customHeight="1" spans="1:7">
      <c r="A182" s="274" t="s">
        <v>1681</v>
      </c>
      <c r="B182" s="273" t="s">
        <v>1437</v>
      </c>
      <c r="C182" s="275">
        <v>0</v>
      </c>
      <c r="D182" s="275">
        <v>0</v>
      </c>
      <c r="E182" s="88" t="str">
        <f t="shared" si="8"/>
        <v/>
      </c>
      <c r="F182" s="272" t="str">
        <f t="shared" si="6"/>
        <v>否</v>
      </c>
      <c r="G182" s="257" t="str">
        <f t="shared" si="7"/>
        <v>项</v>
      </c>
    </row>
    <row r="183" s="250" customFormat="1" ht="36" customHeight="1" spans="1:7">
      <c r="A183" s="269" t="s">
        <v>1682</v>
      </c>
      <c r="B183" s="270" t="s">
        <v>1438</v>
      </c>
      <c r="C183" s="271">
        <v>0</v>
      </c>
      <c r="D183" s="271">
        <v>0</v>
      </c>
      <c r="E183" s="88" t="str">
        <f t="shared" si="8"/>
        <v/>
      </c>
      <c r="F183" s="272" t="str">
        <f t="shared" si="6"/>
        <v>否</v>
      </c>
      <c r="G183" s="257" t="str">
        <f t="shared" si="7"/>
        <v>款</v>
      </c>
    </row>
    <row r="184" s="250" customFormat="1" ht="36" customHeight="1" spans="1:7">
      <c r="A184" s="274" t="s">
        <v>1683</v>
      </c>
      <c r="B184" s="273" t="s">
        <v>1439</v>
      </c>
      <c r="C184" s="275">
        <v>0</v>
      </c>
      <c r="D184" s="275">
        <v>0</v>
      </c>
      <c r="E184" s="88" t="str">
        <f t="shared" si="8"/>
        <v/>
      </c>
      <c r="F184" s="272" t="str">
        <f t="shared" si="6"/>
        <v>否</v>
      </c>
      <c r="G184" s="257" t="str">
        <f t="shared" si="7"/>
        <v>项</v>
      </c>
    </row>
    <row r="185" s="250" customFormat="1" ht="36" customHeight="1" spans="1:7">
      <c r="A185" s="274" t="s">
        <v>1684</v>
      </c>
      <c r="B185" s="273" t="s">
        <v>1440</v>
      </c>
      <c r="C185" s="275">
        <v>0</v>
      </c>
      <c r="D185" s="275">
        <v>0</v>
      </c>
      <c r="E185" s="88" t="str">
        <f t="shared" si="8"/>
        <v/>
      </c>
      <c r="F185" s="272" t="str">
        <f t="shared" si="6"/>
        <v>否</v>
      </c>
      <c r="G185" s="257" t="str">
        <f t="shared" si="7"/>
        <v>项</v>
      </c>
    </row>
    <row r="186" s="250" customFormat="1" ht="36" customHeight="1" spans="1:7">
      <c r="A186" s="274" t="s">
        <v>1685</v>
      </c>
      <c r="B186" s="273" t="s">
        <v>1441</v>
      </c>
      <c r="C186" s="276">
        <v>0</v>
      </c>
      <c r="D186" s="276">
        <v>0</v>
      </c>
      <c r="E186" s="88" t="str">
        <f t="shared" si="8"/>
        <v/>
      </c>
      <c r="F186" s="272" t="str">
        <f t="shared" si="6"/>
        <v>否</v>
      </c>
      <c r="G186" s="257" t="str">
        <f t="shared" si="7"/>
        <v>项</v>
      </c>
    </row>
    <row r="187" s="250" customFormat="1" ht="36" customHeight="1" spans="1:7">
      <c r="A187" s="274" t="s">
        <v>1686</v>
      </c>
      <c r="B187" s="273" t="s">
        <v>1442</v>
      </c>
      <c r="C187" s="276">
        <v>0</v>
      </c>
      <c r="D187" s="276">
        <v>0</v>
      </c>
      <c r="E187" s="88" t="str">
        <f t="shared" si="8"/>
        <v/>
      </c>
      <c r="F187" s="272" t="str">
        <f t="shared" si="6"/>
        <v>否</v>
      </c>
      <c r="G187" s="257" t="str">
        <f t="shared" si="7"/>
        <v>项</v>
      </c>
    </row>
    <row r="188" s="250" customFormat="1" ht="36" customHeight="1" spans="1:7">
      <c r="A188" s="274" t="s">
        <v>1687</v>
      </c>
      <c r="B188" s="273" t="s">
        <v>1443</v>
      </c>
      <c r="C188" s="275">
        <v>0</v>
      </c>
      <c r="D188" s="275">
        <v>0</v>
      </c>
      <c r="E188" s="88" t="str">
        <f t="shared" si="8"/>
        <v/>
      </c>
      <c r="F188" s="272" t="str">
        <f t="shared" si="6"/>
        <v>否</v>
      </c>
      <c r="G188" s="257" t="str">
        <f t="shared" si="7"/>
        <v>项</v>
      </c>
    </row>
    <row r="189" s="250" customFormat="1" ht="36" customHeight="1" spans="1:7">
      <c r="A189" s="274" t="s">
        <v>1688</v>
      </c>
      <c r="B189" s="273" t="s">
        <v>1444</v>
      </c>
      <c r="C189" s="275">
        <v>0</v>
      </c>
      <c r="D189" s="275">
        <v>0</v>
      </c>
      <c r="E189" s="88" t="str">
        <f t="shared" si="8"/>
        <v/>
      </c>
      <c r="F189" s="272" t="str">
        <f t="shared" si="6"/>
        <v>否</v>
      </c>
      <c r="G189" s="257" t="str">
        <f t="shared" si="7"/>
        <v>项</v>
      </c>
    </row>
    <row r="190" s="250" customFormat="1" ht="36" customHeight="1" spans="1:7">
      <c r="A190" s="274" t="s">
        <v>1689</v>
      </c>
      <c r="B190" s="273" t="s">
        <v>1445</v>
      </c>
      <c r="C190" s="276">
        <v>0</v>
      </c>
      <c r="D190" s="276">
        <v>0</v>
      </c>
      <c r="E190" s="88" t="str">
        <f t="shared" si="8"/>
        <v/>
      </c>
      <c r="F190" s="272" t="str">
        <f t="shared" si="6"/>
        <v>否</v>
      </c>
      <c r="G190" s="257" t="str">
        <f t="shared" si="7"/>
        <v>项</v>
      </c>
    </row>
    <row r="191" s="250" customFormat="1" ht="36" customHeight="1" spans="1:7">
      <c r="A191" s="274" t="s">
        <v>1690</v>
      </c>
      <c r="B191" s="273" t="s">
        <v>1446</v>
      </c>
      <c r="C191" s="275">
        <v>0</v>
      </c>
      <c r="D191" s="275">
        <v>0</v>
      </c>
      <c r="E191" s="88" t="str">
        <f t="shared" si="8"/>
        <v/>
      </c>
      <c r="F191" s="272" t="str">
        <f t="shared" si="6"/>
        <v>否</v>
      </c>
      <c r="G191" s="257" t="str">
        <f t="shared" si="7"/>
        <v>项</v>
      </c>
    </row>
    <row r="192" s="250" customFormat="1" ht="36" customHeight="1" spans="1:7">
      <c r="A192" s="269" t="s">
        <v>1691</v>
      </c>
      <c r="B192" s="270" t="s">
        <v>1447</v>
      </c>
      <c r="C192" s="271">
        <v>63</v>
      </c>
      <c r="D192" s="271">
        <v>0</v>
      </c>
      <c r="E192" s="88">
        <f t="shared" si="8"/>
        <v>-1</v>
      </c>
      <c r="F192" s="272" t="str">
        <f t="shared" si="6"/>
        <v>是</v>
      </c>
      <c r="G192" s="257" t="str">
        <f t="shared" si="7"/>
        <v>款</v>
      </c>
    </row>
    <row r="193" s="250" customFormat="1" ht="36" customHeight="1" spans="1:7">
      <c r="A193" s="279">
        <v>2296001</v>
      </c>
      <c r="B193" s="273" t="s">
        <v>1448</v>
      </c>
      <c r="C193" s="275">
        <v>0</v>
      </c>
      <c r="D193" s="275">
        <v>0</v>
      </c>
      <c r="E193" s="88" t="str">
        <f t="shared" si="8"/>
        <v/>
      </c>
      <c r="F193" s="272" t="str">
        <f t="shared" si="6"/>
        <v>否</v>
      </c>
      <c r="G193" s="257" t="str">
        <f t="shared" si="7"/>
        <v>项</v>
      </c>
    </row>
    <row r="194" s="250" customFormat="1" ht="36" customHeight="1" spans="1:7">
      <c r="A194" s="274" t="s">
        <v>1692</v>
      </c>
      <c r="B194" s="273" t="s">
        <v>1449</v>
      </c>
      <c r="C194" s="276">
        <v>9</v>
      </c>
      <c r="D194" s="276">
        <v>0</v>
      </c>
      <c r="E194" s="88">
        <f t="shared" si="8"/>
        <v>-1</v>
      </c>
      <c r="F194" s="272" t="str">
        <f t="shared" si="6"/>
        <v>是</v>
      </c>
      <c r="G194" s="257" t="str">
        <f t="shared" si="7"/>
        <v>项</v>
      </c>
    </row>
    <row r="195" s="250" customFormat="1" ht="36" customHeight="1" spans="1:7">
      <c r="A195" s="274" t="s">
        <v>1693</v>
      </c>
      <c r="B195" s="273" t="s">
        <v>1450</v>
      </c>
      <c r="C195" s="276">
        <v>0</v>
      </c>
      <c r="D195" s="276">
        <v>0</v>
      </c>
      <c r="E195" s="88" t="str">
        <f t="shared" si="8"/>
        <v/>
      </c>
      <c r="F195" s="272" t="str">
        <f t="shared" si="6"/>
        <v>否</v>
      </c>
      <c r="G195" s="257" t="str">
        <f t="shared" si="7"/>
        <v>项</v>
      </c>
    </row>
    <row r="196" s="250" customFormat="1" ht="36" customHeight="1" spans="1:7">
      <c r="A196" s="274" t="s">
        <v>1694</v>
      </c>
      <c r="B196" s="273" t="s">
        <v>1451</v>
      </c>
      <c r="C196" s="275">
        <v>0</v>
      </c>
      <c r="D196" s="275">
        <v>0</v>
      </c>
      <c r="E196" s="88" t="str">
        <f t="shared" si="8"/>
        <v/>
      </c>
      <c r="F196" s="272" t="str">
        <f t="shared" ref="F196:F259" si="9">IF(LEN(A196)=3,"是",IF(B196&lt;&gt;"",IF(SUM(C196:D196)&lt;&gt;0,"是","否"),"是"))</f>
        <v>否</v>
      </c>
      <c r="G196" s="257" t="str">
        <f t="shared" ref="G196:G259" si="10">IF(LEN(A196)=3,"类",IF(LEN(A196)=5,"款","项"))</f>
        <v>项</v>
      </c>
    </row>
    <row r="197" s="250" customFormat="1" ht="36" customHeight="1" spans="1:7">
      <c r="A197" s="274" t="s">
        <v>1695</v>
      </c>
      <c r="B197" s="273" t="s">
        <v>1452</v>
      </c>
      <c r="C197" s="275">
        <v>0</v>
      </c>
      <c r="D197" s="275">
        <v>0</v>
      </c>
      <c r="E197" s="88" t="str">
        <f t="shared" si="8"/>
        <v/>
      </c>
      <c r="F197" s="272" t="str">
        <f t="shared" si="9"/>
        <v>否</v>
      </c>
      <c r="G197" s="257" t="str">
        <f t="shared" si="10"/>
        <v>项</v>
      </c>
    </row>
    <row r="198" s="250" customFormat="1" ht="36" customHeight="1" spans="1:7">
      <c r="A198" s="274" t="s">
        <v>1696</v>
      </c>
      <c r="B198" s="273" t="s">
        <v>1453</v>
      </c>
      <c r="C198" s="276">
        <v>0</v>
      </c>
      <c r="D198" s="276">
        <v>0</v>
      </c>
      <c r="E198" s="88" t="str">
        <f t="shared" si="8"/>
        <v/>
      </c>
      <c r="F198" s="272" t="str">
        <f t="shared" si="9"/>
        <v>否</v>
      </c>
      <c r="G198" s="257" t="str">
        <f t="shared" si="10"/>
        <v>项</v>
      </c>
    </row>
    <row r="199" s="250" customFormat="1" ht="36" customHeight="1" spans="1:7">
      <c r="A199" s="274" t="s">
        <v>1697</v>
      </c>
      <c r="B199" s="273" t="s">
        <v>1454</v>
      </c>
      <c r="C199" s="275">
        <v>0</v>
      </c>
      <c r="D199" s="275">
        <v>0</v>
      </c>
      <c r="E199" s="88" t="str">
        <f t="shared" si="8"/>
        <v/>
      </c>
      <c r="F199" s="272" t="str">
        <f t="shared" si="9"/>
        <v>否</v>
      </c>
      <c r="G199" s="257" t="str">
        <f t="shared" si="10"/>
        <v>项</v>
      </c>
    </row>
    <row r="200" s="250" customFormat="1" ht="36" customHeight="1" spans="1:7">
      <c r="A200" s="274" t="s">
        <v>1698</v>
      </c>
      <c r="B200" s="273" t="s">
        <v>1455</v>
      </c>
      <c r="C200" s="275">
        <v>0</v>
      </c>
      <c r="D200" s="275">
        <v>0</v>
      </c>
      <c r="E200" s="88" t="str">
        <f t="shared" ref="E200:E263" si="11">IF(C200&gt;0,D200/C200-1,IF(C200&lt;0,-(D200/C200-1),""))</f>
        <v/>
      </c>
      <c r="F200" s="272" t="str">
        <f t="shared" si="9"/>
        <v>否</v>
      </c>
      <c r="G200" s="257" t="str">
        <f t="shared" si="10"/>
        <v>项</v>
      </c>
    </row>
    <row r="201" s="250" customFormat="1" ht="36" customHeight="1" spans="1:7">
      <c r="A201" s="274" t="s">
        <v>1699</v>
      </c>
      <c r="B201" s="273" t="s">
        <v>1456</v>
      </c>
      <c r="C201" s="275">
        <v>0</v>
      </c>
      <c r="D201" s="275">
        <v>0</v>
      </c>
      <c r="E201" s="88" t="str">
        <f t="shared" si="11"/>
        <v/>
      </c>
      <c r="F201" s="272" t="str">
        <f t="shared" si="9"/>
        <v>否</v>
      </c>
      <c r="G201" s="257" t="str">
        <f t="shared" si="10"/>
        <v>项</v>
      </c>
    </row>
    <row r="202" s="250" customFormat="1" ht="36" customHeight="1" spans="1:7">
      <c r="A202" s="274" t="s">
        <v>1700</v>
      </c>
      <c r="B202" s="273" t="s">
        <v>1457</v>
      </c>
      <c r="C202" s="275">
        <v>0</v>
      </c>
      <c r="D202" s="275">
        <v>0</v>
      </c>
      <c r="E202" s="88" t="str">
        <f t="shared" si="11"/>
        <v/>
      </c>
      <c r="F202" s="272" t="str">
        <f t="shared" si="9"/>
        <v>否</v>
      </c>
      <c r="G202" s="257" t="str">
        <f t="shared" si="10"/>
        <v>项</v>
      </c>
    </row>
    <row r="203" s="250" customFormat="1" ht="36" customHeight="1" spans="1:7">
      <c r="A203" s="274" t="s">
        <v>1701</v>
      </c>
      <c r="B203" s="273" t="s">
        <v>1458</v>
      </c>
      <c r="C203" s="276">
        <v>54</v>
      </c>
      <c r="D203" s="276">
        <v>0</v>
      </c>
      <c r="E203" s="88">
        <f t="shared" si="11"/>
        <v>-1</v>
      </c>
      <c r="F203" s="272" t="str">
        <f t="shared" si="9"/>
        <v>是</v>
      </c>
      <c r="G203" s="257" t="str">
        <f t="shared" si="10"/>
        <v>项</v>
      </c>
    </row>
    <row r="204" s="250" customFormat="1" ht="36" customHeight="1" spans="1:7">
      <c r="A204" s="269" t="s">
        <v>113</v>
      </c>
      <c r="B204" s="270" t="s">
        <v>1459</v>
      </c>
      <c r="C204" s="271">
        <v>5144</v>
      </c>
      <c r="D204" s="271">
        <v>6431</v>
      </c>
      <c r="E204" s="88">
        <f t="shared" si="11"/>
        <v>0.25</v>
      </c>
      <c r="F204" s="272" t="str">
        <f t="shared" si="9"/>
        <v>是</v>
      </c>
      <c r="G204" s="257" t="str">
        <f t="shared" si="10"/>
        <v>类</v>
      </c>
    </row>
    <row r="205" s="250" customFormat="1" ht="36" customHeight="1" spans="1:7">
      <c r="A205" s="274" t="s">
        <v>1702</v>
      </c>
      <c r="B205" s="273" t="s">
        <v>1460</v>
      </c>
      <c r="C205" s="275">
        <v>0</v>
      </c>
      <c r="D205" s="275">
        <v>0</v>
      </c>
      <c r="E205" s="88" t="str">
        <f t="shared" si="11"/>
        <v/>
      </c>
      <c r="F205" s="272" t="str">
        <f t="shared" si="9"/>
        <v>否</v>
      </c>
      <c r="G205" s="257" t="str">
        <f t="shared" si="10"/>
        <v>项</v>
      </c>
    </row>
    <row r="206" s="250" customFormat="1" ht="36" customHeight="1" spans="1:7">
      <c r="A206" s="274" t="s">
        <v>1703</v>
      </c>
      <c r="B206" s="273" t="s">
        <v>1461</v>
      </c>
      <c r="C206" s="275">
        <v>0</v>
      </c>
      <c r="D206" s="275">
        <v>0</v>
      </c>
      <c r="E206" s="88" t="str">
        <f t="shared" si="11"/>
        <v/>
      </c>
      <c r="F206" s="272" t="str">
        <f t="shared" si="9"/>
        <v>否</v>
      </c>
      <c r="G206" s="257" t="str">
        <f t="shared" si="10"/>
        <v>项</v>
      </c>
    </row>
    <row r="207" s="250" customFormat="1" ht="36" customHeight="1" spans="1:7">
      <c r="A207" s="274" t="s">
        <v>1704</v>
      </c>
      <c r="B207" s="273" t="s">
        <v>1462</v>
      </c>
      <c r="C207" s="275">
        <v>0</v>
      </c>
      <c r="D207" s="275">
        <v>0</v>
      </c>
      <c r="E207" s="88" t="str">
        <f t="shared" si="11"/>
        <v/>
      </c>
      <c r="F207" s="272" t="str">
        <f t="shared" si="9"/>
        <v>否</v>
      </c>
      <c r="G207" s="257" t="str">
        <f t="shared" si="10"/>
        <v>项</v>
      </c>
    </row>
    <row r="208" s="250" customFormat="1" ht="36" customHeight="1" spans="1:7">
      <c r="A208" s="274" t="s">
        <v>1705</v>
      </c>
      <c r="B208" s="273" t="s">
        <v>1463</v>
      </c>
      <c r="C208" s="275">
        <v>159</v>
      </c>
      <c r="D208" s="275">
        <v>146</v>
      </c>
      <c r="E208" s="88">
        <f t="shared" si="11"/>
        <v>-0.082</v>
      </c>
      <c r="F208" s="272" t="str">
        <f t="shared" si="9"/>
        <v>是</v>
      </c>
      <c r="G208" s="257" t="str">
        <f t="shared" si="10"/>
        <v>项</v>
      </c>
    </row>
    <row r="209" s="250" customFormat="1" ht="36" customHeight="1" spans="1:7">
      <c r="A209" s="274" t="s">
        <v>1706</v>
      </c>
      <c r="B209" s="273" t="s">
        <v>1464</v>
      </c>
      <c r="C209" s="275">
        <v>0</v>
      </c>
      <c r="D209" s="275">
        <v>0</v>
      </c>
      <c r="E209" s="88" t="str">
        <f t="shared" si="11"/>
        <v/>
      </c>
      <c r="F209" s="272" t="str">
        <f t="shared" si="9"/>
        <v>否</v>
      </c>
      <c r="G209" s="257" t="str">
        <f t="shared" si="10"/>
        <v>项</v>
      </c>
    </row>
    <row r="210" s="250" customFormat="1" ht="36" customHeight="1" spans="1:7">
      <c r="A210" s="274" t="s">
        <v>1707</v>
      </c>
      <c r="B210" s="273" t="s">
        <v>1465</v>
      </c>
      <c r="C210" s="275">
        <v>0</v>
      </c>
      <c r="D210" s="275">
        <v>0</v>
      </c>
      <c r="E210" s="88" t="str">
        <f t="shared" si="11"/>
        <v/>
      </c>
      <c r="F210" s="272" t="str">
        <f t="shared" si="9"/>
        <v>否</v>
      </c>
      <c r="G210" s="257" t="str">
        <f t="shared" si="10"/>
        <v>项</v>
      </c>
    </row>
    <row r="211" s="250" customFormat="1" ht="36" customHeight="1" spans="1:7">
      <c r="A211" s="274" t="s">
        <v>1708</v>
      </c>
      <c r="B211" s="273" t="s">
        <v>1466</v>
      </c>
      <c r="C211" s="275">
        <v>0</v>
      </c>
      <c r="D211" s="275">
        <v>0</v>
      </c>
      <c r="E211" s="88" t="str">
        <f t="shared" si="11"/>
        <v/>
      </c>
      <c r="F211" s="272" t="str">
        <f t="shared" si="9"/>
        <v>否</v>
      </c>
      <c r="G211" s="257" t="str">
        <f t="shared" si="10"/>
        <v>项</v>
      </c>
    </row>
    <row r="212" s="250" customFormat="1" ht="36" customHeight="1" spans="1:7">
      <c r="A212" s="274" t="s">
        <v>1709</v>
      </c>
      <c r="B212" s="273" t="s">
        <v>1467</v>
      </c>
      <c r="C212" s="275">
        <v>0</v>
      </c>
      <c r="D212" s="275">
        <v>0</v>
      </c>
      <c r="E212" s="88" t="str">
        <f t="shared" si="11"/>
        <v/>
      </c>
      <c r="F212" s="272" t="str">
        <f t="shared" si="9"/>
        <v>否</v>
      </c>
      <c r="G212" s="257" t="str">
        <f t="shared" si="10"/>
        <v>项</v>
      </c>
    </row>
    <row r="213" s="250" customFormat="1" ht="36" customHeight="1" spans="1:7">
      <c r="A213" s="274" t="s">
        <v>1710</v>
      </c>
      <c r="B213" s="273" t="s">
        <v>1468</v>
      </c>
      <c r="C213" s="275">
        <v>0</v>
      </c>
      <c r="D213" s="275">
        <v>0</v>
      </c>
      <c r="E213" s="88" t="str">
        <f t="shared" si="11"/>
        <v/>
      </c>
      <c r="F213" s="272" t="str">
        <f t="shared" si="9"/>
        <v>否</v>
      </c>
      <c r="G213" s="257" t="str">
        <f t="shared" si="10"/>
        <v>项</v>
      </c>
    </row>
    <row r="214" s="250" customFormat="1" ht="36" customHeight="1" spans="1:7">
      <c r="A214" s="274" t="s">
        <v>1711</v>
      </c>
      <c r="B214" s="273" t="s">
        <v>1469</v>
      </c>
      <c r="C214" s="275">
        <v>0</v>
      </c>
      <c r="D214" s="275">
        <v>0</v>
      </c>
      <c r="E214" s="88" t="str">
        <f t="shared" si="11"/>
        <v/>
      </c>
      <c r="F214" s="272" t="str">
        <f t="shared" si="9"/>
        <v>否</v>
      </c>
      <c r="G214" s="257" t="str">
        <f t="shared" si="10"/>
        <v>项</v>
      </c>
    </row>
    <row r="215" s="250" customFormat="1" ht="36" customHeight="1" spans="1:7">
      <c r="A215" s="274" t="s">
        <v>1712</v>
      </c>
      <c r="B215" s="273" t="s">
        <v>1470</v>
      </c>
      <c r="C215" s="275">
        <v>0</v>
      </c>
      <c r="D215" s="275">
        <v>0</v>
      </c>
      <c r="E215" s="88" t="str">
        <f t="shared" si="11"/>
        <v/>
      </c>
      <c r="F215" s="272" t="str">
        <f t="shared" si="9"/>
        <v>否</v>
      </c>
      <c r="G215" s="257" t="str">
        <f t="shared" si="10"/>
        <v>项</v>
      </c>
    </row>
    <row r="216" s="250" customFormat="1" ht="36" customHeight="1" spans="1:7">
      <c r="A216" s="274" t="s">
        <v>1713</v>
      </c>
      <c r="B216" s="273" t="s">
        <v>1471</v>
      </c>
      <c r="C216" s="275">
        <v>0</v>
      </c>
      <c r="D216" s="275">
        <v>0</v>
      </c>
      <c r="E216" s="88" t="str">
        <f t="shared" si="11"/>
        <v/>
      </c>
      <c r="F216" s="272" t="str">
        <f t="shared" si="9"/>
        <v>否</v>
      </c>
      <c r="G216" s="257" t="str">
        <f t="shared" si="10"/>
        <v>项</v>
      </c>
    </row>
    <row r="217" s="250" customFormat="1" ht="36" customHeight="1" spans="1:7">
      <c r="A217" s="274" t="s">
        <v>1714</v>
      </c>
      <c r="B217" s="273" t="s">
        <v>1472</v>
      </c>
      <c r="C217" s="275">
        <v>2914</v>
      </c>
      <c r="D217" s="275">
        <v>4213</v>
      </c>
      <c r="E217" s="88">
        <f t="shared" si="11"/>
        <v>0.446</v>
      </c>
      <c r="F217" s="272" t="str">
        <f t="shared" si="9"/>
        <v>是</v>
      </c>
      <c r="G217" s="257" t="str">
        <f t="shared" si="10"/>
        <v>项</v>
      </c>
    </row>
    <row r="218" s="250" customFormat="1" ht="36" customHeight="1" spans="1:7">
      <c r="A218" s="274" t="s">
        <v>1715</v>
      </c>
      <c r="B218" s="273" t="s">
        <v>1473</v>
      </c>
      <c r="C218" s="275">
        <v>1053</v>
      </c>
      <c r="D218" s="275">
        <v>1054</v>
      </c>
      <c r="E218" s="88">
        <f t="shared" si="11"/>
        <v>0.001</v>
      </c>
      <c r="F218" s="272" t="str">
        <f t="shared" si="9"/>
        <v>是</v>
      </c>
      <c r="G218" s="257" t="str">
        <f t="shared" si="10"/>
        <v>项</v>
      </c>
    </row>
    <row r="219" s="250" customFormat="1" ht="36" customHeight="1" spans="1:7">
      <c r="A219" s="274" t="s">
        <v>1716</v>
      </c>
      <c r="B219" s="273" t="s">
        <v>1474</v>
      </c>
      <c r="C219" s="276">
        <v>1018</v>
      </c>
      <c r="D219" s="276">
        <v>1018</v>
      </c>
      <c r="E219" s="88">
        <f t="shared" si="11"/>
        <v>0</v>
      </c>
      <c r="F219" s="272" t="str">
        <f t="shared" si="9"/>
        <v>是</v>
      </c>
      <c r="G219" s="257" t="str">
        <f t="shared" si="10"/>
        <v>项</v>
      </c>
    </row>
    <row r="220" s="250" customFormat="1" ht="36" customHeight="1" spans="1:7">
      <c r="A220" s="274" t="s">
        <v>1717</v>
      </c>
      <c r="B220" s="273" t="s">
        <v>1475</v>
      </c>
      <c r="C220" s="276">
        <v>0</v>
      </c>
      <c r="D220" s="276">
        <v>0</v>
      </c>
      <c r="E220" s="88" t="str">
        <f t="shared" si="11"/>
        <v/>
      </c>
      <c r="F220" s="272" t="str">
        <f t="shared" si="9"/>
        <v>否</v>
      </c>
      <c r="G220" s="257" t="str">
        <f t="shared" si="10"/>
        <v>项</v>
      </c>
    </row>
    <row r="221" s="250" customFormat="1" ht="36" customHeight="1" spans="1:7">
      <c r="A221" s="269" t="s">
        <v>115</v>
      </c>
      <c r="B221" s="270" t="s">
        <v>1476</v>
      </c>
      <c r="C221" s="271">
        <v>78</v>
      </c>
      <c r="D221" s="271">
        <v>29</v>
      </c>
      <c r="E221" s="88">
        <f t="shared" si="11"/>
        <v>-0.628</v>
      </c>
      <c r="F221" s="272" t="str">
        <f t="shared" si="9"/>
        <v>是</v>
      </c>
      <c r="G221" s="257" t="str">
        <f t="shared" si="10"/>
        <v>类</v>
      </c>
    </row>
    <row r="222" s="250" customFormat="1" ht="36" customHeight="1" spans="1:7">
      <c r="A222" s="278">
        <v>23304</v>
      </c>
      <c r="B222" s="270" t="s">
        <v>1477</v>
      </c>
      <c r="C222" s="271">
        <v>78</v>
      </c>
      <c r="D222" s="271">
        <v>29</v>
      </c>
      <c r="E222" s="88">
        <f t="shared" si="11"/>
        <v>-0.628</v>
      </c>
      <c r="F222" s="272" t="str">
        <f t="shared" si="9"/>
        <v>是</v>
      </c>
      <c r="G222" s="257" t="str">
        <f t="shared" si="10"/>
        <v>款</v>
      </c>
    </row>
    <row r="223" s="250" customFormat="1" ht="36" customHeight="1" spans="1:7">
      <c r="A223" s="274" t="s">
        <v>1718</v>
      </c>
      <c r="B223" s="273" t="s">
        <v>1478</v>
      </c>
      <c r="C223" s="275">
        <v>0</v>
      </c>
      <c r="D223" s="275">
        <v>0</v>
      </c>
      <c r="E223" s="88" t="str">
        <f t="shared" si="11"/>
        <v/>
      </c>
      <c r="F223" s="272" t="str">
        <f t="shared" si="9"/>
        <v>否</v>
      </c>
      <c r="G223" s="257" t="str">
        <f t="shared" si="10"/>
        <v>项</v>
      </c>
    </row>
    <row r="224" s="250" customFormat="1" ht="36" customHeight="1" spans="1:7">
      <c r="A224" s="274" t="s">
        <v>1719</v>
      </c>
      <c r="B224" s="273" t="s">
        <v>1479</v>
      </c>
      <c r="C224" s="275">
        <v>0</v>
      </c>
      <c r="D224" s="275">
        <v>0</v>
      </c>
      <c r="E224" s="88" t="str">
        <f t="shared" si="11"/>
        <v/>
      </c>
      <c r="F224" s="272" t="str">
        <f t="shared" si="9"/>
        <v>否</v>
      </c>
      <c r="G224" s="257" t="str">
        <f t="shared" si="10"/>
        <v>项</v>
      </c>
    </row>
    <row r="225" s="250" customFormat="1" ht="36" customHeight="1" spans="1:7">
      <c r="A225" s="274" t="s">
        <v>1720</v>
      </c>
      <c r="B225" s="273" t="s">
        <v>1480</v>
      </c>
      <c r="C225" s="275">
        <v>0</v>
      </c>
      <c r="D225" s="275">
        <v>0</v>
      </c>
      <c r="E225" s="88" t="str">
        <f t="shared" si="11"/>
        <v/>
      </c>
      <c r="F225" s="272" t="str">
        <f t="shared" si="9"/>
        <v>否</v>
      </c>
      <c r="G225" s="257" t="str">
        <f t="shared" si="10"/>
        <v>项</v>
      </c>
    </row>
    <row r="226" s="250" customFormat="1" ht="36" customHeight="1" spans="1:7">
      <c r="A226" s="274" t="s">
        <v>1721</v>
      </c>
      <c r="B226" s="273" t="s">
        <v>1481</v>
      </c>
      <c r="C226" s="275">
        <v>1</v>
      </c>
      <c r="D226" s="275">
        <v>2</v>
      </c>
      <c r="E226" s="88">
        <f t="shared" si="11"/>
        <v>1</v>
      </c>
      <c r="F226" s="272" t="str">
        <f t="shared" si="9"/>
        <v>是</v>
      </c>
      <c r="G226" s="257" t="str">
        <f t="shared" si="10"/>
        <v>项</v>
      </c>
    </row>
    <row r="227" s="250" customFormat="1" ht="36" customHeight="1" spans="1:7">
      <c r="A227" s="274" t="s">
        <v>1722</v>
      </c>
      <c r="B227" s="273" t="s">
        <v>1482</v>
      </c>
      <c r="C227" s="275">
        <v>0</v>
      </c>
      <c r="D227" s="275">
        <v>0</v>
      </c>
      <c r="E227" s="88" t="str">
        <f t="shared" si="11"/>
        <v/>
      </c>
      <c r="F227" s="272" t="str">
        <f t="shared" si="9"/>
        <v>否</v>
      </c>
      <c r="G227" s="257" t="str">
        <f t="shared" si="10"/>
        <v>项</v>
      </c>
    </row>
    <row r="228" s="250" customFormat="1" ht="36" customHeight="1" spans="1:7">
      <c r="A228" s="274" t="s">
        <v>1723</v>
      </c>
      <c r="B228" s="273" t="s">
        <v>1483</v>
      </c>
      <c r="C228" s="275">
        <v>0</v>
      </c>
      <c r="D228" s="275">
        <v>0</v>
      </c>
      <c r="E228" s="88" t="str">
        <f t="shared" si="11"/>
        <v/>
      </c>
      <c r="F228" s="272" t="str">
        <f t="shared" si="9"/>
        <v>否</v>
      </c>
      <c r="G228" s="257" t="str">
        <f t="shared" si="10"/>
        <v>项</v>
      </c>
    </row>
    <row r="229" s="250" customFormat="1" ht="36" customHeight="1" spans="1:7">
      <c r="A229" s="274" t="s">
        <v>1724</v>
      </c>
      <c r="B229" s="273" t="s">
        <v>1484</v>
      </c>
      <c r="C229" s="275">
        <v>0</v>
      </c>
      <c r="D229" s="275">
        <v>0</v>
      </c>
      <c r="E229" s="88" t="str">
        <f t="shared" si="11"/>
        <v/>
      </c>
      <c r="F229" s="272" t="str">
        <f t="shared" si="9"/>
        <v>否</v>
      </c>
      <c r="G229" s="257" t="str">
        <f t="shared" si="10"/>
        <v>项</v>
      </c>
    </row>
    <row r="230" s="250" customFormat="1" ht="36" customHeight="1" spans="1:7">
      <c r="A230" s="274" t="s">
        <v>1725</v>
      </c>
      <c r="B230" s="273" t="s">
        <v>1485</v>
      </c>
      <c r="C230" s="275">
        <v>0</v>
      </c>
      <c r="D230" s="275">
        <v>0</v>
      </c>
      <c r="E230" s="88" t="str">
        <f t="shared" si="11"/>
        <v/>
      </c>
      <c r="F230" s="272" t="str">
        <f t="shared" si="9"/>
        <v>否</v>
      </c>
      <c r="G230" s="257" t="str">
        <f t="shared" si="10"/>
        <v>项</v>
      </c>
    </row>
    <row r="231" s="250" customFormat="1" ht="36" customHeight="1" spans="1:7">
      <c r="A231" s="274" t="s">
        <v>1726</v>
      </c>
      <c r="B231" s="273" t="s">
        <v>1486</v>
      </c>
      <c r="C231" s="275">
        <v>0</v>
      </c>
      <c r="D231" s="275">
        <v>0</v>
      </c>
      <c r="E231" s="88" t="str">
        <f t="shared" si="11"/>
        <v/>
      </c>
      <c r="F231" s="272" t="str">
        <f t="shared" si="9"/>
        <v>否</v>
      </c>
      <c r="G231" s="257" t="str">
        <f t="shared" si="10"/>
        <v>项</v>
      </c>
    </row>
    <row r="232" s="250" customFormat="1" ht="36" customHeight="1" spans="1:7">
      <c r="A232" s="274" t="s">
        <v>1727</v>
      </c>
      <c r="B232" s="273" t="s">
        <v>1487</v>
      </c>
      <c r="C232" s="275">
        <v>0</v>
      </c>
      <c r="D232" s="275">
        <v>0</v>
      </c>
      <c r="E232" s="88" t="str">
        <f t="shared" si="11"/>
        <v/>
      </c>
      <c r="F232" s="272" t="str">
        <f t="shared" si="9"/>
        <v>否</v>
      </c>
      <c r="G232" s="257" t="str">
        <f t="shared" si="10"/>
        <v>项</v>
      </c>
    </row>
    <row r="233" s="250" customFormat="1" ht="36" customHeight="1" spans="1:7">
      <c r="A233" s="274" t="s">
        <v>1728</v>
      </c>
      <c r="B233" s="273" t="s">
        <v>1488</v>
      </c>
      <c r="C233" s="275">
        <v>0</v>
      </c>
      <c r="D233" s="275">
        <v>0</v>
      </c>
      <c r="E233" s="88" t="str">
        <f t="shared" si="11"/>
        <v/>
      </c>
      <c r="F233" s="272" t="str">
        <f t="shared" si="9"/>
        <v>否</v>
      </c>
      <c r="G233" s="257" t="str">
        <f t="shared" si="10"/>
        <v>项</v>
      </c>
    </row>
    <row r="234" s="250" customFormat="1" ht="36" customHeight="1" spans="1:7">
      <c r="A234" s="274" t="s">
        <v>1729</v>
      </c>
      <c r="B234" s="273" t="s">
        <v>1489</v>
      </c>
      <c r="C234" s="275">
        <v>0</v>
      </c>
      <c r="D234" s="275">
        <v>0</v>
      </c>
      <c r="E234" s="88" t="str">
        <f t="shared" si="11"/>
        <v/>
      </c>
      <c r="F234" s="272" t="str">
        <f t="shared" si="9"/>
        <v>否</v>
      </c>
      <c r="G234" s="257" t="str">
        <f t="shared" si="10"/>
        <v>项</v>
      </c>
    </row>
    <row r="235" s="250" customFormat="1" ht="36" customHeight="1" spans="1:7">
      <c r="A235" s="274" t="s">
        <v>1730</v>
      </c>
      <c r="B235" s="273" t="s">
        <v>1490</v>
      </c>
      <c r="C235" s="275">
        <v>77</v>
      </c>
      <c r="D235" s="275">
        <v>0</v>
      </c>
      <c r="E235" s="88">
        <f t="shared" si="11"/>
        <v>-1</v>
      </c>
      <c r="F235" s="272" t="str">
        <f t="shared" si="9"/>
        <v>是</v>
      </c>
      <c r="G235" s="257" t="str">
        <f t="shared" si="10"/>
        <v>项</v>
      </c>
    </row>
    <row r="236" s="250" customFormat="1" ht="36" customHeight="1" spans="1:7">
      <c r="A236" s="274" t="s">
        <v>1731</v>
      </c>
      <c r="B236" s="273" t="s">
        <v>1491</v>
      </c>
      <c r="C236" s="275">
        <v>0</v>
      </c>
      <c r="D236" s="275">
        <v>27</v>
      </c>
      <c r="E236" s="88" t="str">
        <f t="shared" si="11"/>
        <v/>
      </c>
      <c r="F236" s="272" t="str">
        <f t="shared" si="9"/>
        <v>是</v>
      </c>
      <c r="G236" s="257" t="str">
        <f t="shared" si="10"/>
        <v>项</v>
      </c>
    </row>
    <row r="237" s="250" customFormat="1" ht="36" customHeight="1" spans="1:7">
      <c r="A237" s="274" t="s">
        <v>1732</v>
      </c>
      <c r="B237" s="273" t="s">
        <v>1492</v>
      </c>
      <c r="C237" s="276">
        <v>0</v>
      </c>
      <c r="D237" s="276">
        <v>0</v>
      </c>
      <c r="E237" s="88" t="str">
        <f t="shared" si="11"/>
        <v/>
      </c>
      <c r="F237" s="272" t="str">
        <f t="shared" si="9"/>
        <v>否</v>
      </c>
      <c r="G237" s="257" t="str">
        <f t="shared" si="10"/>
        <v>项</v>
      </c>
    </row>
    <row r="238" s="250" customFormat="1" ht="36" customHeight="1" spans="1:7">
      <c r="A238" s="274" t="s">
        <v>1733</v>
      </c>
      <c r="B238" s="273" t="s">
        <v>1493</v>
      </c>
      <c r="C238" s="276">
        <v>0</v>
      </c>
      <c r="D238" s="276">
        <v>0</v>
      </c>
      <c r="E238" s="88" t="str">
        <f t="shared" si="11"/>
        <v/>
      </c>
      <c r="F238" s="272" t="str">
        <f t="shared" si="9"/>
        <v>否</v>
      </c>
      <c r="G238" s="257" t="str">
        <f t="shared" si="10"/>
        <v>项</v>
      </c>
    </row>
    <row r="239" s="250" customFormat="1" ht="36" customHeight="1" spans="1:7">
      <c r="A239" s="278" t="s">
        <v>1734</v>
      </c>
      <c r="B239" s="270" t="s">
        <v>1494</v>
      </c>
      <c r="C239" s="271">
        <v>2728</v>
      </c>
      <c r="D239" s="271">
        <v>0</v>
      </c>
      <c r="E239" s="88">
        <f t="shared" si="11"/>
        <v>-1</v>
      </c>
      <c r="F239" s="272" t="str">
        <f t="shared" si="9"/>
        <v>是</v>
      </c>
      <c r="G239" s="257" t="str">
        <f t="shared" si="10"/>
        <v>类</v>
      </c>
    </row>
    <row r="240" s="250" customFormat="1" ht="36" customHeight="1" spans="1:7">
      <c r="A240" s="278" t="s">
        <v>1735</v>
      </c>
      <c r="B240" s="270" t="s">
        <v>1495</v>
      </c>
      <c r="C240" s="277">
        <v>2728</v>
      </c>
      <c r="D240" s="277">
        <v>0</v>
      </c>
      <c r="E240" s="88">
        <f t="shared" si="11"/>
        <v>-1</v>
      </c>
      <c r="F240" s="272" t="str">
        <f t="shared" si="9"/>
        <v>是</v>
      </c>
      <c r="G240" s="257" t="str">
        <f t="shared" si="10"/>
        <v>款</v>
      </c>
    </row>
    <row r="241" s="250" customFormat="1" ht="36" customHeight="1" spans="1:7">
      <c r="A241" s="279" t="s">
        <v>1736</v>
      </c>
      <c r="B241" s="273" t="s">
        <v>1496</v>
      </c>
      <c r="C241" s="275">
        <v>2728</v>
      </c>
      <c r="D241" s="275">
        <v>0</v>
      </c>
      <c r="E241" s="88">
        <f t="shared" si="11"/>
        <v>-1</v>
      </c>
      <c r="F241" s="272" t="str">
        <f t="shared" si="9"/>
        <v>是</v>
      </c>
      <c r="G241" s="257" t="str">
        <f t="shared" si="10"/>
        <v>项</v>
      </c>
    </row>
    <row r="242" s="250" customFormat="1" ht="36" customHeight="1" spans="1:7">
      <c r="A242" s="279" t="s">
        <v>1737</v>
      </c>
      <c r="B242" s="273" t="s">
        <v>1497</v>
      </c>
      <c r="C242" s="275">
        <v>0</v>
      </c>
      <c r="D242" s="275">
        <v>0</v>
      </c>
      <c r="E242" s="88" t="str">
        <f t="shared" si="11"/>
        <v/>
      </c>
      <c r="F242" s="272" t="str">
        <f t="shared" si="9"/>
        <v>否</v>
      </c>
      <c r="G242" s="257" t="str">
        <f t="shared" si="10"/>
        <v>项</v>
      </c>
    </row>
    <row r="243" s="250" customFormat="1" ht="36" customHeight="1" spans="1:7">
      <c r="A243" s="279" t="s">
        <v>1738</v>
      </c>
      <c r="B243" s="273" t="s">
        <v>1498</v>
      </c>
      <c r="C243" s="275">
        <v>0</v>
      </c>
      <c r="D243" s="275">
        <v>0</v>
      </c>
      <c r="E243" s="88" t="str">
        <f t="shared" si="11"/>
        <v/>
      </c>
      <c r="F243" s="272" t="str">
        <f t="shared" si="9"/>
        <v>否</v>
      </c>
      <c r="G243" s="257" t="str">
        <f t="shared" si="10"/>
        <v>项</v>
      </c>
    </row>
    <row r="244" s="250" customFormat="1" ht="36" customHeight="1" spans="1:7">
      <c r="A244" s="279" t="s">
        <v>1739</v>
      </c>
      <c r="B244" s="273" t="s">
        <v>1499</v>
      </c>
      <c r="C244" s="275">
        <v>0</v>
      </c>
      <c r="D244" s="275">
        <v>0</v>
      </c>
      <c r="E244" s="88" t="str">
        <f t="shared" si="11"/>
        <v/>
      </c>
      <c r="F244" s="272" t="str">
        <f t="shared" si="9"/>
        <v>否</v>
      </c>
      <c r="G244" s="257" t="str">
        <f t="shared" si="10"/>
        <v>项</v>
      </c>
    </row>
    <row r="245" s="250" customFormat="1" ht="36" customHeight="1" spans="1:7">
      <c r="A245" s="279" t="s">
        <v>1740</v>
      </c>
      <c r="B245" s="273" t="s">
        <v>1500</v>
      </c>
      <c r="C245" s="275">
        <v>0</v>
      </c>
      <c r="D245" s="275">
        <v>0</v>
      </c>
      <c r="E245" s="88" t="str">
        <f t="shared" si="11"/>
        <v/>
      </c>
      <c r="F245" s="272" t="str">
        <f t="shared" si="9"/>
        <v>否</v>
      </c>
      <c r="G245" s="257" t="str">
        <f t="shared" si="10"/>
        <v>项</v>
      </c>
    </row>
    <row r="246" s="250" customFormat="1" ht="36" customHeight="1" spans="1:7">
      <c r="A246" s="279" t="s">
        <v>1741</v>
      </c>
      <c r="B246" s="273" t="s">
        <v>1501</v>
      </c>
      <c r="C246" s="275">
        <v>0</v>
      </c>
      <c r="D246" s="275">
        <v>0</v>
      </c>
      <c r="E246" s="88" t="str">
        <f t="shared" si="11"/>
        <v/>
      </c>
      <c r="F246" s="272" t="str">
        <f t="shared" si="9"/>
        <v>否</v>
      </c>
      <c r="G246" s="257" t="str">
        <f t="shared" si="10"/>
        <v>项</v>
      </c>
    </row>
    <row r="247" s="250" customFormat="1" ht="36" customHeight="1" spans="1:7">
      <c r="A247" s="279" t="s">
        <v>1742</v>
      </c>
      <c r="B247" s="273" t="s">
        <v>1502</v>
      </c>
      <c r="C247" s="275">
        <v>0</v>
      </c>
      <c r="D247" s="275">
        <v>0</v>
      </c>
      <c r="E247" s="88" t="str">
        <f t="shared" si="11"/>
        <v/>
      </c>
      <c r="F247" s="272" t="str">
        <f t="shared" si="9"/>
        <v>否</v>
      </c>
      <c r="G247" s="257" t="str">
        <f t="shared" si="10"/>
        <v>项</v>
      </c>
    </row>
    <row r="248" s="250" customFormat="1" ht="36" customHeight="1" spans="1:7">
      <c r="A248" s="279" t="s">
        <v>1743</v>
      </c>
      <c r="B248" s="273" t="s">
        <v>1503</v>
      </c>
      <c r="C248" s="275">
        <v>0</v>
      </c>
      <c r="D248" s="275">
        <v>0</v>
      </c>
      <c r="E248" s="88" t="str">
        <f t="shared" si="11"/>
        <v/>
      </c>
      <c r="F248" s="272" t="str">
        <f t="shared" si="9"/>
        <v>否</v>
      </c>
      <c r="G248" s="257" t="str">
        <f t="shared" si="10"/>
        <v>项</v>
      </c>
    </row>
    <row r="249" s="250" customFormat="1" ht="36" customHeight="1" spans="1:7">
      <c r="A249" s="279" t="s">
        <v>1744</v>
      </c>
      <c r="B249" s="273" t="s">
        <v>1504</v>
      </c>
      <c r="C249" s="275">
        <v>0</v>
      </c>
      <c r="D249" s="275">
        <v>0</v>
      </c>
      <c r="E249" s="88" t="str">
        <f t="shared" si="11"/>
        <v/>
      </c>
      <c r="F249" s="272" t="str">
        <f t="shared" si="9"/>
        <v>否</v>
      </c>
      <c r="G249" s="257" t="str">
        <f t="shared" si="10"/>
        <v>项</v>
      </c>
    </row>
    <row r="250" s="250" customFormat="1" ht="36" customHeight="1" spans="1:7">
      <c r="A250" s="279" t="s">
        <v>1745</v>
      </c>
      <c r="B250" s="273" t="s">
        <v>1505</v>
      </c>
      <c r="C250" s="275">
        <v>0</v>
      </c>
      <c r="D250" s="275">
        <v>0</v>
      </c>
      <c r="E250" s="88" t="str">
        <f t="shared" si="11"/>
        <v/>
      </c>
      <c r="F250" s="272" t="str">
        <f t="shared" si="9"/>
        <v>否</v>
      </c>
      <c r="G250" s="257" t="str">
        <f t="shared" si="10"/>
        <v>项</v>
      </c>
    </row>
    <row r="251" s="250" customFormat="1" ht="36" customHeight="1" spans="1:7">
      <c r="A251" s="279" t="s">
        <v>1746</v>
      </c>
      <c r="B251" s="273" t="s">
        <v>1506</v>
      </c>
      <c r="C251" s="275">
        <v>0</v>
      </c>
      <c r="D251" s="275">
        <v>0</v>
      </c>
      <c r="E251" s="88" t="str">
        <f t="shared" si="11"/>
        <v/>
      </c>
      <c r="F251" s="272" t="str">
        <f t="shared" si="9"/>
        <v>否</v>
      </c>
      <c r="G251" s="257" t="str">
        <f t="shared" si="10"/>
        <v>项</v>
      </c>
    </row>
    <row r="252" s="250" customFormat="1" ht="36" customHeight="1" spans="1:7">
      <c r="A252" s="279" t="s">
        <v>1747</v>
      </c>
      <c r="B252" s="273" t="s">
        <v>1507</v>
      </c>
      <c r="C252" s="275">
        <v>0</v>
      </c>
      <c r="D252" s="275">
        <v>0</v>
      </c>
      <c r="E252" s="88" t="str">
        <f t="shared" si="11"/>
        <v/>
      </c>
      <c r="F252" s="272" t="str">
        <f t="shared" si="9"/>
        <v>否</v>
      </c>
      <c r="G252" s="257" t="str">
        <f t="shared" si="10"/>
        <v>项</v>
      </c>
    </row>
    <row r="253" s="250" customFormat="1" ht="36" customHeight="1" spans="1:7">
      <c r="A253" s="278" t="s">
        <v>1748</v>
      </c>
      <c r="B253" s="270" t="s">
        <v>1508</v>
      </c>
      <c r="C253" s="277">
        <v>0</v>
      </c>
      <c r="D253" s="277">
        <v>0</v>
      </c>
      <c r="E253" s="88" t="str">
        <f t="shared" si="11"/>
        <v/>
      </c>
      <c r="F253" s="272" t="str">
        <f t="shared" si="9"/>
        <v>否</v>
      </c>
      <c r="G253" s="257" t="str">
        <f t="shared" si="10"/>
        <v>款</v>
      </c>
    </row>
    <row r="254" s="250" customFormat="1" ht="36" customHeight="1" spans="1:7">
      <c r="A254" s="279" t="s">
        <v>1749</v>
      </c>
      <c r="B254" s="273" t="s">
        <v>1509</v>
      </c>
      <c r="C254" s="275">
        <v>0</v>
      </c>
      <c r="D254" s="275">
        <v>0</v>
      </c>
      <c r="E254" s="88" t="str">
        <f t="shared" si="11"/>
        <v/>
      </c>
      <c r="F254" s="272" t="str">
        <f t="shared" si="9"/>
        <v>否</v>
      </c>
      <c r="G254" s="257" t="str">
        <f t="shared" si="10"/>
        <v>项</v>
      </c>
    </row>
    <row r="255" s="250" customFormat="1" ht="36" customHeight="1" spans="1:7">
      <c r="A255" s="279" t="s">
        <v>1750</v>
      </c>
      <c r="B255" s="273" t="s">
        <v>1510</v>
      </c>
      <c r="C255" s="275">
        <v>0</v>
      </c>
      <c r="D255" s="275">
        <v>0</v>
      </c>
      <c r="E255" s="88" t="str">
        <f t="shared" si="11"/>
        <v/>
      </c>
      <c r="F255" s="272" t="str">
        <f t="shared" si="9"/>
        <v>否</v>
      </c>
      <c r="G255" s="257" t="str">
        <f t="shared" si="10"/>
        <v>项</v>
      </c>
    </row>
    <row r="256" s="250" customFormat="1" ht="36" customHeight="1" spans="1:7">
      <c r="A256" s="279" t="s">
        <v>1751</v>
      </c>
      <c r="B256" s="273" t="s">
        <v>1511</v>
      </c>
      <c r="C256" s="275">
        <v>0</v>
      </c>
      <c r="D256" s="275">
        <v>0</v>
      </c>
      <c r="E256" s="88" t="str">
        <f t="shared" si="11"/>
        <v/>
      </c>
      <c r="F256" s="272" t="str">
        <f t="shared" si="9"/>
        <v>否</v>
      </c>
      <c r="G256" s="257" t="str">
        <f t="shared" si="10"/>
        <v>项</v>
      </c>
    </row>
    <row r="257" s="250" customFormat="1" ht="36" customHeight="1" spans="1:7">
      <c r="A257" s="279" t="s">
        <v>1752</v>
      </c>
      <c r="B257" s="273" t="s">
        <v>1512</v>
      </c>
      <c r="C257" s="275">
        <v>0</v>
      </c>
      <c r="D257" s="275">
        <v>0</v>
      </c>
      <c r="E257" s="88" t="str">
        <f t="shared" si="11"/>
        <v/>
      </c>
      <c r="F257" s="272" t="str">
        <f t="shared" si="9"/>
        <v>否</v>
      </c>
      <c r="G257" s="257" t="str">
        <f t="shared" si="10"/>
        <v>项</v>
      </c>
    </row>
    <row r="258" s="250" customFormat="1" ht="36" customHeight="1" spans="1:7">
      <c r="A258" s="279" t="s">
        <v>1753</v>
      </c>
      <c r="B258" s="273" t="s">
        <v>1513</v>
      </c>
      <c r="C258" s="275">
        <v>0</v>
      </c>
      <c r="D258" s="275">
        <v>0</v>
      </c>
      <c r="E258" s="88" t="str">
        <f t="shared" si="11"/>
        <v/>
      </c>
      <c r="F258" s="272" t="str">
        <f t="shared" si="9"/>
        <v>否</v>
      </c>
      <c r="G258" s="257" t="str">
        <f t="shared" si="10"/>
        <v>项</v>
      </c>
    </row>
    <row r="259" s="250" customFormat="1" ht="36" customHeight="1" spans="1:7">
      <c r="A259" s="279" t="s">
        <v>1754</v>
      </c>
      <c r="B259" s="273" t="s">
        <v>1514</v>
      </c>
      <c r="C259" s="275">
        <v>0</v>
      </c>
      <c r="D259" s="275">
        <v>0</v>
      </c>
      <c r="E259" s="88" t="str">
        <f t="shared" si="11"/>
        <v/>
      </c>
      <c r="F259" s="272" t="str">
        <f t="shared" si="9"/>
        <v>否</v>
      </c>
      <c r="G259" s="257" t="str">
        <f t="shared" si="10"/>
        <v>项</v>
      </c>
    </row>
    <row r="260" s="250" customFormat="1" ht="36" customHeight="1" spans="1:7">
      <c r="A260" s="274"/>
      <c r="B260" s="273"/>
      <c r="C260" s="276"/>
      <c r="D260" s="276"/>
      <c r="E260" s="88" t="str">
        <f t="shared" si="11"/>
        <v/>
      </c>
      <c r="F260" s="272" t="str">
        <f>IF(LEN(A260)=3,"是",IF(B260&lt;&gt;"",IF(SUM(C260:D260)&lt;&gt;0,"是","否"),"是"))</f>
        <v>是</v>
      </c>
      <c r="G260" s="257"/>
    </row>
    <row r="261" s="250" customFormat="1" ht="36" customHeight="1" spans="1:7">
      <c r="A261" s="280"/>
      <c r="B261" s="281" t="s">
        <v>1755</v>
      </c>
      <c r="C261" s="271">
        <f>C4+C20+C32+C43+C98+C122+C174+C178+C204+C221+C239</f>
        <v>109527</v>
      </c>
      <c r="D261" s="271">
        <f>D4+D20+D32+D43+D98+D122+D174+D178+D204+D221+D239</f>
        <v>30600</v>
      </c>
      <c r="E261" s="88">
        <f t="shared" si="11"/>
        <v>-0.721</v>
      </c>
      <c r="F261" s="272" t="str">
        <f>IF(LEN(A261)=3,"是",IF(B261&lt;&gt;"",IF(SUM(C261:D261)&lt;&gt;0,"是","否"),"是"))</f>
        <v>是</v>
      </c>
      <c r="G261" s="257"/>
    </row>
    <row r="262" s="250" customFormat="1" ht="36" customHeight="1" spans="1:7">
      <c r="A262" s="282" t="s">
        <v>1756</v>
      </c>
      <c r="B262" s="283" t="s">
        <v>120</v>
      </c>
      <c r="C262" s="284">
        <f>C263+C266+C267+C268</f>
        <v>8499</v>
      </c>
      <c r="D262" s="284"/>
      <c r="E262" s="88">
        <f t="shared" si="11"/>
        <v>-1</v>
      </c>
      <c r="F262" s="272" t="str">
        <f t="shared" ref="F261:F271" si="12">IF(LEN(A262)=3,"是",IF(B262&lt;&gt;"",IF(SUM(C262:D262)&lt;&gt;0,"是","否"),"是"))</f>
        <v>是</v>
      </c>
      <c r="G262" s="257"/>
    </row>
    <row r="263" s="250" customFormat="1" ht="36" customHeight="1" spans="1:7">
      <c r="A263" s="282" t="s">
        <v>1757</v>
      </c>
      <c r="B263" s="285" t="s">
        <v>1516</v>
      </c>
      <c r="C263" s="90">
        <f>C264+C265</f>
        <v>936</v>
      </c>
      <c r="D263" s="90"/>
      <c r="E263" s="88">
        <f t="shared" si="11"/>
        <v>-1</v>
      </c>
      <c r="F263" s="272" t="str">
        <f t="shared" si="12"/>
        <v>是</v>
      </c>
      <c r="G263" s="257"/>
    </row>
    <row r="264" s="250" customFormat="1" ht="36" customHeight="1" spans="1:7">
      <c r="A264" s="286" t="s">
        <v>1758</v>
      </c>
      <c r="B264" s="285" t="s">
        <v>1759</v>
      </c>
      <c r="C264" s="90"/>
      <c r="D264" s="90"/>
      <c r="E264" s="88" t="str">
        <f t="shared" ref="E264:E271" si="13">IF(C264&gt;0,D264/C264-1,IF(C264&lt;0,-(D264/C264-1),""))</f>
        <v/>
      </c>
      <c r="F264" s="272" t="str">
        <f t="shared" si="12"/>
        <v>否</v>
      </c>
      <c r="G264" s="257"/>
    </row>
    <row r="265" s="250" customFormat="1" ht="36" customHeight="1" spans="1:6">
      <c r="A265" s="287" t="s">
        <v>1760</v>
      </c>
      <c r="B265" s="285" t="s">
        <v>1517</v>
      </c>
      <c r="C265" s="90">
        <v>936</v>
      </c>
      <c r="D265" s="90">
        <v>700</v>
      </c>
      <c r="E265" s="88">
        <f t="shared" si="13"/>
        <v>-0.252</v>
      </c>
      <c r="F265" s="272" t="str">
        <f t="shared" si="12"/>
        <v>是</v>
      </c>
    </row>
    <row r="266" s="250" customFormat="1" ht="36" customHeight="1" spans="1:7">
      <c r="A266" s="286" t="s">
        <v>1761</v>
      </c>
      <c r="B266" s="285" t="s">
        <v>1519</v>
      </c>
      <c r="C266" s="90">
        <v>7563</v>
      </c>
      <c r="D266" s="90"/>
      <c r="E266" s="88">
        <f t="shared" si="13"/>
        <v>-1</v>
      </c>
      <c r="F266" s="272" t="str">
        <f t="shared" si="12"/>
        <v>是</v>
      </c>
      <c r="G266" s="257"/>
    </row>
    <row r="267" s="250" customFormat="1" ht="36" customHeight="1" spans="1:7">
      <c r="A267" s="286" t="s">
        <v>1762</v>
      </c>
      <c r="B267" s="285" t="s">
        <v>1520</v>
      </c>
      <c r="C267" s="90"/>
      <c r="D267" s="90"/>
      <c r="E267" s="88" t="str">
        <f t="shared" si="13"/>
        <v/>
      </c>
      <c r="F267" s="272" t="str">
        <f t="shared" si="12"/>
        <v>否</v>
      </c>
      <c r="G267" s="257"/>
    </row>
    <row r="268" ht="36" customHeight="1" spans="1:7">
      <c r="A268" s="286" t="s">
        <v>1763</v>
      </c>
      <c r="B268" s="288" t="s">
        <v>1764</v>
      </c>
      <c r="C268" s="90"/>
      <c r="D268" s="90"/>
      <c r="E268" s="88" t="str">
        <f t="shared" si="13"/>
        <v/>
      </c>
      <c r="F268" s="272" t="str">
        <f t="shared" si="12"/>
        <v>否</v>
      </c>
      <c r="G268" s="257"/>
    </row>
    <row r="269" ht="36" customHeight="1" spans="1:7">
      <c r="A269" s="282" t="s">
        <v>1765</v>
      </c>
      <c r="B269" s="289" t="s">
        <v>1521</v>
      </c>
      <c r="C269" s="284">
        <v>700</v>
      </c>
      <c r="D269" s="284"/>
      <c r="E269" s="88">
        <f t="shared" si="13"/>
        <v>-1</v>
      </c>
      <c r="F269" s="272" t="str">
        <f t="shared" si="12"/>
        <v>是</v>
      </c>
      <c r="G269" s="257"/>
    </row>
    <row r="270" ht="36" customHeight="1" spans="1:7">
      <c r="A270" s="282"/>
      <c r="B270" s="289" t="s">
        <v>1766</v>
      </c>
      <c r="C270" s="284"/>
      <c r="D270" s="90"/>
      <c r="E270" s="88" t="str">
        <f t="shared" si="13"/>
        <v/>
      </c>
      <c r="F270" s="272" t="str">
        <f t="shared" si="12"/>
        <v>否</v>
      </c>
      <c r="G270" s="257"/>
    </row>
    <row r="271" ht="36" customHeight="1" spans="1:7">
      <c r="A271" s="290"/>
      <c r="B271" s="291" t="s">
        <v>127</v>
      </c>
      <c r="C271" s="284">
        <f>C261+C262+C269</f>
        <v>118726</v>
      </c>
      <c r="D271" s="284">
        <f>D261+D262+D269</f>
        <v>30600</v>
      </c>
      <c r="E271" s="88">
        <f t="shared" si="13"/>
        <v>-0.742</v>
      </c>
      <c r="F271" s="272" t="str">
        <f t="shared" si="12"/>
        <v>是</v>
      </c>
      <c r="G271" s="257"/>
    </row>
    <row r="272" spans="3:4">
      <c r="C272" s="292"/>
      <c r="D272" s="292"/>
    </row>
    <row r="273" spans="3:4">
      <c r="C273" s="292"/>
      <c r="D273" s="292"/>
    </row>
    <row r="274" spans="3:4">
      <c r="C274" s="292"/>
      <c r="D274" s="292"/>
    </row>
  </sheetData>
  <autoFilter ref="A3:G271">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5"/>
  <sheetViews>
    <sheetView showGridLines="0" showZeros="0" tabSelected="1" view="pageBreakPreview" zoomScaleNormal="100" workbookViewId="0">
      <selection activeCell="D4" sqref="D4"/>
    </sheetView>
  </sheetViews>
  <sheetFormatPr defaultColWidth="9" defaultRowHeight="13.5" outlineLevelCol="4"/>
  <cols>
    <col min="1" max="1" width="52.1333333333333" style="236" customWidth="1"/>
    <col min="2" max="4" width="20.6333333333333" customWidth="1"/>
  </cols>
  <sheetData>
    <row r="1" s="235" customFormat="1" ht="45" customHeight="1" spans="1:5">
      <c r="A1" s="237" t="s">
        <v>1767</v>
      </c>
      <c r="B1" s="237"/>
      <c r="C1" s="237"/>
      <c r="D1" s="237"/>
      <c r="E1" s="238"/>
    </row>
    <row r="2" ht="20.1" customHeight="1" spans="1:5">
      <c r="A2" s="239"/>
      <c r="B2" s="240"/>
      <c r="C2" s="241"/>
      <c r="D2" s="241" t="s">
        <v>1</v>
      </c>
      <c r="E2" s="236"/>
    </row>
    <row r="3" ht="45" customHeight="1" spans="1:5">
      <c r="A3" s="150" t="s">
        <v>1165</v>
      </c>
      <c r="B3" s="157" t="s">
        <v>129</v>
      </c>
      <c r="C3" s="157" t="s">
        <v>5</v>
      </c>
      <c r="D3" s="157" t="s">
        <v>130</v>
      </c>
      <c r="E3" s="242" t="s">
        <v>7</v>
      </c>
    </row>
    <row r="4" ht="36" customHeight="1" spans="1:5">
      <c r="A4" s="243" t="s">
        <v>1291</v>
      </c>
      <c r="B4" s="244">
        <v>11</v>
      </c>
      <c r="C4" s="244">
        <v>15</v>
      </c>
      <c r="D4" s="88">
        <f>IF(B4&gt;0,C4/B4-1,IF(B4&lt;0,-(C4/B4-1),""))</f>
        <v>0.364</v>
      </c>
      <c r="E4" s="245" t="str">
        <f>IF(A4&lt;&gt;"",IF(SUM(B4:C4)&lt;&gt;0,"是","否"),"是")</f>
        <v>是</v>
      </c>
    </row>
    <row r="5" ht="36" customHeight="1" spans="1:5">
      <c r="A5" s="243" t="s">
        <v>1307</v>
      </c>
      <c r="B5" s="244">
        <v>288</v>
      </c>
      <c r="C5" s="244">
        <v>500</v>
      </c>
      <c r="D5" s="88">
        <f t="shared" ref="D5:D15" si="0">IF(B5&gt;0,C5/B5-1,IF(B5&lt;0,-(C5/B5-1),""))</f>
        <v>0.736</v>
      </c>
      <c r="E5" s="245" t="str">
        <f t="shared" ref="E5:E15" si="1">IF(A5&lt;&gt;"",IF(SUM(B5:C5)&lt;&gt;0,"是","否"),"是")</f>
        <v>是</v>
      </c>
    </row>
    <row r="6" ht="36" customHeight="1" spans="1:5">
      <c r="A6" s="243" t="s">
        <v>1316</v>
      </c>
      <c r="B6" s="244"/>
      <c r="C6" s="244"/>
      <c r="D6" s="88" t="str">
        <f t="shared" si="0"/>
        <v/>
      </c>
      <c r="E6" s="245" t="str">
        <f t="shared" si="1"/>
        <v>否</v>
      </c>
    </row>
    <row r="7" ht="36" customHeight="1" spans="1:5">
      <c r="A7" s="246" t="s">
        <v>1327</v>
      </c>
      <c r="B7" s="244">
        <v>119</v>
      </c>
      <c r="C7" s="244">
        <v>145</v>
      </c>
      <c r="D7" s="88">
        <f t="shared" si="0"/>
        <v>0.218</v>
      </c>
      <c r="E7" s="247" t="str">
        <f t="shared" si="1"/>
        <v>是</v>
      </c>
    </row>
    <row r="8" ht="36" customHeight="1" spans="1:5">
      <c r="A8" s="243" t="s">
        <v>1364</v>
      </c>
      <c r="B8" s="244">
        <v>26</v>
      </c>
      <c r="C8" s="244">
        <v>40</v>
      </c>
      <c r="D8" s="88">
        <f t="shared" si="0"/>
        <v>0.538</v>
      </c>
      <c r="E8" s="245" t="str">
        <f t="shared" si="1"/>
        <v>是</v>
      </c>
    </row>
    <row r="9" ht="36" customHeight="1" spans="1:5">
      <c r="A9" s="243" t="s">
        <v>1382</v>
      </c>
      <c r="B9" s="244"/>
      <c r="C9" s="244"/>
      <c r="D9" s="88" t="str">
        <f t="shared" si="0"/>
        <v/>
      </c>
      <c r="E9" s="245" t="str">
        <f t="shared" si="1"/>
        <v>否</v>
      </c>
    </row>
    <row r="10" ht="36" customHeight="1" spans="1:5">
      <c r="A10" s="246" t="s">
        <v>1429</v>
      </c>
      <c r="B10" s="244"/>
      <c r="C10" s="244"/>
      <c r="D10" s="88" t="str">
        <f t="shared" si="0"/>
        <v/>
      </c>
      <c r="E10" s="247" t="str">
        <f t="shared" si="1"/>
        <v>否</v>
      </c>
    </row>
    <row r="11" ht="36" customHeight="1" spans="1:5">
      <c r="A11" s="243" t="s">
        <v>1433</v>
      </c>
      <c r="B11" s="244">
        <v>603</v>
      </c>
      <c r="C11" s="244">
        <v>800</v>
      </c>
      <c r="D11" s="88">
        <f t="shared" si="0"/>
        <v>0.327</v>
      </c>
      <c r="E11" s="245" t="str">
        <f t="shared" si="1"/>
        <v>是</v>
      </c>
    </row>
    <row r="12" ht="36" customHeight="1" spans="1:5">
      <c r="A12" s="246" t="s">
        <v>1459</v>
      </c>
      <c r="B12" s="244"/>
      <c r="C12" s="244"/>
      <c r="D12" s="88" t="str">
        <f t="shared" si="0"/>
        <v/>
      </c>
      <c r="E12" s="247" t="str">
        <f t="shared" si="1"/>
        <v>否</v>
      </c>
    </row>
    <row r="13" ht="36" customHeight="1" spans="1:5">
      <c r="A13" s="246" t="s">
        <v>1476</v>
      </c>
      <c r="B13" s="244"/>
      <c r="C13" s="244"/>
      <c r="D13" s="88" t="str">
        <f t="shared" si="0"/>
        <v/>
      </c>
      <c r="E13" s="247" t="str">
        <f t="shared" si="1"/>
        <v>否</v>
      </c>
    </row>
    <row r="14" ht="36" customHeight="1" spans="1:5">
      <c r="A14" s="246" t="s">
        <v>1494</v>
      </c>
      <c r="B14" s="244"/>
      <c r="C14" s="244"/>
      <c r="D14" s="88" t="str">
        <f t="shared" si="0"/>
        <v/>
      </c>
      <c r="E14" s="247" t="str">
        <f t="shared" si="1"/>
        <v>否</v>
      </c>
    </row>
    <row r="15" ht="36" customHeight="1" spans="1:5">
      <c r="A15" s="248" t="s">
        <v>1768</v>
      </c>
      <c r="B15" s="249">
        <f>SUM(B4:B14)</f>
        <v>1047</v>
      </c>
      <c r="C15" s="249">
        <f>SUM(C4:C14)</f>
        <v>1500</v>
      </c>
      <c r="D15" s="85">
        <f t="shared" si="0"/>
        <v>0.433</v>
      </c>
      <c r="E15" s="245" t="str">
        <f t="shared" si="1"/>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00B0F0"/>
  </sheetPr>
  <dimension ref="A1:E54"/>
  <sheetViews>
    <sheetView showGridLines="0" showZeros="0" view="pageBreakPreview" zoomScaleNormal="100" workbookViewId="0">
      <selection activeCell="D34" sqref="D34"/>
    </sheetView>
  </sheetViews>
  <sheetFormatPr defaultColWidth="9" defaultRowHeight="14.25" outlineLevelCol="4"/>
  <cols>
    <col min="1" max="1" width="50.775" style="195" customWidth="1"/>
    <col min="2" max="4" width="20.6333333333333" style="195" customWidth="1"/>
    <col min="5" max="5" width="4.21666666666667" style="195" customWidth="1"/>
    <col min="6" max="6" width="13.775" style="195"/>
    <col min="7" max="16384" width="9" style="195"/>
  </cols>
  <sheetData>
    <row r="1" ht="45" customHeight="1" spans="1:4">
      <c r="A1" s="153" t="s">
        <v>1769</v>
      </c>
      <c r="B1" s="153"/>
      <c r="C1" s="153"/>
      <c r="D1" s="153"/>
    </row>
    <row r="2" ht="20.1" customHeight="1" spans="1:4">
      <c r="A2" s="219"/>
      <c r="B2" s="220"/>
      <c r="C2" s="221"/>
      <c r="D2" s="222" t="s">
        <v>1770</v>
      </c>
    </row>
    <row r="3" ht="45" customHeight="1" spans="1:5">
      <c r="A3" s="177" t="s">
        <v>1771</v>
      </c>
      <c r="B3" s="81" t="s">
        <v>4</v>
      </c>
      <c r="C3" s="81" t="s">
        <v>5</v>
      </c>
      <c r="D3" s="81" t="s">
        <v>6</v>
      </c>
      <c r="E3" s="195" t="s">
        <v>7</v>
      </c>
    </row>
    <row r="4" ht="36" customHeight="1" spans="1:5">
      <c r="A4" s="145" t="s">
        <v>1772</v>
      </c>
      <c r="B4" s="223"/>
      <c r="C4" s="223"/>
      <c r="D4" s="88" t="str">
        <f>IF(B4&gt;0,C4/B4-1,IF(B4&lt;0,-(C4/B4-1),""))</f>
        <v/>
      </c>
      <c r="E4" s="224" t="str">
        <f t="shared" ref="E4:E41" si="0">IF(A4&lt;&gt;"",IF(SUM(B4:C4)&lt;&gt;0,"是","否"),"是")</f>
        <v>否</v>
      </c>
    </row>
    <row r="5" ht="36" customHeight="1" spans="1:5">
      <c r="A5" s="212" t="s">
        <v>1773</v>
      </c>
      <c r="B5" s="225"/>
      <c r="C5" s="226"/>
      <c r="D5" s="88" t="str">
        <f t="shared" ref="D5:D41" si="1">IF(B5&gt;0,C5/B5-1,IF(B5&lt;0,-(C5/B5-1),""))</f>
        <v/>
      </c>
      <c r="E5" s="224" t="str">
        <f t="shared" si="0"/>
        <v>否</v>
      </c>
    </row>
    <row r="6" ht="36" customHeight="1" spans="1:5">
      <c r="A6" s="212" t="s">
        <v>1774</v>
      </c>
      <c r="B6" s="225"/>
      <c r="C6" s="225"/>
      <c r="D6" s="88" t="str">
        <f t="shared" si="1"/>
        <v/>
      </c>
      <c r="E6" s="224" t="str">
        <f t="shared" si="0"/>
        <v>否</v>
      </c>
    </row>
    <row r="7" ht="36" customHeight="1" spans="1:5">
      <c r="A7" s="212" t="s">
        <v>1775</v>
      </c>
      <c r="B7" s="227"/>
      <c r="C7" s="226"/>
      <c r="D7" s="88" t="str">
        <f t="shared" si="1"/>
        <v/>
      </c>
      <c r="E7" s="224" t="str">
        <f t="shared" si="0"/>
        <v>否</v>
      </c>
    </row>
    <row r="8" ht="36" customHeight="1" spans="1:5">
      <c r="A8" s="212" t="s">
        <v>1776</v>
      </c>
      <c r="B8" s="225"/>
      <c r="C8" s="226"/>
      <c r="D8" s="88" t="str">
        <f t="shared" si="1"/>
        <v/>
      </c>
      <c r="E8" s="224" t="str">
        <f t="shared" si="0"/>
        <v>否</v>
      </c>
    </row>
    <row r="9" ht="36" customHeight="1" spans="1:5">
      <c r="A9" s="212" t="s">
        <v>1777</v>
      </c>
      <c r="B9" s="227"/>
      <c r="C9" s="226"/>
      <c r="D9" s="88" t="str">
        <f t="shared" si="1"/>
        <v/>
      </c>
      <c r="E9" s="224" t="str">
        <f t="shared" si="0"/>
        <v>否</v>
      </c>
    </row>
    <row r="10" ht="36" customHeight="1" spans="1:5">
      <c r="A10" s="212" t="s">
        <v>1778</v>
      </c>
      <c r="B10" s="225"/>
      <c r="C10" s="226"/>
      <c r="D10" s="88" t="str">
        <f t="shared" si="1"/>
        <v/>
      </c>
      <c r="E10" s="224" t="str">
        <f t="shared" si="0"/>
        <v>否</v>
      </c>
    </row>
    <row r="11" ht="36" customHeight="1" spans="1:5">
      <c r="A11" s="212" t="s">
        <v>1779</v>
      </c>
      <c r="B11" s="225"/>
      <c r="C11" s="226"/>
      <c r="D11" s="88" t="str">
        <f t="shared" si="1"/>
        <v/>
      </c>
      <c r="E11" s="224" t="str">
        <f t="shared" si="0"/>
        <v>否</v>
      </c>
    </row>
    <row r="12" ht="36" customHeight="1" spans="1:5">
      <c r="A12" s="212" t="s">
        <v>1780</v>
      </c>
      <c r="B12" s="225"/>
      <c r="C12" s="226"/>
      <c r="D12" s="88" t="str">
        <f t="shared" si="1"/>
        <v/>
      </c>
      <c r="E12" s="224" t="str">
        <f t="shared" si="0"/>
        <v>否</v>
      </c>
    </row>
    <row r="13" ht="36" customHeight="1" spans="1:5">
      <c r="A13" s="212" t="s">
        <v>1781</v>
      </c>
      <c r="B13" s="228"/>
      <c r="C13" s="225"/>
      <c r="D13" s="88" t="str">
        <f t="shared" si="1"/>
        <v/>
      </c>
      <c r="E13" s="224" t="str">
        <f t="shared" si="0"/>
        <v>否</v>
      </c>
    </row>
    <row r="14" ht="36" customHeight="1" spans="1:5">
      <c r="A14" s="212" t="s">
        <v>1782</v>
      </c>
      <c r="B14" s="228"/>
      <c r="C14" s="226"/>
      <c r="D14" s="88" t="str">
        <f t="shared" si="1"/>
        <v/>
      </c>
      <c r="E14" s="224" t="str">
        <f t="shared" si="0"/>
        <v>否</v>
      </c>
    </row>
    <row r="15" ht="36" customHeight="1" spans="1:5">
      <c r="A15" s="212" t="s">
        <v>1783</v>
      </c>
      <c r="B15" s="228"/>
      <c r="C15" s="229"/>
      <c r="D15" s="88" t="str">
        <f t="shared" si="1"/>
        <v/>
      </c>
      <c r="E15" s="224" t="str">
        <f t="shared" si="0"/>
        <v>否</v>
      </c>
    </row>
    <row r="16" ht="36" customHeight="1" spans="1:5">
      <c r="A16" s="212" t="s">
        <v>1784</v>
      </c>
      <c r="B16" s="228"/>
      <c r="C16" s="229"/>
      <c r="D16" s="88" t="str">
        <f t="shared" si="1"/>
        <v/>
      </c>
      <c r="E16" s="224" t="str">
        <f t="shared" si="0"/>
        <v>否</v>
      </c>
    </row>
    <row r="17" ht="36" customHeight="1" spans="1:5">
      <c r="A17" s="212" t="s">
        <v>1785</v>
      </c>
      <c r="B17" s="225"/>
      <c r="C17" s="226"/>
      <c r="D17" s="88" t="str">
        <f t="shared" si="1"/>
        <v/>
      </c>
      <c r="E17" s="224" t="str">
        <f t="shared" si="0"/>
        <v>否</v>
      </c>
    </row>
    <row r="18" ht="36" customHeight="1" spans="1:5">
      <c r="A18" s="212" t="s">
        <v>1786</v>
      </c>
      <c r="B18" s="228"/>
      <c r="C18" s="229"/>
      <c r="D18" s="88" t="str">
        <f t="shared" si="1"/>
        <v/>
      </c>
      <c r="E18" s="224" t="str">
        <f t="shared" si="0"/>
        <v>否</v>
      </c>
    </row>
    <row r="19" ht="36" customHeight="1" spans="1:5">
      <c r="A19" s="212" t="s">
        <v>1787</v>
      </c>
      <c r="B19" s="228"/>
      <c r="C19" s="229"/>
      <c r="D19" s="88" t="str">
        <f t="shared" si="1"/>
        <v/>
      </c>
      <c r="E19" s="224" t="str">
        <f t="shared" si="0"/>
        <v>否</v>
      </c>
    </row>
    <row r="20" ht="36" customHeight="1" spans="1:5">
      <c r="A20" s="212" t="s">
        <v>1788</v>
      </c>
      <c r="B20" s="225"/>
      <c r="C20" s="229"/>
      <c r="D20" s="88" t="str">
        <f t="shared" si="1"/>
        <v/>
      </c>
      <c r="E20" s="224" t="str">
        <f t="shared" si="0"/>
        <v>否</v>
      </c>
    </row>
    <row r="21" ht="36" customHeight="1" spans="1:5">
      <c r="A21" s="212" t="s">
        <v>1789</v>
      </c>
      <c r="B21" s="228"/>
      <c r="C21" s="226"/>
      <c r="D21" s="88" t="str">
        <f t="shared" si="1"/>
        <v/>
      </c>
      <c r="E21" s="224" t="str">
        <f t="shared" si="0"/>
        <v>否</v>
      </c>
    </row>
    <row r="22" ht="36" customHeight="1" spans="1:5">
      <c r="A22" s="212" t="s">
        <v>1790</v>
      </c>
      <c r="B22" s="228"/>
      <c r="C22" s="226"/>
      <c r="D22" s="88" t="str">
        <f t="shared" si="1"/>
        <v/>
      </c>
      <c r="E22" s="224" t="str">
        <f t="shared" si="0"/>
        <v>否</v>
      </c>
    </row>
    <row r="23" ht="36" customHeight="1" spans="1:5">
      <c r="A23" s="145" t="s">
        <v>1791</v>
      </c>
      <c r="B23" s="223"/>
      <c r="C23" s="223"/>
      <c r="D23" s="88" t="str">
        <f t="shared" si="1"/>
        <v/>
      </c>
      <c r="E23" s="224" t="str">
        <f t="shared" si="0"/>
        <v>否</v>
      </c>
    </row>
    <row r="24" ht="36" customHeight="1" spans="1:5">
      <c r="A24" s="161" t="s">
        <v>1792</v>
      </c>
      <c r="B24" s="228"/>
      <c r="C24" s="226"/>
      <c r="D24" s="88" t="str">
        <f t="shared" si="1"/>
        <v/>
      </c>
      <c r="E24" s="224" t="str">
        <f t="shared" si="0"/>
        <v>否</v>
      </c>
    </row>
    <row r="25" ht="36" customHeight="1" spans="1:5">
      <c r="A25" s="161" t="s">
        <v>1793</v>
      </c>
      <c r="B25" s="228"/>
      <c r="C25" s="226"/>
      <c r="D25" s="88" t="str">
        <f t="shared" si="1"/>
        <v/>
      </c>
      <c r="E25" s="224" t="str">
        <f t="shared" si="0"/>
        <v>否</v>
      </c>
    </row>
    <row r="26" ht="36" customHeight="1" spans="1:5">
      <c r="A26" s="161" t="s">
        <v>1794</v>
      </c>
      <c r="B26" s="228"/>
      <c r="C26" s="226"/>
      <c r="D26" s="88" t="str">
        <f t="shared" si="1"/>
        <v/>
      </c>
      <c r="E26" s="224" t="str">
        <f t="shared" si="0"/>
        <v>否</v>
      </c>
    </row>
    <row r="27" ht="36" customHeight="1" spans="1:5">
      <c r="A27" s="161" t="s">
        <v>1795</v>
      </c>
      <c r="B27" s="228"/>
      <c r="C27" s="226"/>
      <c r="D27" s="88" t="str">
        <f t="shared" si="1"/>
        <v/>
      </c>
      <c r="E27" s="224" t="str">
        <f t="shared" si="0"/>
        <v>否</v>
      </c>
    </row>
    <row r="28" ht="36" customHeight="1" spans="1:5">
      <c r="A28" s="145" t="s">
        <v>1796</v>
      </c>
      <c r="B28" s="223"/>
      <c r="C28" s="223"/>
      <c r="D28" s="88" t="str">
        <f t="shared" si="1"/>
        <v/>
      </c>
      <c r="E28" s="224" t="str">
        <f t="shared" si="0"/>
        <v>否</v>
      </c>
    </row>
    <row r="29" ht="36" customHeight="1" spans="1:5">
      <c r="A29" s="161" t="s">
        <v>1797</v>
      </c>
      <c r="B29" s="228"/>
      <c r="C29" s="226"/>
      <c r="D29" s="88" t="str">
        <f t="shared" si="1"/>
        <v/>
      </c>
      <c r="E29" s="224" t="str">
        <f t="shared" si="0"/>
        <v>否</v>
      </c>
    </row>
    <row r="30" ht="36" customHeight="1" spans="1:5">
      <c r="A30" s="161" t="s">
        <v>1798</v>
      </c>
      <c r="B30" s="225"/>
      <c r="C30" s="226"/>
      <c r="D30" s="88" t="str">
        <f t="shared" si="1"/>
        <v/>
      </c>
      <c r="E30" s="224" t="str">
        <f t="shared" si="0"/>
        <v>否</v>
      </c>
    </row>
    <row r="31" ht="36" customHeight="1" spans="1:5">
      <c r="A31" s="161" t="s">
        <v>1799</v>
      </c>
      <c r="B31" s="228"/>
      <c r="C31" s="226"/>
      <c r="D31" s="88" t="str">
        <f t="shared" si="1"/>
        <v/>
      </c>
      <c r="E31" s="224" t="str">
        <f t="shared" si="0"/>
        <v>否</v>
      </c>
    </row>
    <row r="32" ht="36" customHeight="1" spans="1:5">
      <c r="A32" s="145" t="s">
        <v>1800</v>
      </c>
      <c r="B32" s="223"/>
      <c r="C32" s="223"/>
      <c r="D32" s="88" t="str">
        <f t="shared" si="1"/>
        <v/>
      </c>
      <c r="E32" s="224" t="str">
        <f t="shared" si="0"/>
        <v>否</v>
      </c>
    </row>
    <row r="33" ht="36" customHeight="1" spans="1:5">
      <c r="A33" s="161" t="s">
        <v>1801</v>
      </c>
      <c r="B33" s="225"/>
      <c r="C33" s="230"/>
      <c r="D33" s="88" t="str">
        <f t="shared" si="1"/>
        <v/>
      </c>
      <c r="E33" s="224" t="str">
        <f t="shared" si="0"/>
        <v>否</v>
      </c>
    </row>
    <row r="34" ht="36" customHeight="1" spans="1:5">
      <c r="A34" s="161" t="s">
        <v>1802</v>
      </c>
      <c r="B34" s="228"/>
      <c r="C34" s="230"/>
      <c r="D34" s="88" t="str">
        <f t="shared" si="1"/>
        <v/>
      </c>
      <c r="E34" s="224" t="str">
        <f t="shared" si="0"/>
        <v>否</v>
      </c>
    </row>
    <row r="35" ht="36" customHeight="1" spans="1:5">
      <c r="A35" s="161" t="s">
        <v>1803</v>
      </c>
      <c r="B35" s="228"/>
      <c r="C35" s="229"/>
      <c r="D35" s="88" t="str">
        <f t="shared" si="1"/>
        <v/>
      </c>
      <c r="E35" s="224" t="str">
        <f t="shared" si="0"/>
        <v>否</v>
      </c>
    </row>
    <row r="36" ht="36" customHeight="1" spans="1:5">
      <c r="A36" s="145" t="s">
        <v>1804</v>
      </c>
      <c r="B36" s="231">
        <v>8500</v>
      </c>
      <c r="C36" s="232">
        <v>10000</v>
      </c>
      <c r="D36" s="85">
        <f t="shared" si="1"/>
        <v>0.176</v>
      </c>
      <c r="E36" s="224" t="str">
        <f t="shared" si="0"/>
        <v>是</v>
      </c>
    </row>
    <row r="37" ht="36" customHeight="1" spans="1:5">
      <c r="A37" s="233" t="s">
        <v>1805</v>
      </c>
      <c r="B37" s="223">
        <v>8500</v>
      </c>
      <c r="C37" s="223">
        <v>10000</v>
      </c>
      <c r="D37" s="85">
        <f t="shared" si="1"/>
        <v>0.176</v>
      </c>
      <c r="E37" s="224" t="str">
        <f t="shared" si="0"/>
        <v>是</v>
      </c>
    </row>
    <row r="38" ht="36" customHeight="1" spans="1:5">
      <c r="A38" s="234" t="s">
        <v>60</v>
      </c>
      <c r="B38" s="225">
        <v>14</v>
      </c>
      <c r="C38" s="230">
        <v>14</v>
      </c>
      <c r="D38" s="88">
        <f t="shared" si="1"/>
        <v>0</v>
      </c>
      <c r="E38" s="224" t="str">
        <f t="shared" si="0"/>
        <v>是</v>
      </c>
    </row>
    <row r="39" ht="36" customHeight="1" spans="1:5">
      <c r="A39" s="190" t="s">
        <v>1806</v>
      </c>
      <c r="B39" s="223"/>
      <c r="C39" s="232">
        <v>14</v>
      </c>
      <c r="D39" s="85" t="str">
        <f t="shared" si="1"/>
        <v/>
      </c>
      <c r="E39" s="224" t="str">
        <f t="shared" si="0"/>
        <v>是</v>
      </c>
    </row>
    <row r="40" ht="36" customHeight="1" spans="1:5">
      <c r="A40" s="234" t="s">
        <v>1807</v>
      </c>
      <c r="B40" s="225"/>
      <c r="C40" s="230"/>
      <c r="D40" s="88" t="str">
        <f t="shared" si="1"/>
        <v/>
      </c>
      <c r="E40" s="224" t="str">
        <f t="shared" si="0"/>
        <v>否</v>
      </c>
    </row>
    <row r="41" ht="36" customHeight="1" spans="1:5">
      <c r="A41" s="233" t="s">
        <v>67</v>
      </c>
      <c r="B41" s="223">
        <f>B37+B38+B39+B40</f>
        <v>8514</v>
      </c>
      <c r="C41" s="223">
        <f>C37+C38+C39+C40</f>
        <v>10028</v>
      </c>
      <c r="D41" s="85">
        <f t="shared" si="1"/>
        <v>0.178</v>
      </c>
      <c r="E41" s="224" t="str">
        <f t="shared" si="0"/>
        <v>是</v>
      </c>
    </row>
    <row r="42" spans="2:2">
      <c r="B42" s="218"/>
    </row>
    <row r="43" spans="2:3">
      <c r="B43" s="218"/>
      <c r="C43" s="218"/>
    </row>
    <row r="44" spans="2:2">
      <c r="B44" s="218"/>
    </row>
    <row r="45" spans="2:3">
      <c r="B45" s="218"/>
      <c r="C45" s="218"/>
    </row>
    <row r="46" spans="2:2">
      <c r="B46" s="218"/>
    </row>
    <row r="47" spans="2:2">
      <c r="B47" s="218"/>
    </row>
    <row r="48" spans="2:3">
      <c r="B48" s="218"/>
      <c r="C48" s="218"/>
    </row>
    <row r="49" spans="2:2">
      <c r="B49" s="218"/>
    </row>
    <row r="50" spans="2:2">
      <c r="B50" s="218"/>
    </row>
    <row r="51" spans="2:2">
      <c r="B51" s="218"/>
    </row>
    <row r="52" spans="2:2">
      <c r="B52" s="218"/>
    </row>
    <row r="53" spans="2:3">
      <c r="B53" s="218"/>
      <c r="C53" s="218"/>
    </row>
    <row r="54" spans="2:2">
      <c r="B54" s="218"/>
    </row>
  </sheetData>
  <autoFilter ref="A3:E41">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F0"/>
  </sheetPr>
  <dimension ref="A1:E41"/>
  <sheetViews>
    <sheetView showGridLines="0" showZeros="0" view="pageBreakPreview" zoomScaleNormal="100" topLeftCell="A13" workbookViewId="0">
      <selection activeCell="D20" sqref="D20"/>
    </sheetView>
  </sheetViews>
  <sheetFormatPr defaultColWidth="9" defaultRowHeight="14.25" outlineLevelCol="4"/>
  <cols>
    <col min="1" max="1" width="50.775" style="170" customWidth="1"/>
    <col min="2" max="2" width="20.6333333333333" style="170" customWidth="1"/>
    <col min="3" max="3" width="20.6333333333333" style="195" customWidth="1"/>
    <col min="4" max="4" width="20.6333333333333" style="170" customWidth="1"/>
    <col min="5" max="5" width="4.775" style="170" customWidth="1"/>
    <col min="6" max="16384" width="9" style="170"/>
  </cols>
  <sheetData>
    <row r="1" ht="45" customHeight="1" spans="1:5">
      <c r="A1" s="196" t="s">
        <v>1808</v>
      </c>
      <c r="B1" s="196"/>
      <c r="C1" s="196"/>
      <c r="D1" s="196"/>
      <c r="E1" s="197"/>
    </row>
    <row r="2" ht="20.1" customHeight="1" spans="1:5">
      <c r="A2" s="198"/>
      <c r="B2" s="198"/>
      <c r="C2" s="198"/>
      <c r="D2" s="199" t="s">
        <v>1</v>
      </c>
      <c r="E2" s="200"/>
    </row>
    <row r="3" ht="45" customHeight="1" spans="1:5">
      <c r="A3" s="201" t="s">
        <v>3</v>
      </c>
      <c r="B3" s="157" t="s">
        <v>4</v>
      </c>
      <c r="C3" s="157" t="s">
        <v>5</v>
      </c>
      <c r="D3" s="157" t="s">
        <v>6</v>
      </c>
      <c r="E3" s="202" t="s">
        <v>7</v>
      </c>
    </row>
    <row r="4" ht="35.1" customHeight="1" spans="1:5">
      <c r="A4" s="145" t="s">
        <v>1809</v>
      </c>
      <c r="B4" s="203"/>
      <c r="C4" s="203"/>
      <c r="D4" s="204"/>
      <c r="E4" s="205" t="str">
        <f t="shared" ref="E4:E28" si="0">IF(A4&lt;&gt;"",IF(SUM(B4:C4)&lt;&gt;0,"是","否"),"是")</f>
        <v>否</v>
      </c>
    </row>
    <row r="5" ht="35.1" customHeight="1" spans="1:5">
      <c r="A5" s="147" t="s">
        <v>1810</v>
      </c>
      <c r="B5" s="206"/>
      <c r="C5" s="206"/>
      <c r="D5" s="207"/>
      <c r="E5" s="205" t="str">
        <f t="shared" si="0"/>
        <v>否</v>
      </c>
    </row>
    <row r="6" ht="35.1" customHeight="1" spans="1:5">
      <c r="A6" s="147" t="s">
        <v>1811</v>
      </c>
      <c r="B6" s="206"/>
      <c r="C6" s="206"/>
      <c r="D6" s="207"/>
      <c r="E6" s="205" t="str">
        <f t="shared" si="0"/>
        <v>否</v>
      </c>
    </row>
    <row r="7" ht="35.1" customHeight="1" spans="1:5">
      <c r="A7" s="147" t="s">
        <v>1812</v>
      </c>
      <c r="B7" s="206"/>
      <c r="C7" s="206">
        <v>28</v>
      </c>
      <c r="D7" s="207"/>
      <c r="E7" s="205" t="str">
        <f t="shared" si="0"/>
        <v>是</v>
      </c>
    </row>
    <row r="8" ht="35.1" customHeight="1" spans="1:5">
      <c r="A8" s="147" t="s">
        <v>1813</v>
      </c>
      <c r="B8" s="206"/>
      <c r="C8" s="206"/>
      <c r="D8" s="207"/>
      <c r="E8" s="205" t="str">
        <f t="shared" si="0"/>
        <v>否</v>
      </c>
    </row>
    <row r="9" ht="35.1" customHeight="1" spans="1:5">
      <c r="A9" s="147" t="s">
        <v>1814</v>
      </c>
      <c r="B9" s="208"/>
      <c r="C9" s="208"/>
      <c r="D9" s="209" t="str">
        <f>IF(B9&gt;0,C9/B9-1,IF(B9&lt;0,-(C9/B9-1),""))</f>
        <v/>
      </c>
      <c r="E9" s="205" t="str">
        <f t="shared" si="0"/>
        <v>否</v>
      </c>
    </row>
    <row r="10" ht="35.1" customHeight="1" spans="1:5">
      <c r="A10" s="147" t="s">
        <v>1815</v>
      </c>
      <c r="B10" s="206"/>
      <c r="C10" s="206"/>
      <c r="D10" s="207"/>
      <c r="E10" s="205" t="str">
        <f t="shared" si="0"/>
        <v>否</v>
      </c>
    </row>
    <row r="11" ht="35.1" customHeight="1" spans="1:5">
      <c r="A11" s="145" t="s">
        <v>1816</v>
      </c>
      <c r="B11" s="210"/>
      <c r="C11" s="210"/>
      <c r="D11" s="211"/>
      <c r="E11" s="205" t="str">
        <f t="shared" si="0"/>
        <v>否</v>
      </c>
    </row>
    <row r="12" ht="35.1" customHeight="1" spans="1:5">
      <c r="A12" s="147" t="s">
        <v>1817</v>
      </c>
      <c r="B12" s="206"/>
      <c r="C12" s="206"/>
      <c r="D12" s="207"/>
      <c r="E12" s="205" t="str">
        <f t="shared" si="0"/>
        <v>否</v>
      </c>
    </row>
    <row r="13" ht="35.1" customHeight="1" spans="1:5">
      <c r="A13" s="147" t="s">
        <v>1818</v>
      </c>
      <c r="B13" s="206"/>
      <c r="C13" s="206"/>
      <c r="D13" s="207"/>
      <c r="E13" s="205" t="str">
        <f t="shared" si="0"/>
        <v>否</v>
      </c>
    </row>
    <row r="14" ht="35.1" customHeight="1" spans="1:5">
      <c r="A14" s="147" t="s">
        <v>1819</v>
      </c>
      <c r="B14" s="208"/>
      <c r="C14" s="208"/>
      <c r="D14" s="209" t="str">
        <f>IF(B14&gt;0,C14/B14-1,IF(B14&lt;0,-(C14/B14-1),""))</f>
        <v/>
      </c>
      <c r="E14" s="205" t="str">
        <f t="shared" si="0"/>
        <v>否</v>
      </c>
    </row>
    <row r="15" ht="35.1" customHeight="1" spans="1:5">
      <c r="A15" s="147" t="s">
        <v>1820</v>
      </c>
      <c r="B15" s="208"/>
      <c r="C15" s="208"/>
      <c r="D15" s="209" t="str">
        <f>IF(B15&gt;0,C15/B15-1,IF(B15&lt;0,-(C15/B15-1),""))</f>
        <v/>
      </c>
      <c r="E15" s="205" t="str">
        <f t="shared" si="0"/>
        <v>否</v>
      </c>
    </row>
    <row r="16" ht="35.1" customHeight="1" spans="1:5">
      <c r="A16" s="147" t="s">
        <v>1821</v>
      </c>
      <c r="B16" s="206"/>
      <c r="C16" s="206"/>
      <c r="D16" s="207"/>
      <c r="E16" s="205" t="str">
        <f t="shared" si="0"/>
        <v>否</v>
      </c>
    </row>
    <row r="17" s="194" customFormat="1" ht="35.1" customHeight="1" spans="1:5">
      <c r="A17" s="145" t="s">
        <v>1822</v>
      </c>
      <c r="B17" s="210"/>
      <c r="C17" s="210"/>
      <c r="D17" s="211"/>
      <c r="E17" s="205" t="str">
        <f t="shared" si="0"/>
        <v>否</v>
      </c>
    </row>
    <row r="18" ht="35.1" customHeight="1" spans="1:5">
      <c r="A18" s="147" t="s">
        <v>1823</v>
      </c>
      <c r="B18" s="206"/>
      <c r="C18" s="206"/>
      <c r="D18" s="211"/>
      <c r="E18" s="205" t="str">
        <f t="shared" si="0"/>
        <v>否</v>
      </c>
    </row>
    <row r="19" ht="35.1" customHeight="1" spans="1:5">
      <c r="A19" s="145" t="s">
        <v>1824</v>
      </c>
      <c r="B19" s="210"/>
      <c r="C19" s="210"/>
      <c r="D19" s="211"/>
      <c r="E19" s="205" t="str">
        <f t="shared" si="0"/>
        <v>否</v>
      </c>
    </row>
    <row r="20" ht="35.1" customHeight="1" spans="1:5">
      <c r="A20" s="212" t="s">
        <v>1825</v>
      </c>
      <c r="B20" s="206"/>
      <c r="C20" s="206"/>
      <c r="D20" s="207"/>
      <c r="E20" s="205" t="str">
        <f t="shared" si="0"/>
        <v>否</v>
      </c>
    </row>
    <row r="21" ht="35.1" customHeight="1" spans="1:5">
      <c r="A21" s="145" t="s">
        <v>1826</v>
      </c>
      <c r="B21" s="210"/>
      <c r="C21" s="210"/>
      <c r="D21" s="211"/>
      <c r="E21" s="205" t="str">
        <f t="shared" si="0"/>
        <v>否</v>
      </c>
    </row>
    <row r="22" ht="35.1" customHeight="1" spans="1:5">
      <c r="A22" s="147" t="s">
        <v>1827</v>
      </c>
      <c r="B22" s="206"/>
      <c r="C22" s="206"/>
      <c r="D22" s="207"/>
      <c r="E22" s="205" t="str">
        <f t="shared" si="0"/>
        <v>否</v>
      </c>
    </row>
    <row r="23" ht="35.1" customHeight="1" spans="1:5">
      <c r="A23" s="188" t="s">
        <v>1828</v>
      </c>
      <c r="B23" s="210"/>
      <c r="C23" s="210">
        <v>28</v>
      </c>
      <c r="D23" s="211"/>
      <c r="E23" s="205" t="str">
        <f t="shared" si="0"/>
        <v>是</v>
      </c>
    </row>
    <row r="24" ht="35.1" customHeight="1" spans="1:5">
      <c r="A24" s="213" t="s">
        <v>120</v>
      </c>
      <c r="B24" s="210">
        <f>B25+B26</f>
        <v>8500</v>
      </c>
      <c r="C24" s="210">
        <f>C25+C26</f>
        <v>10000</v>
      </c>
      <c r="D24" s="211"/>
      <c r="E24" s="205" t="str">
        <f t="shared" si="0"/>
        <v>是</v>
      </c>
    </row>
    <row r="25" ht="35.1" customHeight="1" spans="1:5">
      <c r="A25" s="214" t="s">
        <v>1829</v>
      </c>
      <c r="B25" s="208"/>
      <c r="C25" s="208"/>
      <c r="D25" s="215"/>
      <c r="E25" s="205" t="str">
        <f t="shared" si="0"/>
        <v>否</v>
      </c>
    </row>
    <row r="26" ht="35.1" customHeight="1" spans="1:5">
      <c r="A26" s="216" t="s">
        <v>1830</v>
      </c>
      <c r="B26" s="206">
        <v>8500</v>
      </c>
      <c r="C26" s="206">
        <v>10000</v>
      </c>
      <c r="D26" s="211"/>
      <c r="E26" s="205" t="str">
        <f t="shared" si="0"/>
        <v>是</v>
      </c>
    </row>
    <row r="27" ht="35.1" customHeight="1" spans="1:5">
      <c r="A27" s="217" t="s">
        <v>1831</v>
      </c>
      <c r="B27" s="210">
        <v>14</v>
      </c>
      <c r="C27" s="210"/>
      <c r="D27" s="211"/>
      <c r="E27" s="205" t="str">
        <f t="shared" si="0"/>
        <v>是</v>
      </c>
    </row>
    <row r="28" ht="35.1" customHeight="1" spans="1:5">
      <c r="A28" s="162" t="s">
        <v>127</v>
      </c>
      <c r="B28" s="210">
        <f>B23+B24+B27</f>
        <v>8514</v>
      </c>
      <c r="C28" s="210">
        <f>C23+C24+C27</f>
        <v>10028</v>
      </c>
      <c r="D28" s="211"/>
      <c r="E28" s="205" t="str">
        <f t="shared" si="0"/>
        <v>是</v>
      </c>
    </row>
    <row r="29" spans="2:2">
      <c r="B29" s="192"/>
    </row>
    <row r="30" spans="2:3">
      <c r="B30" s="192"/>
      <c r="C30" s="218"/>
    </row>
    <row r="31" spans="2:2">
      <c r="B31" s="192"/>
    </row>
    <row r="32" spans="2:3">
      <c r="B32" s="192"/>
      <c r="C32" s="218"/>
    </row>
    <row r="33" spans="2:2">
      <c r="B33" s="192"/>
    </row>
    <row r="34" spans="2:2">
      <c r="B34" s="192"/>
    </row>
    <row r="35" spans="2:3">
      <c r="B35" s="192"/>
      <c r="C35" s="218"/>
    </row>
    <row r="36" spans="2:2">
      <c r="B36" s="192"/>
    </row>
    <row r="37" spans="2:2">
      <c r="B37" s="192"/>
    </row>
    <row r="38" spans="2:2">
      <c r="B38" s="192"/>
    </row>
    <row r="39" spans="2:2">
      <c r="B39" s="192"/>
    </row>
    <row r="40" spans="2:3">
      <c r="B40" s="192"/>
      <c r="C40" s="218"/>
    </row>
    <row r="41" spans="2:2">
      <c r="B41" s="192"/>
    </row>
  </sheetData>
  <autoFilter ref="A3:E28">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F0"/>
  </sheetPr>
  <dimension ref="A1:E48"/>
  <sheetViews>
    <sheetView showGridLines="0" showZeros="0" view="pageBreakPreview" zoomScaleNormal="100" topLeftCell="A31" workbookViewId="0">
      <selection activeCell="D31" sqref="D31"/>
    </sheetView>
  </sheetViews>
  <sheetFormatPr defaultColWidth="9" defaultRowHeight="20.25" outlineLevelCol="4"/>
  <cols>
    <col min="1" max="1" width="52.6666666666667" style="170" customWidth="1"/>
    <col min="2" max="2" width="20.6333333333333" style="170" customWidth="1"/>
    <col min="3" max="3" width="20.6333333333333" style="171" customWidth="1"/>
    <col min="4" max="4" width="20.6333333333333" style="170" customWidth="1"/>
    <col min="5" max="5" width="4.44166666666667" style="170" customWidth="1"/>
    <col min="6" max="16384" width="9" style="170"/>
  </cols>
  <sheetData>
    <row r="1" ht="45" customHeight="1" spans="1:4">
      <c r="A1" s="172" t="s">
        <v>1832</v>
      </c>
      <c r="B1" s="172"/>
      <c r="C1" s="173"/>
      <c r="D1" s="172"/>
    </row>
    <row r="2" ht="20.1" customHeight="1" spans="1:4">
      <c r="A2" s="174"/>
      <c r="B2" s="174"/>
      <c r="C2" s="175"/>
      <c r="D2" s="176" t="s">
        <v>1</v>
      </c>
    </row>
    <row r="3" ht="45" customHeight="1" spans="1:5">
      <c r="A3" s="177" t="s">
        <v>1771</v>
      </c>
      <c r="B3" s="157" t="s">
        <v>4</v>
      </c>
      <c r="C3" s="157" t="s">
        <v>5</v>
      </c>
      <c r="D3" s="157" t="s">
        <v>6</v>
      </c>
      <c r="E3" s="170" t="s">
        <v>7</v>
      </c>
    </row>
    <row r="4" ht="36" customHeight="1" spans="1:5">
      <c r="A4" s="145" t="s">
        <v>1833</v>
      </c>
      <c r="B4" s="84"/>
      <c r="C4" s="178"/>
      <c r="D4" s="88" t="str">
        <f>IF(B4&gt;0,C4/B4-1,IF(B4&lt;0,-(C4/B4-1),""))</f>
        <v/>
      </c>
      <c r="E4" s="133" t="str">
        <f t="shared" ref="E4:E35" si="0">IF(A4&lt;&gt;"",IF(SUM(B4:C4)&lt;&gt;0,"是","否"),"是")</f>
        <v>否</v>
      </c>
    </row>
    <row r="5" ht="36" customHeight="1" spans="1:5">
      <c r="A5" s="161" t="s">
        <v>1773</v>
      </c>
      <c r="B5" s="84"/>
      <c r="C5" s="179"/>
      <c r="D5" s="88" t="str">
        <f t="shared" ref="D5:D35" si="1">IF(B5&gt;0,C5/B5-1,IF(B5&lt;0,-(C5/B5-1),""))</f>
        <v/>
      </c>
      <c r="E5" s="133" t="str">
        <f t="shared" si="0"/>
        <v>否</v>
      </c>
    </row>
    <row r="6" ht="36" customHeight="1" spans="1:5">
      <c r="A6" s="161" t="s">
        <v>1774</v>
      </c>
      <c r="B6" s="160"/>
      <c r="C6" s="179"/>
      <c r="D6" s="88" t="str">
        <f t="shared" si="1"/>
        <v/>
      </c>
      <c r="E6" s="133" t="str">
        <f t="shared" si="0"/>
        <v>否</v>
      </c>
    </row>
    <row r="7" ht="36" customHeight="1" spans="1:5">
      <c r="A7" s="161" t="s">
        <v>1775</v>
      </c>
      <c r="B7" s="180"/>
      <c r="C7" s="179"/>
      <c r="D7" s="88" t="str">
        <f t="shared" si="1"/>
        <v/>
      </c>
      <c r="E7" s="133" t="str">
        <f t="shared" si="0"/>
        <v>否</v>
      </c>
    </row>
    <row r="8" ht="36" customHeight="1" spans="1:5">
      <c r="A8" s="161" t="s">
        <v>1776</v>
      </c>
      <c r="B8" s="181"/>
      <c r="C8" s="179">
        <v>0</v>
      </c>
      <c r="D8" s="88" t="str">
        <f t="shared" si="1"/>
        <v/>
      </c>
      <c r="E8" s="133" t="str">
        <f t="shared" si="0"/>
        <v>否</v>
      </c>
    </row>
    <row r="9" ht="36" customHeight="1" spans="1:5">
      <c r="A9" s="161" t="s">
        <v>1777</v>
      </c>
      <c r="B9" s="180"/>
      <c r="C9" s="179"/>
      <c r="D9" s="88" t="str">
        <f t="shared" si="1"/>
        <v/>
      </c>
      <c r="E9" s="133" t="str">
        <f t="shared" si="0"/>
        <v>否</v>
      </c>
    </row>
    <row r="10" ht="36" customHeight="1" spans="1:5">
      <c r="A10" s="161" t="s">
        <v>1780</v>
      </c>
      <c r="B10" s="181"/>
      <c r="C10" s="179"/>
      <c r="D10" s="88" t="str">
        <f t="shared" si="1"/>
        <v/>
      </c>
      <c r="E10" s="133" t="str">
        <f t="shared" si="0"/>
        <v>否</v>
      </c>
    </row>
    <row r="11" ht="36" customHeight="1" spans="1:5">
      <c r="A11" s="161" t="s">
        <v>1781</v>
      </c>
      <c r="B11" s="181"/>
      <c r="C11" s="182"/>
      <c r="D11" s="88" t="str">
        <f t="shared" si="1"/>
        <v/>
      </c>
      <c r="E11" s="133" t="str">
        <f t="shared" si="0"/>
        <v>否</v>
      </c>
    </row>
    <row r="12" ht="36" customHeight="1" spans="1:5">
      <c r="A12" s="161" t="s">
        <v>1782</v>
      </c>
      <c r="B12" s="180"/>
      <c r="C12" s="183"/>
      <c r="D12" s="88" t="str">
        <f t="shared" si="1"/>
        <v/>
      </c>
      <c r="E12" s="133" t="str">
        <f t="shared" si="0"/>
        <v>否</v>
      </c>
    </row>
    <row r="13" ht="36" customHeight="1" spans="1:5">
      <c r="A13" s="161" t="s">
        <v>1783</v>
      </c>
      <c r="B13" s="180"/>
      <c r="C13" s="179"/>
      <c r="D13" s="88" t="str">
        <f t="shared" si="1"/>
        <v/>
      </c>
      <c r="E13" s="133" t="str">
        <f t="shared" si="0"/>
        <v>否</v>
      </c>
    </row>
    <row r="14" ht="36" customHeight="1" spans="1:5">
      <c r="A14" s="161" t="s">
        <v>1779</v>
      </c>
      <c r="B14" s="180"/>
      <c r="C14" s="179"/>
      <c r="D14" s="88" t="str">
        <f t="shared" si="1"/>
        <v/>
      </c>
      <c r="E14" s="133" t="str">
        <f t="shared" si="0"/>
        <v>否</v>
      </c>
    </row>
    <row r="15" ht="36" customHeight="1" spans="1:5">
      <c r="A15" s="161" t="s">
        <v>1834</v>
      </c>
      <c r="B15" s="180"/>
      <c r="C15" s="182"/>
      <c r="D15" s="88" t="str">
        <f t="shared" si="1"/>
        <v/>
      </c>
      <c r="E15" s="133" t="str">
        <f t="shared" si="0"/>
        <v>否</v>
      </c>
    </row>
    <row r="16" ht="36" customHeight="1" spans="1:5">
      <c r="A16" s="161" t="s">
        <v>1785</v>
      </c>
      <c r="B16" s="180"/>
      <c r="C16" s="179"/>
      <c r="D16" s="88" t="str">
        <f t="shared" si="1"/>
        <v/>
      </c>
      <c r="E16" s="133" t="str">
        <f t="shared" si="0"/>
        <v>否</v>
      </c>
    </row>
    <row r="17" ht="36" customHeight="1" spans="1:5">
      <c r="A17" s="161" t="s">
        <v>1786</v>
      </c>
      <c r="B17" s="180"/>
      <c r="C17" s="179"/>
      <c r="D17" s="88" t="str">
        <f t="shared" si="1"/>
        <v/>
      </c>
      <c r="E17" s="133" t="str">
        <f t="shared" si="0"/>
        <v>否</v>
      </c>
    </row>
    <row r="18" ht="36" customHeight="1" spans="1:5">
      <c r="A18" s="161" t="s">
        <v>1787</v>
      </c>
      <c r="B18" s="180"/>
      <c r="C18" s="179"/>
      <c r="D18" s="88" t="str">
        <f t="shared" si="1"/>
        <v/>
      </c>
      <c r="E18" s="133" t="str">
        <f t="shared" si="0"/>
        <v>否</v>
      </c>
    </row>
    <row r="19" ht="36" customHeight="1" spans="1:5">
      <c r="A19" s="161" t="s">
        <v>1789</v>
      </c>
      <c r="B19" s="181"/>
      <c r="C19" s="179"/>
      <c r="D19" s="88" t="str">
        <f t="shared" si="1"/>
        <v/>
      </c>
      <c r="E19" s="133" t="str">
        <f t="shared" si="0"/>
        <v>否</v>
      </c>
    </row>
    <row r="20" ht="36" customHeight="1" spans="1:5">
      <c r="A20" s="161" t="s">
        <v>1790</v>
      </c>
      <c r="B20" s="180"/>
      <c r="C20" s="179"/>
      <c r="D20" s="88" t="str">
        <f t="shared" si="1"/>
        <v/>
      </c>
      <c r="E20" s="133" t="str">
        <f t="shared" si="0"/>
        <v>否</v>
      </c>
    </row>
    <row r="21" ht="36" customHeight="1" spans="1:5">
      <c r="A21" s="145" t="s">
        <v>1835</v>
      </c>
      <c r="B21" s="184"/>
      <c r="C21" s="184"/>
      <c r="D21" s="88" t="str">
        <f t="shared" si="1"/>
        <v/>
      </c>
      <c r="E21" s="133" t="str">
        <f t="shared" si="0"/>
        <v>否</v>
      </c>
    </row>
    <row r="22" ht="36" customHeight="1" spans="1:5">
      <c r="A22" s="161" t="s">
        <v>1792</v>
      </c>
      <c r="B22" s="185"/>
      <c r="C22" s="185"/>
      <c r="D22" s="88" t="str">
        <f t="shared" si="1"/>
        <v/>
      </c>
      <c r="E22" s="133" t="str">
        <f t="shared" si="0"/>
        <v>否</v>
      </c>
    </row>
    <row r="23" ht="36" customHeight="1" spans="1:5">
      <c r="A23" s="161" t="s">
        <v>1793</v>
      </c>
      <c r="B23" s="185">
        <v>0</v>
      </c>
      <c r="C23" s="185"/>
      <c r="D23" s="88" t="str">
        <f t="shared" si="1"/>
        <v/>
      </c>
      <c r="E23" s="133" t="str">
        <f t="shared" si="0"/>
        <v>否</v>
      </c>
    </row>
    <row r="24" ht="36" customHeight="1" spans="1:5">
      <c r="A24" s="145" t="s">
        <v>1836</v>
      </c>
      <c r="B24" s="159"/>
      <c r="C24" s="159">
        <f>SUM(C25:C27)</f>
        <v>0</v>
      </c>
      <c r="D24" s="88" t="str">
        <f t="shared" si="1"/>
        <v/>
      </c>
      <c r="E24" s="133" t="str">
        <f t="shared" si="0"/>
        <v>否</v>
      </c>
    </row>
    <row r="25" ht="36" customHeight="1" spans="1:5">
      <c r="A25" s="161" t="s">
        <v>1837</v>
      </c>
      <c r="B25" s="160"/>
      <c r="C25" s="160"/>
      <c r="D25" s="88" t="str">
        <f t="shared" si="1"/>
        <v/>
      </c>
      <c r="E25" s="133" t="str">
        <f t="shared" si="0"/>
        <v>否</v>
      </c>
    </row>
    <row r="26" ht="36" customHeight="1" spans="1:5">
      <c r="A26" s="161" t="s">
        <v>1838</v>
      </c>
      <c r="B26" s="160"/>
      <c r="C26" s="160"/>
      <c r="D26" s="88" t="str">
        <f t="shared" si="1"/>
        <v/>
      </c>
      <c r="E26" s="133" t="str">
        <f t="shared" si="0"/>
        <v>否</v>
      </c>
    </row>
    <row r="27" ht="36" customHeight="1" spans="1:5">
      <c r="A27" s="161" t="s">
        <v>1839</v>
      </c>
      <c r="B27" s="87"/>
      <c r="C27" s="185">
        <f>SUM(C28:C29)</f>
        <v>0</v>
      </c>
      <c r="D27" s="88" t="str">
        <f t="shared" si="1"/>
        <v/>
      </c>
      <c r="E27" s="133" t="str">
        <f t="shared" si="0"/>
        <v>否</v>
      </c>
    </row>
    <row r="28" ht="36" customHeight="1" spans="1:5">
      <c r="A28" s="145" t="s">
        <v>1840</v>
      </c>
      <c r="B28" s="159"/>
      <c r="C28" s="159"/>
      <c r="D28" s="88" t="str">
        <f t="shared" si="1"/>
        <v/>
      </c>
      <c r="E28" s="133" t="str">
        <f t="shared" si="0"/>
        <v>否</v>
      </c>
    </row>
    <row r="29" ht="36" customHeight="1" spans="1:5">
      <c r="A29" s="161" t="s">
        <v>1802</v>
      </c>
      <c r="B29" s="87"/>
      <c r="C29" s="186"/>
      <c r="D29" s="88" t="str">
        <f t="shared" si="1"/>
        <v/>
      </c>
      <c r="E29" s="133" t="str">
        <f t="shared" si="0"/>
        <v>否</v>
      </c>
    </row>
    <row r="30" ht="36" customHeight="1" spans="1:5">
      <c r="A30" s="145" t="s">
        <v>1841</v>
      </c>
      <c r="B30" s="167">
        <v>8500</v>
      </c>
      <c r="C30" s="187">
        <v>10000</v>
      </c>
      <c r="D30" s="85">
        <f t="shared" si="1"/>
        <v>0.176</v>
      </c>
      <c r="E30" s="133" t="str">
        <f t="shared" si="0"/>
        <v>是</v>
      </c>
    </row>
    <row r="31" ht="36" customHeight="1" spans="1:5">
      <c r="A31" s="188" t="s">
        <v>1842</v>
      </c>
      <c r="B31" s="84">
        <v>8500</v>
      </c>
      <c r="C31" s="84">
        <v>10000</v>
      </c>
      <c r="D31" s="85">
        <f t="shared" si="1"/>
        <v>0.176</v>
      </c>
      <c r="E31" s="133" t="str">
        <f t="shared" si="0"/>
        <v>是</v>
      </c>
    </row>
    <row r="32" ht="36" customHeight="1" spans="1:5">
      <c r="A32" s="189" t="s">
        <v>60</v>
      </c>
      <c r="B32" s="159">
        <v>14</v>
      </c>
      <c r="C32" s="159">
        <v>14</v>
      </c>
      <c r="D32" s="85">
        <f t="shared" si="1"/>
        <v>0</v>
      </c>
      <c r="E32" s="133" t="str">
        <f t="shared" si="0"/>
        <v>是</v>
      </c>
    </row>
    <row r="33" ht="36" customHeight="1" spans="1:5">
      <c r="A33" s="190" t="s">
        <v>1806</v>
      </c>
      <c r="B33" s="191"/>
      <c r="C33" s="159">
        <v>14</v>
      </c>
      <c r="D33" s="85" t="str">
        <f t="shared" si="1"/>
        <v/>
      </c>
      <c r="E33" s="133" t="str">
        <f t="shared" si="0"/>
        <v>是</v>
      </c>
    </row>
    <row r="34" ht="36" customHeight="1" spans="1:5">
      <c r="A34" s="189" t="s">
        <v>1807</v>
      </c>
      <c r="B34" s="84"/>
      <c r="C34" s="84"/>
      <c r="D34" s="88" t="str">
        <f t="shared" si="1"/>
        <v/>
      </c>
      <c r="E34" s="133" t="str">
        <f t="shared" si="0"/>
        <v>否</v>
      </c>
    </row>
    <row r="35" ht="36" customHeight="1" spans="1:5">
      <c r="A35" s="162" t="s">
        <v>67</v>
      </c>
      <c r="B35" s="84">
        <f>B31+B32+B33+B34</f>
        <v>8514</v>
      </c>
      <c r="C35" s="84">
        <f>C31+C32+C33+C34</f>
        <v>10028</v>
      </c>
      <c r="D35" s="85">
        <f t="shared" si="1"/>
        <v>0.178</v>
      </c>
      <c r="E35" s="133" t="str">
        <f t="shared" si="0"/>
        <v>是</v>
      </c>
    </row>
    <row r="36" spans="2:2">
      <c r="B36" s="192"/>
    </row>
    <row r="37" spans="2:2">
      <c r="B37" s="193"/>
    </row>
    <row r="38" spans="2:2">
      <c r="B38" s="192"/>
    </row>
    <row r="39" spans="2:2">
      <c r="B39" s="193"/>
    </row>
    <row r="40" spans="2:2">
      <c r="B40" s="192"/>
    </row>
    <row r="41" spans="2:2">
      <c r="B41" s="192"/>
    </row>
    <row r="42" spans="2:2">
      <c r="B42" s="193"/>
    </row>
    <row r="43" spans="2:2">
      <c r="B43" s="192"/>
    </row>
    <row r="44" spans="2:2">
      <c r="B44" s="192"/>
    </row>
    <row r="45" spans="2:2">
      <c r="B45" s="192"/>
    </row>
    <row r="46" spans="2:2">
      <c r="B46" s="192"/>
    </row>
    <row r="47" spans="2:2">
      <c r="B47" s="193"/>
    </row>
    <row r="48" spans="2:2">
      <c r="B48" s="192"/>
    </row>
  </sheetData>
  <autoFilter ref="A3:E35">
    <extLst/>
  </autoFilter>
  <mergeCells count="1">
    <mergeCell ref="A1:D1"/>
  </mergeCells>
  <conditionalFormatting sqref="E3:E3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F0"/>
  </sheetPr>
  <dimension ref="A1:E34"/>
  <sheetViews>
    <sheetView showGridLines="0" showZeros="0" view="pageBreakPreview" zoomScaleNormal="100" workbookViewId="0">
      <selection activeCell="C20" sqref="C20"/>
    </sheetView>
  </sheetViews>
  <sheetFormatPr defaultColWidth="9" defaultRowHeight="13.5" outlineLevelCol="4"/>
  <cols>
    <col min="1" max="1" width="50.775" customWidth="1"/>
    <col min="2" max="4" width="20.6333333333333" customWidth="1"/>
    <col min="5" max="5" width="5.33333333333333" customWidth="1"/>
  </cols>
  <sheetData>
    <row r="1" ht="45" customHeight="1" spans="1:4">
      <c r="A1" s="153" t="s">
        <v>1843</v>
      </c>
      <c r="B1" s="153"/>
      <c r="C1" s="153"/>
      <c r="D1" s="153"/>
    </row>
    <row r="2" ht="20.1" customHeight="1" spans="1:4">
      <c r="A2" s="154"/>
      <c r="B2" s="154"/>
      <c r="C2" s="154"/>
      <c r="D2" s="155" t="s">
        <v>1</v>
      </c>
    </row>
    <row r="3" ht="45" customHeight="1" spans="1:5">
      <c r="A3" s="156" t="s">
        <v>1844</v>
      </c>
      <c r="B3" s="157" t="s">
        <v>4</v>
      </c>
      <c r="C3" s="157" t="s">
        <v>5</v>
      </c>
      <c r="D3" s="157" t="s">
        <v>6</v>
      </c>
      <c r="E3" s="158" t="s">
        <v>7</v>
      </c>
    </row>
    <row r="4" ht="36" customHeight="1" spans="1:5">
      <c r="A4" s="145" t="s">
        <v>1809</v>
      </c>
      <c r="B4" s="159"/>
      <c r="C4" s="159"/>
      <c r="D4" s="85" t="str">
        <f>IF(B4&gt;0,C4/B4-1,IF(B4&lt;0,-(C4/B4-1),""))</f>
        <v/>
      </c>
      <c r="E4" s="133" t="str">
        <f t="shared" ref="E4:E21" si="0">IF(A4&lt;&gt;"",IF(SUM(B4:C4)&lt;&gt;0,"是","否"),"是")</f>
        <v>否</v>
      </c>
    </row>
    <row r="5" ht="36" customHeight="1" spans="1:5">
      <c r="A5" s="147" t="s">
        <v>1845</v>
      </c>
      <c r="B5" s="160"/>
      <c r="C5" s="160"/>
      <c r="D5" s="85" t="str">
        <f t="shared" ref="D5:D21" si="1">IF(B5&gt;0,C5/B5-1,IF(B5&lt;0,-(C5/B5-1),""))</f>
        <v/>
      </c>
      <c r="E5" s="133" t="str">
        <f t="shared" si="0"/>
        <v>否</v>
      </c>
    </row>
    <row r="6" ht="36" customHeight="1" spans="1:5">
      <c r="A6" s="147" t="s">
        <v>1815</v>
      </c>
      <c r="B6" s="160"/>
      <c r="C6" s="160">
        <v>28</v>
      </c>
      <c r="D6" s="85" t="str">
        <f t="shared" si="1"/>
        <v/>
      </c>
      <c r="E6" s="133" t="str">
        <f t="shared" si="0"/>
        <v>是</v>
      </c>
    </row>
    <row r="7" ht="36" customHeight="1" spans="1:5">
      <c r="A7" s="145" t="s">
        <v>1816</v>
      </c>
      <c r="B7" s="159"/>
      <c r="C7" s="159"/>
      <c r="D7" s="85" t="str">
        <f t="shared" si="1"/>
        <v/>
      </c>
      <c r="E7" s="133" t="str">
        <f t="shared" si="0"/>
        <v>否</v>
      </c>
    </row>
    <row r="8" ht="36" customHeight="1" spans="1:5">
      <c r="A8" s="147" t="s">
        <v>1817</v>
      </c>
      <c r="B8" s="160"/>
      <c r="C8" s="160"/>
      <c r="D8" s="85" t="str">
        <f t="shared" si="1"/>
        <v/>
      </c>
      <c r="E8" s="133" t="str">
        <f t="shared" si="0"/>
        <v>否</v>
      </c>
    </row>
    <row r="9" ht="36" customHeight="1" spans="1:5">
      <c r="A9" s="147" t="s">
        <v>1821</v>
      </c>
      <c r="B9" s="160"/>
      <c r="C9" s="160"/>
      <c r="D9" s="85" t="str">
        <f t="shared" si="1"/>
        <v/>
      </c>
      <c r="E9" s="133" t="str">
        <f t="shared" si="0"/>
        <v>否</v>
      </c>
    </row>
    <row r="10" ht="36" customHeight="1" spans="1:5">
      <c r="A10" s="145" t="s">
        <v>1822</v>
      </c>
      <c r="B10" s="159">
        <f>B11</f>
        <v>0</v>
      </c>
      <c r="C10" s="159">
        <f>C11</f>
        <v>0</v>
      </c>
      <c r="D10" s="85" t="str">
        <f t="shared" si="1"/>
        <v/>
      </c>
      <c r="E10" s="133" t="str">
        <f t="shared" si="0"/>
        <v>否</v>
      </c>
    </row>
    <row r="11" ht="36" customHeight="1" spans="1:5">
      <c r="A11" s="147" t="s">
        <v>1823</v>
      </c>
      <c r="B11" s="160"/>
      <c r="C11" s="160"/>
      <c r="D11" s="85" t="str">
        <f t="shared" si="1"/>
        <v/>
      </c>
      <c r="E11" s="133" t="str">
        <f t="shared" si="0"/>
        <v>否</v>
      </c>
    </row>
    <row r="12" ht="36" customHeight="1" spans="1:5">
      <c r="A12" s="145" t="s">
        <v>1824</v>
      </c>
      <c r="B12" s="159"/>
      <c r="C12" s="159"/>
      <c r="D12" s="85" t="str">
        <f t="shared" si="1"/>
        <v/>
      </c>
      <c r="E12" s="133" t="str">
        <f t="shared" si="0"/>
        <v>否</v>
      </c>
    </row>
    <row r="13" ht="36" customHeight="1" spans="1:5">
      <c r="A13" s="161" t="s">
        <v>1846</v>
      </c>
      <c r="B13" s="160"/>
      <c r="C13" s="160"/>
      <c r="D13" s="85" t="str">
        <f t="shared" si="1"/>
        <v/>
      </c>
      <c r="E13" s="133" t="str">
        <f t="shared" si="0"/>
        <v>否</v>
      </c>
    </row>
    <row r="14" ht="36" customHeight="1" spans="1:5">
      <c r="A14" s="145" t="s">
        <v>1826</v>
      </c>
      <c r="B14" s="159"/>
      <c r="C14" s="159"/>
      <c r="D14" s="85" t="str">
        <f t="shared" si="1"/>
        <v/>
      </c>
      <c r="E14" s="133" t="str">
        <f t="shared" si="0"/>
        <v>否</v>
      </c>
    </row>
    <row r="15" ht="36" customHeight="1" spans="1:5">
      <c r="A15" s="147" t="s">
        <v>1827</v>
      </c>
      <c r="B15" s="160"/>
      <c r="C15" s="160"/>
      <c r="D15" s="85" t="str">
        <f t="shared" si="1"/>
        <v/>
      </c>
      <c r="E15" s="133" t="str">
        <f t="shared" si="0"/>
        <v>否</v>
      </c>
    </row>
    <row r="16" ht="36" customHeight="1" spans="1:5">
      <c r="A16" s="162" t="s">
        <v>1847</v>
      </c>
      <c r="B16" s="159"/>
      <c r="C16" s="159">
        <v>28</v>
      </c>
      <c r="D16" s="85" t="str">
        <f t="shared" si="1"/>
        <v/>
      </c>
      <c r="E16" s="133" t="str">
        <f t="shared" si="0"/>
        <v>是</v>
      </c>
    </row>
    <row r="17" ht="36" customHeight="1" spans="1:5">
      <c r="A17" s="163" t="s">
        <v>120</v>
      </c>
      <c r="B17" s="159">
        <f>B18+B19</f>
        <v>8500</v>
      </c>
      <c r="C17" s="159">
        <f>C18+C19</f>
        <v>10000</v>
      </c>
      <c r="D17" s="85">
        <f t="shared" si="1"/>
        <v>0.176</v>
      </c>
      <c r="E17" s="133" t="str">
        <f t="shared" si="0"/>
        <v>是</v>
      </c>
    </row>
    <row r="18" ht="36" customHeight="1" spans="1:5">
      <c r="A18" s="164" t="s">
        <v>1829</v>
      </c>
      <c r="B18" s="165"/>
      <c r="C18" s="160"/>
      <c r="D18" s="85" t="str">
        <f t="shared" si="1"/>
        <v/>
      </c>
      <c r="E18" s="133" t="str">
        <f t="shared" si="0"/>
        <v>否</v>
      </c>
    </row>
    <row r="19" ht="36" customHeight="1" spans="1:5">
      <c r="A19" s="164" t="s">
        <v>1830</v>
      </c>
      <c r="B19" s="165">
        <v>8500</v>
      </c>
      <c r="C19" s="165">
        <v>10000</v>
      </c>
      <c r="D19" s="88">
        <f t="shared" si="1"/>
        <v>0.176</v>
      </c>
      <c r="E19" s="133" t="str">
        <f t="shared" si="0"/>
        <v>是</v>
      </c>
    </row>
    <row r="20" ht="36" customHeight="1" spans="1:5">
      <c r="A20" s="166" t="s">
        <v>1831</v>
      </c>
      <c r="B20" s="167">
        <v>14</v>
      </c>
      <c r="C20" s="159"/>
      <c r="D20" s="85">
        <f t="shared" si="1"/>
        <v>-1</v>
      </c>
      <c r="E20" s="133" t="str">
        <f t="shared" si="0"/>
        <v>是</v>
      </c>
    </row>
    <row r="21" ht="36" customHeight="1" spans="1:5">
      <c r="A21" s="162" t="s">
        <v>127</v>
      </c>
      <c r="B21" s="159">
        <f>B16+B17+B20</f>
        <v>8514</v>
      </c>
      <c r="C21" s="159">
        <f>C16+C17+C20</f>
        <v>10028</v>
      </c>
      <c r="D21" s="85">
        <f t="shared" si="1"/>
        <v>0.178</v>
      </c>
      <c r="E21" s="133" t="str">
        <f t="shared" si="0"/>
        <v>是</v>
      </c>
    </row>
    <row r="22" spans="2:2">
      <c r="B22" s="168"/>
    </row>
    <row r="23" spans="2:3">
      <c r="B23" s="169"/>
      <c r="C23" s="169"/>
    </row>
    <row r="24" spans="2:2">
      <c r="B24" s="168"/>
    </row>
    <row r="25" spans="2:3">
      <c r="B25" s="169"/>
      <c r="C25" s="169"/>
    </row>
    <row r="26" spans="2:2">
      <c r="B26" s="168"/>
    </row>
    <row r="27" spans="2:2">
      <c r="B27" s="168"/>
    </row>
    <row r="28" spans="2:3">
      <c r="B28" s="169"/>
      <c r="C28" s="169"/>
    </row>
    <row r="29" spans="2:2">
      <c r="B29" s="168"/>
    </row>
    <row r="30" spans="2:2">
      <c r="B30" s="168"/>
    </row>
    <row r="31" spans="2:2">
      <c r="B31" s="168"/>
    </row>
    <row r="32" spans="2:2">
      <c r="B32" s="168"/>
    </row>
    <row r="33" spans="2:3">
      <c r="B33" s="169"/>
      <c r="C33" s="169"/>
    </row>
    <row r="34" spans="2:2">
      <c r="B34" s="168"/>
    </row>
  </sheetData>
  <autoFilter ref="A3:E21">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0"/>
  <sheetViews>
    <sheetView view="pageBreakPreview" zoomScaleNormal="100" workbookViewId="0">
      <selection activeCell="B4" sqref="B4"/>
    </sheetView>
  </sheetViews>
  <sheetFormatPr defaultColWidth="9" defaultRowHeight="14.25" outlineLevelCol="1"/>
  <cols>
    <col min="1" max="1" width="36.25" style="136" customWidth="1"/>
    <col min="2" max="2" width="45.5" style="138" customWidth="1"/>
    <col min="3" max="3" width="12.6333333333333" style="136"/>
    <col min="4" max="16374" width="9" style="136"/>
    <col min="16375" max="16376" width="35.6333333333333" style="136"/>
    <col min="16377" max="16377" width="9" style="136"/>
    <col min="16378" max="16384" width="9" style="139"/>
  </cols>
  <sheetData>
    <row r="1" s="136" customFormat="1" ht="45" customHeight="1" spans="1:2">
      <c r="A1" s="140" t="s">
        <v>1848</v>
      </c>
      <c r="B1" s="141"/>
    </row>
    <row r="2" s="136" customFormat="1" ht="20.1" customHeight="1" spans="1:2">
      <c r="A2" s="142"/>
      <c r="B2" s="143" t="s">
        <v>1</v>
      </c>
    </row>
    <row r="3" s="137" customFormat="1" ht="45" customHeight="1" spans="1:2">
      <c r="A3" s="144" t="s">
        <v>1849</v>
      </c>
      <c r="B3" s="144" t="s">
        <v>1850</v>
      </c>
    </row>
    <row r="4" s="136" customFormat="1" ht="36" customHeight="1" spans="1:2">
      <c r="A4" s="152" t="s">
        <v>1218</v>
      </c>
      <c r="B4" s="146"/>
    </row>
    <row r="5" s="136" customFormat="1" ht="36" customHeight="1" spans="1:2">
      <c r="A5" s="152" t="s">
        <v>1220</v>
      </c>
      <c r="B5" s="146"/>
    </row>
    <row r="6" s="136" customFormat="1" ht="36" customHeight="1" spans="1:2">
      <c r="A6" s="152" t="s">
        <v>1221</v>
      </c>
      <c r="B6" s="146"/>
    </row>
    <row r="7" s="136" customFormat="1" ht="36" customHeight="1" spans="1:2">
      <c r="A7" s="152" t="s">
        <v>1222</v>
      </c>
      <c r="B7" s="146"/>
    </row>
    <row r="8" s="136" customFormat="1" ht="36" customHeight="1" spans="1:2">
      <c r="A8" s="152" t="s">
        <v>1223</v>
      </c>
      <c r="B8" s="146"/>
    </row>
    <row r="9" s="136" customFormat="1" ht="31" customHeight="1" spans="1:2">
      <c r="A9" s="150" t="s">
        <v>1851</v>
      </c>
      <c r="B9" s="151"/>
    </row>
    <row r="10" ht="24" customHeight="1" spans="1:1">
      <c r="A10" s="136" t="s">
        <v>1852</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1"/>
  <sheetViews>
    <sheetView view="pageBreakPreview" zoomScaleNormal="100" workbookViewId="0">
      <selection activeCell="B5" sqref="B5"/>
    </sheetView>
  </sheetViews>
  <sheetFormatPr defaultColWidth="9" defaultRowHeight="14.25"/>
  <cols>
    <col min="1" max="1" width="46.6333333333333" style="136" customWidth="1"/>
    <col min="2" max="2" width="38" style="138" customWidth="1"/>
    <col min="3" max="16371" width="9" style="136"/>
    <col min="16372" max="16373" width="35.6333333333333" style="136"/>
    <col min="16374" max="16374" width="9" style="136"/>
    <col min="16375" max="16384" width="9" style="139"/>
  </cols>
  <sheetData>
    <row r="1" s="136" customFormat="1" ht="45" customHeight="1" spans="1:2">
      <c r="A1" s="140" t="s">
        <v>1853</v>
      </c>
      <c r="B1" s="141"/>
    </row>
    <row r="2" s="136" customFormat="1" ht="20.1" customHeight="1" spans="1:2">
      <c r="A2" s="142"/>
      <c r="B2" s="143" t="s">
        <v>1</v>
      </c>
    </row>
    <row r="3" s="137" customFormat="1" ht="45" customHeight="1" spans="1:2">
      <c r="A3" s="144" t="s">
        <v>1854</v>
      </c>
      <c r="B3" s="144" t="s">
        <v>1850</v>
      </c>
    </row>
    <row r="4" s="136" customFormat="1" ht="36" customHeight="1" spans="1:2">
      <c r="A4" s="145"/>
      <c r="B4" s="146"/>
    </row>
    <row r="5" s="136" customFormat="1" ht="36" customHeight="1" spans="1:2">
      <c r="A5" s="145"/>
      <c r="B5" s="146"/>
    </row>
    <row r="6" s="136" customFormat="1" ht="36" customHeight="1" spans="1:2">
      <c r="A6" s="145"/>
      <c r="B6" s="146"/>
    </row>
    <row r="7" s="136" customFormat="1" ht="36" customHeight="1" spans="1:2">
      <c r="A7" s="145"/>
      <c r="B7" s="146"/>
    </row>
    <row r="8" s="136" customFormat="1" ht="36" customHeight="1" spans="1:2">
      <c r="A8" s="145"/>
      <c r="B8" s="146"/>
    </row>
    <row r="9" s="136" customFormat="1" ht="36" customHeight="1" spans="1:2">
      <c r="A9" s="145"/>
      <c r="B9" s="146"/>
    </row>
    <row r="10" s="136" customFormat="1" ht="36" customHeight="1" spans="1:2">
      <c r="A10" s="147"/>
      <c r="B10" s="146"/>
    </row>
    <row r="11" s="136" customFormat="1" ht="36" customHeight="1" spans="1:2">
      <c r="A11" s="148"/>
      <c r="B11" s="146"/>
    </row>
    <row r="12" s="136" customFormat="1" ht="36" customHeight="1" spans="1:2">
      <c r="A12" s="149"/>
      <c r="B12" s="146"/>
    </row>
    <row r="13" s="136" customFormat="1" ht="36" customHeight="1" spans="1:2">
      <c r="A13" s="149"/>
      <c r="B13" s="146"/>
    </row>
    <row r="14" s="136" customFormat="1" ht="36" customHeight="1" spans="1:2">
      <c r="A14" s="149"/>
      <c r="B14" s="146"/>
    </row>
    <row r="15" s="136" customFormat="1" ht="36" customHeight="1" spans="1:2">
      <c r="A15" s="149"/>
      <c r="B15" s="146"/>
    </row>
    <row r="16" s="136" customFormat="1" ht="36" customHeight="1" spans="1:2">
      <c r="A16" s="149"/>
      <c r="B16" s="146"/>
    </row>
    <row r="17" s="136" customFormat="1" ht="36" customHeight="1" spans="1:2">
      <c r="A17" s="149"/>
      <c r="B17" s="146"/>
    </row>
    <row r="18" s="136" customFormat="1" ht="36" customHeight="1" spans="1:2">
      <c r="A18" s="149"/>
      <c r="B18" s="146"/>
    </row>
    <row r="19" s="136" customFormat="1" ht="31" customHeight="1" spans="1:2">
      <c r="A19" s="150" t="s">
        <v>1851</v>
      </c>
      <c r="B19" s="151"/>
    </row>
    <row r="20" s="136" customFormat="1" ht="26" customHeight="1" spans="1:16377">
      <c r="A20" s="136" t="s">
        <v>1852</v>
      </c>
      <c r="B20" s="138"/>
      <c r="XEU20" s="139"/>
      <c r="XEV20" s="139"/>
      <c r="XEW20" s="139"/>
    </row>
    <row r="21" s="136" customFormat="1" spans="2:16377">
      <c r="B21" s="138"/>
      <c r="XEU21" s="139"/>
      <c r="XEV21" s="139"/>
      <c r="XEW21" s="139"/>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F51"/>
  <sheetViews>
    <sheetView showGridLines="0" showZeros="0" view="pageBreakPreview" zoomScaleNormal="90" topLeftCell="B1" workbookViewId="0">
      <pane ySplit="3" topLeftCell="A4" activePane="bottomLeft" state="frozen"/>
      <selection/>
      <selection pane="bottomLeft" activeCell="D37" sqref="D37"/>
    </sheetView>
  </sheetViews>
  <sheetFormatPr defaultColWidth="9" defaultRowHeight="14.25" outlineLevelCol="5"/>
  <cols>
    <col min="1" max="1" width="12.75" style="138" customWidth="1"/>
    <col min="2" max="2" width="50.75" style="138" customWidth="1"/>
    <col min="3" max="5" width="20.6333333333333" style="138" customWidth="1"/>
    <col min="6" max="6" width="9.75" style="138" customWidth="1"/>
    <col min="7" max="16384" width="9" style="236"/>
  </cols>
  <sheetData>
    <row r="1" ht="45" customHeight="1" spans="1:5">
      <c r="A1" s="296"/>
      <c r="B1" s="296" t="s">
        <v>68</v>
      </c>
      <c r="C1" s="296"/>
      <c r="D1" s="296"/>
      <c r="E1" s="296"/>
    </row>
    <row r="2" ht="18.95" customHeight="1" spans="1:5">
      <c r="A2" s="438"/>
      <c r="B2" s="421"/>
      <c r="C2" s="299"/>
      <c r="E2" s="422" t="s">
        <v>1</v>
      </c>
    </row>
    <row r="3" s="418" customFormat="1" ht="45" customHeight="1" spans="1:6">
      <c r="A3" s="439" t="s">
        <v>2</v>
      </c>
      <c r="B3" s="440" t="s">
        <v>3</v>
      </c>
      <c r="C3" s="157" t="s">
        <v>4</v>
      </c>
      <c r="D3" s="157" t="s">
        <v>5</v>
      </c>
      <c r="E3" s="440" t="s">
        <v>6</v>
      </c>
      <c r="F3" s="441" t="s">
        <v>7</v>
      </c>
    </row>
    <row r="4" ht="37.5" customHeight="1" spans="1:6">
      <c r="A4" s="312" t="s">
        <v>69</v>
      </c>
      <c r="B4" s="442" t="s">
        <v>70</v>
      </c>
      <c r="C4" s="316">
        <v>18682</v>
      </c>
      <c r="D4" s="316">
        <v>19102</v>
      </c>
      <c r="E4" s="306">
        <f>IFERROR(D4/C4-1,0)</f>
        <v>0.022</v>
      </c>
      <c r="F4" s="245" t="str">
        <f t="shared" ref="F4:F38" si="0">IF(LEN(A4)=3,"是",IF(B4&lt;&gt;"",IF(SUM(C4:D4)&lt;&gt;0,"是","否"),"是"))</f>
        <v>是</v>
      </c>
    </row>
    <row r="5" ht="37.5" customHeight="1" spans="1:6">
      <c r="A5" s="312" t="s">
        <v>71</v>
      </c>
      <c r="B5" s="443" t="s">
        <v>72</v>
      </c>
      <c r="C5" s="316"/>
      <c r="D5" s="316"/>
      <c r="E5" s="306">
        <f t="shared" ref="E5:E32" si="1">IFERROR(D5/C5-1,0)</f>
        <v>0</v>
      </c>
      <c r="F5" s="245" t="str">
        <f t="shared" si="0"/>
        <v>是</v>
      </c>
    </row>
    <row r="6" ht="37.5" customHeight="1" spans="1:6">
      <c r="A6" s="312" t="s">
        <v>73</v>
      </c>
      <c r="B6" s="443" t="s">
        <v>74</v>
      </c>
      <c r="C6" s="316">
        <v>270</v>
      </c>
      <c r="D6" s="316">
        <v>186</v>
      </c>
      <c r="E6" s="306">
        <f t="shared" si="1"/>
        <v>-0.311</v>
      </c>
      <c r="F6" s="245" t="str">
        <f t="shared" si="0"/>
        <v>是</v>
      </c>
    </row>
    <row r="7" ht="37.5" customHeight="1" spans="1:6">
      <c r="A7" s="312" t="s">
        <v>75</v>
      </c>
      <c r="B7" s="443" t="s">
        <v>76</v>
      </c>
      <c r="C7" s="316">
        <v>7697</v>
      </c>
      <c r="D7" s="316">
        <v>7536</v>
      </c>
      <c r="E7" s="306">
        <f t="shared" si="1"/>
        <v>-0.021</v>
      </c>
      <c r="F7" s="245" t="str">
        <f t="shared" si="0"/>
        <v>是</v>
      </c>
    </row>
    <row r="8" ht="37.5" customHeight="1" spans="1:6">
      <c r="A8" s="312" t="s">
        <v>77</v>
      </c>
      <c r="B8" s="443" t="s">
        <v>78</v>
      </c>
      <c r="C8" s="316">
        <v>35962</v>
      </c>
      <c r="D8" s="316">
        <v>35791</v>
      </c>
      <c r="E8" s="306">
        <f t="shared" si="1"/>
        <v>-0.005</v>
      </c>
      <c r="F8" s="245" t="str">
        <f t="shared" si="0"/>
        <v>是</v>
      </c>
    </row>
    <row r="9" ht="37.5" customHeight="1" spans="1:6">
      <c r="A9" s="312" t="s">
        <v>79</v>
      </c>
      <c r="B9" s="443" t="s">
        <v>80</v>
      </c>
      <c r="C9" s="316">
        <v>596</v>
      </c>
      <c r="D9" s="316">
        <v>63</v>
      </c>
      <c r="E9" s="306">
        <f t="shared" si="1"/>
        <v>-0.894</v>
      </c>
      <c r="F9" s="245" t="str">
        <f t="shared" si="0"/>
        <v>是</v>
      </c>
    </row>
    <row r="10" ht="37.5" customHeight="1" spans="1:6">
      <c r="A10" s="312" t="s">
        <v>81</v>
      </c>
      <c r="B10" s="443" t="s">
        <v>82</v>
      </c>
      <c r="C10" s="316">
        <v>1644</v>
      </c>
      <c r="D10" s="316">
        <v>679</v>
      </c>
      <c r="E10" s="306">
        <f t="shared" si="1"/>
        <v>-0.587</v>
      </c>
      <c r="F10" s="245" t="str">
        <f t="shared" si="0"/>
        <v>是</v>
      </c>
    </row>
    <row r="11" ht="37.5" customHeight="1" spans="1:6">
      <c r="A11" s="312" t="s">
        <v>83</v>
      </c>
      <c r="B11" s="443" t="s">
        <v>84</v>
      </c>
      <c r="C11" s="316">
        <v>27010</v>
      </c>
      <c r="D11" s="316">
        <v>37892</v>
      </c>
      <c r="E11" s="306">
        <f t="shared" si="1"/>
        <v>0.403</v>
      </c>
      <c r="F11" s="245" t="str">
        <f t="shared" si="0"/>
        <v>是</v>
      </c>
    </row>
    <row r="12" ht="37.5" customHeight="1" spans="1:6">
      <c r="A12" s="312" t="s">
        <v>85</v>
      </c>
      <c r="B12" s="443" t="s">
        <v>86</v>
      </c>
      <c r="C12" s="316">
        <v>19780</v>
      </c>
      <c r="D12" s="316">
        <v>17264</v>
      </c>
      <c r="E12" s="306">
        <f t="shared" si="1"/>
        <v>-0.127</v>
      </c>
      <c r="F12" s="245" t="str">
        <f t="shared" si="0"/>
        <v>是</v>
      </c>
    </row>
    <row r="13" ht="37.5" customHeight="1" spans="1:6">
      <c r="A13" s="312" t="s">
        <v>87</v>
      </c>
      <c r="B13" s="443" t="s">
        <v>88</v>
      </c>
      <c r="C13" s="316">
        <v>1539</v>
      </c>
      <c r="D13" s="316">
        <v>2467</v>
      </c>
      <c r="E13" s="306">
        <f t="shared" si="1"/>
        <v>0.603</v>
      </c>
      <c r="F13" s="245" t="str">
        <f t="shared" si="0"/>
        <v>是</v>
      </c>
    </row>
    <row r="14" ht="37.5" customHeight="1" spans="1:6">
      <c r="A14" s="312" t="s">
        <v>89</v>
      </c>
      <c r="B14" s="443" t="s">
        <v>90</v>
      </c>
      <c r="C14" s="316">
        <v>8117</v>
      </c>
      <c r="D14" s="316">
        <v>6623</v>
      </c>
      <c r="E14" s="306">
        <f t="shared" si="1"/>
        <v>-0.184</v>
      </c>
      <c r="F14" s="245" t="str">
        <f t="shared" si="0"/>
        <v>是</v>
      </c>
    </row>
    <row r="15" ht="37.5" customHeight="1" spans="1:6">
      <c r="A15" s="312" t="s">
        <v>91</v>
      </c>
      <c r="B15" s="443" t="s">
        <v>92</v>
      </c>
      <c r="C15" s="316">
        <v>20642</v>
      </c>
      <c r="D15" s="316">
        <v>14922</v>
      </c>
      <c r="E15" s="306">
        <f t="shared" si="1"/>
        <v>-0.277</v>
      </c>
      <c r="F15" s="245" t="str">
        <f t="shared" si="0"/>
        <v>是</v>
      </c>
    </row>
    <row r="16" ht="37.5" customHeight="1" spans="1:6">
      <c r="A16" s="312" t="s">
        <v>93</v>
      </c>
      <c r="B16" s="443" t="s">
        <v>94</v>
      </c>
      <c r="C16" s="316">
        <v>2171</v>
      </c>
      <c r="D16" s="316">
        <v>3123</v>
      </c>
      <c r="E16" s="306">
        <f t="shared" si="1"/>
        <v>0.439</v>
      </c>
      <c r="F16" s="245" t="str">
        <f t="shared" si="0"/>
        <v>是</v>
      </c>
    </row>
    <row r="17" ht="37.5" customHeight="1" spans="1:6">
      <c r="A17" s="312" t="s">
        <v>95</v>
      </c>
      <c r="B17" s="443" t="s">
        <v>96</v>
      </c>
      <c r="C17" s="316">
        <v>360</v>
      </c>
      <c r="D17" s="316"/>
      <c r="E17" s="306">
        <f t="shared" si="1"/>
        <v>-1</v>
      </c>
      <c r="F17" s="245" t="str">
        <f t="shared" si="0"/>
        <v>是</v>
      </c>
    </row>
    <row r="18" ht="37.5" customHeight="1" spans="1:6">
      <c r="A18" s="312" t="s">
        <v>97</v>
      </c>
      <c r="B18" s="443" t="s">
        <v>98</v>
      </c>
      <c r="C18" s="316">
        <v>436</v>
      </c>
      <c r="D18" s="316">
        <v>116</v>
      </c>
      <c r="E18" s="306">
        <f t="shared" si="1"/>
        <v>-0.734</v>
      </c>
      <c r="F18" s="245" t="str">
        <f t="shared" si="0"/>
        <v>是</v>
      </c>
    </row>
    <row r="19" ht="37.5" customHeight="1" spans="1:6">
      <c r="A19" s="312" t="s">
        <v>99</v>
      </c>
      <c r="B19" s="443" t="s">
        <v>100</v>
      </c>
      <c r="C19" s="316"/>
      <c r="D19" s="316"/>
      <c r="E19" s="306">
        <f t="shared" si="1"/>
        <v>0</v>
      </c>
      <c r="F19" s="245" t="str">
        <f t="shared" si="0"/>
        <v>是</v>
      </c>
    </row>
    <row r="20" ht="37.5" customHeight="1" spans="1:6">
      <c r="A20" s="312" t="s">
        <v>101</v>
      </c>
      <c r="B20" s="443" t="s">
        <v>102</v>
      </c>
      <c r="C20" s="316"/>
      <c r="D20" s="316"/>
      <c r="E20" s="306">
        <f t="shared" si="1"/>
        <v>0</v>
      </c>
      <c r="F20" s="245" t="str">
        <f t="shared" si="0"/>
        <v>是</v>
      </c>
    </row>
    <row r="21" ht="37.5" customHeight="1" spans="1:6">
      <c r="A21" s="312" t="s">
        <v>103</v>
      </c>
      <c r="B21" s="443" t="s">
        <v>104</v>
      </c>
      <c r="C21" s="316">
        <v>1766</v>
      </c>
      <c r="D21" s="316">
        <v>1785</v>
      </c>
      <c r="E21" s="306">
        <f t="shared" si="1"/>
        <v>0.011</v>
      </c>
      <c r="F21" s="245" t="str">
        <f t="shared" si="0"/>
        <v>是</v>
      </c>
    </row>
    <row r="22" ht="37.5" customHeight="1" spans="1:6">
      <c r="A22" s="312" t="s">
        <v>105</v>
      </c>
      <c r="B22" s="443" t="s">
        <v>106</v>
      </c>
      <c r="C22" s="316">
        <v>8331</v>
      </c>
      <c r="D22" s="316">
        <v>7789</v>
      </c>
      <c r="E22" s="306">
        <f t="shared" si="1"/>
        <v>-0.065</v>
      </c>
      <c r="F22" s="245" t="str">
        <f t="shared" si="0"/>
        <v>是</v>
      </c>
    </row>
    <row r="23" ht="37.5" customHeight="1" spans="1:6">
      <c r="A23" s="312" t="s">
        <v>107</v>
      </c>
      <c r="B23" s="443" t="s">
        <v>108</v>
      </c>
      <c r="C23" s="316">
        <v>158</v>
      </c>
      <c r="D23" s="316">
        <v>271</v>
      </c>
      <c r="E23" s="306">
        <f t="shared" si="1"/>
        <v>0.715</v>
      </c>
      <c r="F23" s="245" t="str">
        <f t="shared" si="0"/>
        <v>是</v>
      </c>
    </row>
    <row r="24" ht="37.5" customHeight="1" spans="1:6">
      <c r="A24" s="312" t="s">
        <v>109</v>
      </c>
      <c r="B24" s="443" t="s">
        <v>110</v>
      </c>
      <c r="C24" s="316">
        <v>2454</v>
      </c>
      <c r="D24" s="316">
        <v>1372</v>
      </c>
      <c r="E24" s="306">
        <f t="shared" si="1"/>
        <v>-0.441</v>
      </c>
      <c r="F24" s="245" t="str">
        <f t="shared" si="0"/>
        <v>是</v>
      </c>
    </row>
    <row r="25" ht="37.5" customHeight="1" spans="1:6">
      <c r="A25" s="312" t="s">
        <v>111</v>
      </c>
      <c r="B25" s="443" t="s">
        <v>112</v>
      </c>
      <c r="C25" s="316"/>
      <c r="D25" s="316">
        <v>2000</v>
      </c>
      <c r="E25" s="306">
        <f t="shared" si="1"/>
        <v>0</v>
      </c>
      <c r="F25" s="245" t="str">
        <f t="shared" si="0"/>
        <v>是</v>
      </c>
    </row>
    <row r="26" ht="37.5" customHeight="1" spans="1:6">
      <c r="A26" s="312" t="s">
        <v>113</v>
      </c>
      <c r="B26" s="443" t="s">
        <v>114</v>
      </c>
      <c r="C26" s="316">
        <v>4048</v>
      </c>
      <c r="D26" s="316">
        <v>3347</v>
      </c>
      <c r="E26" s="306">
        <f t="shared" si="1"/>
        <v>-0.173</v>
      </c>
      <c r="F26" s="245" t="str">
        <f t="shared" si="0"/>
        <v>是</v>
      </c>
    </row>
    <row r="27" ht="37.5" customHeight="1" spans="1:6">
      <c r="A27" s="312" t="s">
        <v>115</v>
      </c>
      <c r="B27" s="443" t="s">
        <v>116</v>
      </c>
      <c r="C27" s="316">
        <v>20</v>
      </c>
      <c r="D27" s="316">
        <v>21</v>
      </c>
      <c r="E27" s="306">
        <f t="shared" si="1"/>
        <v>0.05</v>
      </c>
      <c r="F27" s="245" t="str">
        <f t="shared" si="0"/>
        <v>是</v>
      </c>
    </row>
    <row r="28" ht="37.5" customHeight="1" spans="1:6">
      <c r="A28" s="312" t="s">
        <v>117</v>
      </c>
      <c r="B28" s="443" t="s">
        <v>118</v>
      </c>
      <c r="C28" s="316">
        <v>363</v>
      </c>
      <c r="D28" s="316">
        <v>11151</v>
      </c>
      <c r="E28" s="306">
        <f t="shared" si="1"/>
        <v>29.719</v>
      </c>
      <c r="F28" s="245" t="str">
        <f t="shared" si="0"/>
        <v>是</v>
      </c>
    </row>
    <row r="29" ht="37.5" customHeight="1" spans="1:6">
      <c r="A29" s="312"/>
      <c r="B29" s="443"/>
      <c r="C29" s="316"/>
      <c r="D29" s="316"/>
      <c r="E29" s="306">
        <f t="shared" si="1"/>
        <v>0</v>
      </c>
      <c r="F29" s="245" t="str">
        <f t="shared" si="0"/>
        <v>是</v>
      </c>
    </row>
    <row r="30" s="298" customFormat="1" ht="37.5" customHeight="1" spans="1:6">
      <c r="A30" s="430"/>
      <c r="B30" s="431" t="s">
        <v>119</v>
      </c>
      <c r="C30" s="444">
        <f>SUBTOTAL(9,C4:C28)</f>
        <v>162046</v>
      </c>
      <c r="D30" s="444">
        <f>SUBTOTAL(9,D4:D28)</f>
        <v>173500</v>
      </c>
      <c r="E30" s="306">
        <f t="shared" si="1"/>
        <v>0.071</v>
      </c>
      <c r="F30" s="245" t="str">
        <f t="shared" si="0"/>
        <v>是</v>
      </c>
    </row>
    <row r="31" ht="37.5" customHeight="1" spans="1:6">
      <c r="A31" s="308">
        <v>230</v>
      </c>
      <c r="B31" s="445" t="s">
        <v>120</v>
      </c>
      <c r="C31" s="444">
        <f>SUM(C32:C35)</f>
        <v>16458</v>
      </c>
      <c r="D31" s="444">
        <f>SUM(D32:D35)</f>
        <v>15010</v>
      </c>
      <c r="E31" s="306">
        <f t="shared" si="1"/>
        <v>-0.088</v>
      </c>
      <c r="F31" s="245" t="str">
        <f t="shared" si="0"/>
        <v>是</v>
      </c>
    </row>
    <row r="32" ht="37.5" customHeight="1" spans="1:6">
      <c r="A32" s="446">
        <v>23006</v>
      </c>
      <c r="B32" s="447" t="s">
        <v>121</v>
      </c>
      <c r="C32" s="316">
        <v>16458</v>
      </c>
      <c r="D32" s="316">
        <v>15010</v>
      </c>
      <c r="E32" s="306">
        <f t="shared" si="1"/>
        <v>-0.088</v>
      </c>
      <c r="F32" s="245" t="str">
        <f t="shared" si="0"/>
        <v>是</v>
      </c>
    </row>
    <row r="33" ht="36" customHeight="1" spans="1:6">
      <c r="A33" s="312">
        <v>23008</v>
      </c>
      <c r="B33" s="447" t="s">
        <v>122</v>
      </c>
      <c r="C33" s="316">
        <v>0</v>
      </c>
      <c r="D33" s="316"/>
      <c r="E33" s="448" t="str">
        <f>IF(C33&lt;&gt;0,IF((D33/C33-1)&lt;-30%,"",IF((D33/C33-1)&gt;150%,"",D33/C33-1)),"")</f>
        <v/>
      </c>
      <c r="F33" s="245" t="str">
        <f t="shared" si="0"/>
        <v>否</v>
      </c>
    </row>
    <row r="34" ht="37.5" customHeight="1" spans="1:6">
      <c r="A34" s="449">
        <v>23015</v>
      </c>
      <c r="B34" s="429" t="s">
        <v>123</v>
      </c>
      <c r="C34" s="316"/>
      <c r="D34" s="316"/>
      <c r="E34" s="306">
        <f>IFERROR(D34/C34-1,0)</f>
        <v>0</v>
      </c>
      <c r="F34" s="245" t="str">
        <f t="shared" si="0"/>
        <v>否</v>
      </c>
    </row>
    <row r="35" s="420" customFormat="1" ht="36" customHeight="1" spans="1:6">
      <c r="A35" s="449">
        <v>23016</v>
      </c>
      <c r="B35" s="429" t="s">
        <v>124</v>
      </c>
      <c r="C35" s="316"/>
      <c r="D35" s="316"/>
      <c r="E35" s="306">
        <f>IFERROR(D35/C35-1,0)</f>
        <v>0</v>
      </c>
      <c r="F35" s="245" t="str">
        <f t="shared" si="0"/>
        <v>否</v>
      </c>
    </row>
    <row r="36" s="420" customFormat="1" ht="37.5" customHeight="1" spans="1:6">
      <c r="A36" s="308">
        <v>231</v>
      </c>
      <c r="B36" s="166" t="s">
        <v>125</v>
      </c>
      <c r="C36" s="444">
        <v>22851</v>
      </c>
      <c r="D36" s="444">
        <v>20475</v>
      </c>
      <c r="E36" s="306">
        <f>IFERROR(D36/C36-1,0)</f>
        <v>-0.104</v>
      </c>
      <c r="F36" s="245" t="str">
        <f t="shared" si="0"/>
        <v>是</v>
      </c>
    </row>
    <row r="37" s="420" customFormat="1" ht="37.5" customHeight="1" spans="1:6">
      <c r="A37" s="308">
        <v>23009</v>
      </c>
      <c r="B37" s="450" t="s">
        <v>126</v>
      </c>
      <c r="C37" s="444"/>
      <c r="D37" s="444"/>
      <c r="E37" s="306">
        <f>IFERROR(D37/C37-1,0)</f>
        <v>0</v>
      </c>
      <c r="F37" s="245" t="str">
        <f t="shared" si="0"/>
        <v>否</v>
      </c>
    </row>
    <row r="38" ht="37.5" customHeight="1" spans="1:6">
      <c r="A38" s="430"/>
      <c r="B38" s="436" t="s">
        <v>127</v>
      </c>
      <c r="C38" s="444">
        <f>C30+C31+C36+C37</f>
        <v>201355</v>
      </c>
      <c r="D38" s="444">
        <f>D30+D31+D36+D37</f>
        <v>208985</v>
      </c>
      <c r="E38" s="306">
        <f>IFERROR(D38/C38-1,0)</f>
        <v>0.038</v>
      </c>
      <c r="F38" s="245" t="str">
        <f t="shared" si="0"/>
        <v>是</v>
      </c>
    </row>
    <row r="39" spans="2:4">
      <c r="B39" s="451"/>
      <c r="D39" s="452"/>
    </row>
    <row r="41" spans="4:4">
      <c r="D41" s="452"/>
    </row>
    <row r="43" spans="4:4">
      <c r="D43" s="452"/>
    </row>
    <row r="44" spans="4:4">
      <c r="D44" s="452"/>
    </row>
    <row r="46" spans="4:4">
      <c r="D46" s="452"/>
    </row>
    <row r="47" spans="4:4">
      <c r="D47" s="452"/>
    </row>
    <row r="48" spans="4:4">
      <c r="D48" s="452"/>
    </row>
    <row r="49" spans="4:4">
      <c r="D49" s="452"/>
    </row>
    <row r="51" spans="4:4">
      <c r="D51" s="452"/>
    </row>
  </sheetData>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D33:E33 D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tabColor rgb="FF00B0F0"/>
  </sheetPr>
  <dimension ref="A1:E42"/>
  <sheetViews>
    <sheetView showGridLines="0" showZeros="0" view="pageBreakPreview" zoomScaleNormal="115" topLeftCell="A25" workbookViewId="0">
      <selection activeCell="B4" sqref="B4:C38"/>
    </sheetView>
  </sheetViews>
  <sheetFormatPr defaultColWidth="9" defaultRowHeight="14.25" outlineLevelCol="4"/>
  <cols>
    <col min="1" max="1" width="52.4416666666667" style="115" customWidth="1"/>
    <col min="2" max="4" width="20.6333333333333" style="115" customWidth="1"/>
    <col min="5" max="5" width="5.38333333333333" style="115" customWidth="1"/>
    <col min="6" max="16384" width="9" style="115"/>
  </cols>
  <sheetData>
    <row r="1" ht="45" customHeight="1" spans="1:4">
      <c r="A1" s="116" t="s">
        <v>1855</v>
      </c>
      <c r="B1" s="116"/>
      <c r="C1" s="116"/>
      <c r="D1" s="116"/>
    </row>
    <row r="2" s="126" customFormat="1" ht="20.1" customHeight="1" spans="1:4">
      <c r="A2" s="127"/>
      <c r="B2" s="128"/>
      <c r="C2" s="129"/>
      <c r="D2" s="130" t="s">
        <v>1</v>
      </c>
    </row>
    <row r="3" ht="45" customHeight="1" spans="1:5">
      <c r="A3" s="131" t="s">
        <v>1856</v>
      </c>
      <c r="B3" s="81" t="s">
        <v>4</v>
      </c>
      <c r="C3" s="81" t="s">
        <v>5</v>
      </c>
      <c r="D3" s="81" t="s">
        <v>6</v>
      </c>
      <c r="E3" s="126" t="s">
        <v>7</v>
      </c>
    </row>
    <row r="4" ht="36" customHeight="1" spans="1:5">
      <c r="A4" s="132" t="s">
        <v>1857</v>
      </c>
      <c r="B4" s="103">
        <v>11805</v>
      </c>
      <c r="C4" s="104">
        <v>12631</v>
      </c>
      <c r="D4" s="85">
        <f>IF(B4&gt;0,C4/B4-1,IF(B4&lt;0,-(C4/B4-1),""))</f>
        <v>0.07</v>
      </c>
      <c r="E4" s="133" t="str">
        <f t="shared" ref="E4:E38" si="0">IF(A4&lt;&gt;"",IF(SUM(B4:C4)&lt;&gt;0,"是","否"),"是")</f>
        <v>是</v>
      </c>
    </row>
    <row r="5" ht="36" customHeight="1" spans="1:5">
      <c r="A5" s="134" t="s">
        <v>1858</v>
      </c>
      <c r="B5" s="106">
        <v>11492</v>
      </c>
      <c r="C5" s="106">
        <v>12293</v>
      </c>
      <c r="D5" s="88">
        <f t="shared" ref="D5:D38" si="1">IF(B5&gt;0,C5/B5-1,IF(B5&lt;0,-(C5/B5-1),""))</f>
        <v>0.07</v>
      </c>
      <c r="E5" s="133" t="str">
        <f t="shared" si="0"/>
        <v>是</v>
      </c>
    </row>
    <row r="6" ht="36" customHeight="1" spans="1:5">
      <c r="A6" s="134" t="s">
        <v>1859</v>
      </c>
      <c r="B6" s="106">
        <v>42</v>
      </c>
      <c r="C6" s="107">
        <v>38</v>
      </c>
      <c r="D6" s="88">
        <f t="shared" si="1"/>
        <v>-0.095</v>
      </c>
      <c r="E6" s="133" t="str">
        <f t="shared" si="0"/>
        <v>是</v>
      </c>
    </row>
    <row r="7" s="114" customFormat="1" ht="36" customHeight="1" spans="1:5">
      <c r="A7" s="134" t="s">
        <v>1860</v>
      </c>
      <c r="B7" s="106"/>
      <c r="C7" s="107">
        <v>0</v>
      </c>
      <c r="D7" s="85" t="str">
        <f t="shared" si="1"/>
        <v/>
      </c>
      <c r="E7" s="133" t="str">
        <f t="shared" si="0"/>
        <v>否</v>
      </c>
    </row>
    <row r="8" ht="36" customHeight="1" spans="1:5">
      <c r="A8" s="132" t="s">
        <v>1861</v>
      </c>
      <c r="B8" s="103">
        <v>14357</v>
      </c>
      <c r="C8" s="103">
        <v>17538</v>
      </c>
      <c r="D8" s="85">
        <f t="shared" si="1"/>
        <v>0.222</v>
      </c>
      <c r="E8" s="133" t="str">
        <f t="shared" si="0"/>
        <v>是</v>
      </c>
    </row>
    <row r="9" ht="36" customHeight="1" spans="1:5">
      <c r="A9" s="134" t="s">
        <v>1858</v>
      </c>
      <c r="B9" s="106">
        <v>11892</v>
      </c>
      <c r="C9" s="107">
        <v>12497</v>
      </c>
      <c r="D9" s="88">
        <f t="shared" si="1"/>
        <v>0.051</v>
      </c>
      <c r="E9" s="133" t="str">
        <f t="shared" si="0"/>
        <v>是</v>
      </c>
    </row>
    <row r="10" ht="36" customHeight="1" spans="1:5">
      <c r="A10" s="134" t="s">
        <v>1859</v>
      </c>
      <c r="B10" s="106">
        <v>10</v>
      </c>
      <c r="C10" s="107">
        <v>10</v>
      </c>
      <c r="D10" s="85">
        <f t="shared" si="1"/>
        <v>0</v>
      </c>
      <c r="E10" s="133" t="str">
        <f t="shared" si="0"/>
        <v>是</v>
      </c>
    </row>
    <row r="11" ht="36" customHeight="1" spans="1:5">
      <c r="A11" s="134" t="s">
        <v>1860</v>
      </c>
      <c r="B11" s="106">
        <v>2276</v>
      </c>
      <c r="C11" s="107">
        <v>4876</v>
      </c>
      <c r="D11" s="88">
        <f t="shared" si="1"/>
        <v>1.142</v>
      </c>
      <c r="E11" s="133" t="str">
        <f t="shared" si="0"/>
        <v>是</v>
      </c>
    </row>
    <row r="12" ht="36" customHeight="1" spans="1:5">
      <c r="A12" s="132" t="s">
        <v>1862</v>
      </c>
      <c r="B12" s="103">
        <v>665</v>
      </c>
      <c r="C12" s="104">
        <v>695</v>
      </c>
      <c r="D12" s="85">
        <f t="shared" si="1"/>
        <v>0.045</v>
      </c>
      <c r="E12" s="133" t="str">
        <f t="shared" si="0"/>
        <v>是</v>
      </c>
    </row>
    <row r="13" ht="36" customHeight="1" spans="1:5">
      <c r="A13" s="134" t="s">
        <v>1858</v>
      </c>
      <c r="B13" s="106">
        <v>655</v>
      </c>
      <c r="C13" s="107">
        <v>687</v>
      </c>
      <c r="D13" s="88">
        <f t="shared" si="1"/>
        <v>0.049</v>
      </c>
      <c r="E13" s="133" t="str">
        <f t="shared" si="0"/>
        <v>是</v>
      </c>
    </row>
    <row r="14" ht="36" customHeight="1" spans="1:5">
      <c r="A14" s="134" t="s">
        <v>1859</v>
      </c>
      <c r="B14" s="106">
        <v>8</v>
      </c>
      <c r="C14" s="107">
        <v>8</v>
      </c>
      <c r="D14" s="85">
        <f t="shared" si="1"/>
        <v>0</v>
      </c>
      <c r="E14" s="133" t="str">
        <f t="shared" si="0"/>
        <v>是</v>
      </c>
    </row>
    <row r="15" ht="36" customHeight="1" spans="1:5">
      <c r="A15" s="134" t="s">
        <v>1860</v>
      </c>
      <c r="B15" s="106"/>
      <c r="C15" s="107">
        <v>0</v>
      </c>
      <c r="D15" s="85" t="str">
        <f t="shared" si="1"/>
        <v/>
      </c>
      <c r="E15" s="133" t="str">
        <f t="shared" si="0"/>
        <v>否</v>
      </c>
    </row>
    <row r="16" ht="36" customHeight="1" spans="1:5">
      <c r="A16" s="132" t="s">
        <v>1863</v>
      </c>
      <c r="B16" s="103">
        <v>9467</v>
      </c>
      <c r="C16" s="104">
        <v>9514</v>
      </c>
      <c r="D16" s="85">
        <f t="shared" si="1"/>
        <v>0.005</v>
      </c>
      <c r="E16" s="133" t="str">
        <f t="shared" si="0"/>
        <v>是</v>
      </c>
    </row>
    <row r="17" ht="36" customHeight="1" spans="1:5">
      <c r="A17" s="134" t="s">
        <v>1858</v>
      </c>
      <c r="B17" s="106">
        <v>9416</v>
      </c>
      <c r="C17" s="109">
        <v>9477</v>
      </c>
      <c r="D17" s="88">
        <f t="shared" si="1"/>
        <v>0.006</v>
      </c>
      <c r="E17" s="133" t="str">
        <f t="shared" si="0"/>
        <v>是</v>
      </c>
    </row>
    <row r="18" ht="36" customHeight="1" spans="1:5">
      <c r="A18" s="134" t="s">
        <v>1859</v>
      </c>
      <c r="B18" s="106">
        <v>29</v>
      </c>
      <c r="C18" s="109">
        <v>24</v>
      </c>
      <c r="D18" s="88">
        <f t="shared" si="1"/>
        <v>-0.172</v>
      </c>
      <c r="E18" s="133" t="str">
        <f t="shared" si="0"/>
        <v>是</v>
      </c>
    </row>
    <row r="19" ht="36" customHeight="1" spans="1:5">
      <c r="A19" s="134" t="s">
        <v>1860</v>
      </c>
      <c r="B19" s="106"/>
      <c r="C19" s="109">
        <v>4</v>
      </c>
      <c r="D19" s="85" t="str">
        <f t="shared" si="1"/>
        <v/>
      </c>
      <c r="E19" s="133" t="str">
        <f t="shared" si="0"/>
        <v>是</v>
      </c>
    </row>
    <row r="20" ht="36" customHeight="1" spans="1:5">
      <c r="A20" s="132" t="s">
        <v>1864</v>
      </c>
      <c r="B20" s="103">
        <v>508</v>
      </c>
      <c r="C20" s="104">
        <v>524</v>
      </c>
      <c r="D20" s="85">
        <f t="shared" si="1"/>
        <v>0.031</v>
      </c>
      <c r="E20" s="133" t="str">
        <f t="shared" si="0"/>
        <v>是</v>
      </c>
    </row>
    <row r="21" ht="36" customHeight="1" spans="1:5">
      <c r="A21" s="134" t="s">
        <v>1858</v>
      </c>
      <c r="B21" s="106">
        <v>506</v>
      </c>
      <c r="C21" s="107">
        <v>522</v>
      </c>
      <c r="D21" s="88">
        <f t="shared" si="1"/>
        <v>0.032</v>
      </c>
      <c r="E21" s="133" t="str">
        <f t="shared" si="0"/>
        <v>是</v>
      </c>
    </row>
    <row r="22" ht="36" customHeight="1" spans="1:5">
      <c r="A22" s="134" t="s">
        <v>1859</v>
      </c>
      <c r="B22" s="106">
        <v>2</v>
      </c>
      <c r="C22" s="106">
        <v>2</v>
      </c>
      <c r="D22" s="85">
        <f t="shared" si="1"/>
        <v>0</v>
      </c>
      <c r="E22" s="133" t="str">
        <f t="shared" si="0"/>
        <v>是</v>
      </c>
    </row>
    <row r="23" ht="36" customHeight="1" spans="1:5">
      <c r="A23" s="134" t="s">
        <v>1860</v>
      </c>
      <c r="B23" s="106"/>
      <c r="C23" s="107">
        <v>0</v>
      </c>
      <c r="D23" s="85" t="str">
        <f t="shared" si="1"/>
        <v/>
      </c>
      <c r="E23" s="133" t="str">
        <f t="shared" si="0"/>
        <v>否</v>
      </c>
    </row>
    <row r="24" ht="36" customHeight="1" spans="1:5">
      <c r="A24" s="132" t="s">
        <v>1865</v>
      </c>
      <c r="B24" s="110">
        <v>4305</v>
      </c>
      <c r="C24" s="104">
        <v>9418</v>
      </c>
      <c r="D24" s="85">
        <f t="shared" si="1"/>
        <v>1.188</v>
      </c>
      <c r="E24" s="133" t="str">
        <f t="shared" si="0"/>
        <v>是</v>
      </c>
    </row>
    <row r="25" ht="36" customHeight="1" spans="1:5">
      <c r="A25" s="134" t="s">
        <v>1858</v>
      </c>
      <c r="B25" s="106">
        <v>2937</v>
      </c>
      <c r="C25" s="109">
        <v>3418</v>
      </c>
      <c r="D25" s="88">
        <f t="shared" si="1"/>
        <v>0.164</v>
      </c>
      <c r="E25" s="133" t="str">
        <f t="shared" si="0"/>
        <v>是</v>
      </c>
    </row>
    <row r="26" ht="36" customHeight="1" spans="1:5">
      <c r="A26" s="134" t="s">
        <v>1859</v>
      </c>
      <c r="B26" s="106">
        <v>280</v>
      </c>
      <c r="C26" s="111">
        <v>221</v>
      </c>
      <c r="D26" s="88">
        <f t="shared" si="1"/>
        <v>-0.211</v>
      </c>
      <c r="E26" s="133" t="str">
        <f t="shared" si="0"/>
        <v>是</v>
      </c>
    </row>
    <row r="27" ht="36" customHeight="1" spans="1:5">
      <c r="A27" s="134" t="s">
        <v>1860</v>
      </c>
      <c r="B27" s="106">
        <v>1080</v>
      </c>
      <c r="C27" s="111">
        <v>5378</v>
      </c>
      <c r="D27" s="88">
        <f t="shared" si="1"/>
        <v>3.98</v>
      </c>
      <c r="E27" s="133" t="str">
        <f t="shared" si="0"/>
        <v>是</v>
      </c>
    </row>
    <row r="28" ht="36" customHeight="1" spans="1:5">
      <c r="A28" s="132" t="s">
        <v>1866</v>
      </c>
      <c r="B28" s="103">
        <v>5990</v>
      </c>
      <c r="C28" s="112">
        <v>6880</v>
      </c>
      <c r="D28" s="85">
        <f t="shared" si="1"/>
        <v>0.149</v>
      </c>
      <c r="E28" s="133" t="str">
        <f t="shared" si="0"/>
        <v>是</v>
      </c>
    </row>
    <row r="29" ht="36" customHeight="1" spans="1:5">
      <c r="A29" s="134" t="s">
        <v>1858</v>
      </c>
      <c r="B29" s="106">
        <v>5848</v>
      </c>
      <c r="C29" s="109">
        <v>6582</v>
      </c>
      <c r="D29" s="88">
        <f t="shared" si="1"/>
        <v>0.126</v>
      </c>
      <c r="E29" s="133" t="str">
        <f t="shared" si="0"/>
        <v>是</v>
      </c>
    </row>
    <row r="30" ht="36" customHeight="1" spans="1:5">
      <c r="A30" s="134" t="s">
        <v>1859</v>
      </c>
      <c r="B30" s="106">
        <v>16</v>
      </c>
      <c r="C30" s="109">
        <v>16</v>
      </c>
      <c r="D30" s="85">
        <f t="shared" si="1"/>
        <v>0</v>
      </c>
      <c r="E30" s="133" t="str">
        <f t="shared" si="0"/>
        <v>是</v>
      </c>
    </row>
    <row r="31" ht="36" customHeight="1" spans="1:5">
      <c r="A31" s="134" t="s">
        <v>1860</v>
      </c>
      <c r="B31" s="106"/>
      <c r="C31" s="109">
        <v>272</v>
      </c>
      <c r="D31" s="85" t="str">
        <f t="shared" si="1"/>
        <v/>
      </c>
      <c r="E31" s="133" t="str">
        <f t="shared" si="0"/>
        <v>是</v>
      </c>
    </row>
    <row r="32" ht="36" customHeight="1" spans="1:5">
      <c r="A32" s="91" t="s">
        <v>1867</v>
      </c>
      <c r="B32" s="110">
        <v>47097</v>
      </c>
      <c r="C32" s="110">
        <v>57200</v>
      </c>
      <c r="D32" s="85">
        <f t="shared" si="1"/>
        <v>0.215</v>
      </c>
      <c r="E32" s="133" t="str">
        <f t="shared" si="0"/>
        <v>是</v>
      </c>
    </row>
    <row r="33" ht="36" customHeight="1" spans="1:5">
      <c r="A33" s="134" t="s">
        <v>1868</v>
      </c>
      <c r="B33" s="106">
        <v>42746</v>
      </c>
      <c r="C33" s="111">
        <v>45476</v>
      </c>
      <c r="D33" s="88">
        <f t="shared" si="1"/>
        <v>0.064</v>
      </c>
      <c r="E33" s="133" t="str">
        <f t="shared" si="0"/>
        <v>是</v>
      </c>
    </row>
    <row r="34" ht="36" customHeight="1" spans="1:5">
      <c r="A34" s="134" t="s">
        <v>1869</v>
      </c>
      <c r="B34" s="106">
        <v>387</v>
      </c>
      <c r="C34" s="106">
        <v>319</v>
      </c>
      <c r="D34" s="88">
        <f t="shared" si="1"/>
        <v>-0.176</v>
      </c>
      <c r="E34" s="133" t="str">
        <f t="shared" si="0"/>
        <v>是</v>
      </c>
    </row>
    <row r="35" ht="36" customHeight="1" spans="1:5">
      <c r="A35" s="134" t="s">
        <v>1870</v>
      </c>
      <c r="B35" s="106">
        <v>3356</v>
      </c>
      <c r="C35" s="106">
        <v>10530</v>
      </c>
      <c r="D35" s="88">
        <f t="shared" si="1"/>
        <v>2.138</v>
      </c>
      <c r="E35" s="133" t="str">
        <f t="shared" si="0"/>
        <v>是</v>
      </c>
    </row>
    <row r="36" ht="36" customHeight="1" spans="1:5">
      <c r="A36" s="92" t="s">
        <v>1871</v>
      </c>
      <c r="B36" s="103">
        <v>21293</v>
      </c>
      <c r="C36" s="103">
        <v>25831</v>
      </c>
      <c r="D36" s="85">
        <f t="shared" si="1"/>
        <v>0.213</v>
      </c>
      <c r="E36" s="133" t="str">
        <f t="shared" si="0"/>
        <v>是</v>
      </c>
    </row>
    <row r="37" ht="36" customHeight="1" spans="1:5">
      <c r="A37" s="135" t="s">
        <v>1872</v>
      </c>
      <c r="B37" s="103"/>
      <c r="C37" s="104"/>
      <c r="D37" s="85" t="str">
        <f t="shared" si="1"/>
        <v/>
      </c>
      <c r="E37" s="133" t="str">
        <f t="shared" si="0"/>
        <v>否</v>
      </c>
    </row>
    <row r="38" ht="36" customHeight="1" spans="1:5">
      <c r="A38" s="91" t="s">
        <v>1873</v>
      </c>
      <c r="B38" s="103">
        <v>68390</v>
      </c>
      <c r="C38" s="103">
        <v>83031</v>
      </c>
      <c r="D38" s="85">
        <f t="shared" si="1"/>
        <v>0.214</v>
      </c>
      <c r="E38" s="133" t="str">
        <f t="shared" si="0"/>
        <v>是</v>
      </c>
    </row>
    <row r="39" spans="2:3">
      <c r="B39" s="125"/>
      <c r="C39" s="125"/>
    </row>
    <row r="40" spans="2:3">
      <c r="B40" s="125"/>
      <c r="C40" s="125"/>
    </row>
    <row r="41" spans="2:3">
      <c r="B41" s="125"/>
      <c r="C41" s="125"/>
    </row>
    <row r="42" spans="2:3">
      <c r="B42" s="125"/>
      <c r="C42" s="125"/>
    </row>
  </sheetData>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5 C29:C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13" activePane="bottomLeft" state="frozen"/>
      <selection/>
      <selection pane="bottomLeft" activeCell="D22" sqref="D4:D22"/>
    </sheetView>
  </sheetViews>
  <sheetFormatPr defaultColWidth="9" defaultRowHeight="14.25" outlineLevelCol="4"/>
  <cols>
    <col min="1" max="1" width="45.6333333333333" style="115" customWidth="1"/>
    <col min="2" max="4" width="20.6333333333333" style="115" customWidth="1"/>
    <col min="5" max="5" width="12.75" style="115" customWidth="1"/>
    <col min="6" max="16384" width="9" style="115"/>
  </cols>
  <sheetData>
    <row r="1" ht="45" customHeight="1" spans="1:4">
      <c r="A1" s="116" t="s">
        <v>1874</v>
      </c>
      <c r="B1" s="116"/>
      <c r="C1" s="116"/>
      <c r="D1" s="116"/>
    </row>
    <row r="2" ht="20.1" customHeight="1" spans="1:4">
      <c r="A2" s="117"/>
      <c r="B2" s="118"/>
      <c r="C2" s="119"/>
      <c r="D2" s="120" t="s">
        <v>1875</v>
      </c>
    </row>
    <row r="3" ht="45" customHeight="1" spans="1:5">
      <c r="A3" s="80" t="s">
        <v>1165</v>
      </c>
      <c r="B3" s="81" t="s">
        <v>4</v>
      </c>
      <c r="C3" s="81" t="s">
        <v>5</v>
      </c>
      <c r="D3" s="81" t="s">
        <v>6</v>
      </c>
      <c r="E3" s="121" t="s">
        <v>7</v>
      </c>
    </row>
    <row r="4" ht="36" customHeight="1" spans="1:5">
      <c r="A4" s="83" t="s">
        <v>1876</v>
      </c>
      <c r="B4" s="84">
        <v>11808</v>
      </c>
      <c r="C4" s="84">
        <v>12872</v>
      </c>
      <c r="D4" s="85">
        <f>IF(B4&gt;0,C4/B4-1,IF(B4&lt;0,-(C4/B4-1),""))</f>
        <v>0.09</v>
      </c>
      <c r="E4" s="122" t="str">
        <f t="shared" ref="E4:E22" si="0">IF(A4&lt;&gt;"",IF(SUM(B4:C4)&lt;&gt;0,"是","否"),"是")</f>
        <v>是</v>
      </c>
    </row>
    <row r="5" ht="36" customHeight="1" spans="1:5">
      <c r="A5" s="86" t="s">
        <v>1877</v>
      </c>
      <c r="B5" s="87">
        <v>11425</v>
      </c>
      <c r="C5" s="87">
        <v>12822</v>
      </c>
      <c r="D5" s="88">
        <f t="shared" ref="D5:D22" si="1">IF(B5&gt;0,C5/B5-1,IF(B5&lt;0,-(C5/B5-1),""))</f>
        <v>0.122</v>
      </c>
      <c r="E5" s="122" t="str">
        <f t="shared" si="0"/>
        <v>是</v>
      </c>
    </row>
    <row r="6" ht="36" customHeight="1" spans="1:5">
      <c r="A6" s="123" t="s">
        <v>1878</v>
      </c>
      <c r="B6" s="84">
        <v>14914</v>
      </c>
      <c r="C6" s="84">
        <v>17537</v>
      </c>
      <c r="D6" s="85">
        <f t="shared" si="1"/>
        <v>0.176</v>
      </c>
      <c r="E6" s="122" t="str">
        <f t="shared" si="0"/>
        <v>是</v>
      </c>
    </row>
    <row r="7" ht="36" customHeight="1" spans="1:5">
      <c r="A7" s="86" t="s">
        <v>1877</v>
      </c>
      <c r="B7" s="87">
        <v>14817</v>
      </c>
      <c r="C7" s="89">
        <v>17487</v>
      </c>
      <c r="D7" s="88">
        <f t="shared" si="1"/>
        <v>0.18</v>
      </c>
      <c r="E7" s="122" t="str">
        <f t="shared" si="0"/>
        <v>是</v>
      </c>
    </row>
    <row r="8" s="114" customFormat="1" ht="36" customHeight="1" spans="1:5">
      <c r="A8" s="83" t="s">
        <v>1879</v>
      </c>
      <c r="B8" s="84">
        <v>732</v>
      </c>
      <c r="C8" s="84">
        <v>519</v>
      </c>
      <c r="D8" s="85">
        <f t="shared" si="1"/>
        <v>-0.291</v>
      </c>
      <c r="E8" s="122" t="str">
        <f t="shared" si="0"/>
        <v>是</v>
      </c>
    </row>
    <row r="9" s="114" customFormat="1" ht="36" customHeight="1" spans="1:5">
      <c r="A9" s="86" t="s">
        <v>1877</v>
      </c>
      <c r="B9" s="87">
        <v>316</v>
      </c>
      <c r="C9" s="89">
        <v>357</v>
      </c>
      <c r="D9" s="88">
        <f t="shared" si="1"/>
        <v>0.13</v>
      </c>
      <c r="E9" s="122" t="str">
        <f t="shared" si="0"/>
        <v>是</v>
      </c>
    </row>
    <row r="10" s="114" customFormat="1" ht="36" customHeight="1" spans="1:5">
      <c r="A10" s="83" t="s">
        <v>1880</v>
      </c>
      <c r="B10" s="84">
        <v>5019</v>
      </c>
      <c r="C10" s="84">
        <v>6248</v>
      </c>
      <c r="D10" s="85">
        <f t="shared" si="1"/>
        <v>0.245</v>
      </c>
      <c r="E10" s="122" t="str">
        <f t="shared" si="0"/>
        <v>是</v>
      </c>
    </row>
    <row r="11" s="114" customFormat="1" ht="36" customHeight="1" spans="1:5">
      <c r="A11" s="86" t="s">
        <v>1877</v>
      </c>
      <c r="B11" s="87">
        <v>4992</v>
      </c>
      <c r="C11" s="90">
        <v>5768</v>
      </c>
      <c r="D11" s="88">
        <f t="shared" si="1"/>
        <v>0.155</v>
      </c>
      <c r="E11" s="122" t="str">
        <f t="shared" si="0"/>
        <v>是</v>
      </c>
    </row>
    <row r="12" s="114" customFormat="1" ht="36" customHeight="1" spans="1:5">
      <c r="A12" s="83" t="s">
        <v>1881</v>
      </c>
      <c r="B12" s="84">
        <v>466</v>
      </c>
      <c r="C12" s="84">
        <v>474</v>
      </c>
      <c r="D12" s="85">
        <f t="shared" si="1"/>
        <v>0.017</v>
      </c>
      <c r="E12" s="122" t="str">
        <f t="shared" si="0"/>
        <v>是</v>
      </c>
    </row>
    <row r="13" s="114" customFormat="1" ht="36" customHeight="1" spans="1:5">
      <c r="A13" s="86" t="s">
        <v>1877</v>
      </c>
      <c r="B13" s="87">
        <v>466</v>
      </c>
      <c r="C13" s="90">
        <v>474</v>
      </c>
      <c r="D13" s="88">
        <f t="shared" si="1"/>
        <v>0.017</v>
      </c>
      <c r="E13" s="122" t="str">
        <f t="shared" si="0"/>
        <v>是</v>
      </c>
    </row>
    <row r="14" s="114" customFormat="1" ht="36" customHeight="1" spans="1:5">
      <c r="A14" s="83" t="s">
        <v>1882</v>
      </c>
      <c r="B14" s="84">
        <v>4999</v>
      </c>
      <c r="C14" s="84">
        <v>5746</v>
      </c>
      <c r="D14" s="85">
        <f t="shared" si="1"/>
        <v>0.149</v>
      </c>
      <c r="E14" s="122" t="str">
        <f t="shared" si="0"/>
        <v>是</v>
      </c>
    </row>
    <row r="15" ht="36" customHeight="1" spans="1:5">
      <c r="A15" s="86" t="s">
        <v>1877</v>
      </c>
      <c r="B15" s="87">
        <v>4981</v>
      </c>
      <c r="C15" s="89">
        <v>5739</v>
      </c>
      <c r="D15" s="88">
        <f t="shared" si="1"/>
        <v>0.152</v>
      </c>
      <c r="E15" s="122" t="str">
        <f t="shared" si="0"/>
        <v>是</v>
      </c>
    </row>
    <row r="16" ht="36" customHeight="1" spans="1:5">
      <c r="A16" s="83" t="s">
        <v>1883</v>
      </c>
      <c r="B16" s="84">
        <v>8410</v>
      </c>
      <c r="C16" s="84">
        <v>11154</v>
      </c>
      <c r="D16" s="85">
        <f t="shared" si="1"/>
        <v>0.326</v>
      </c>
      <c r="E16" s="122" t="str">
        <f t="shared" si="0"/>
        <v>是</v>
      </c>
    </row>
    <row r="17" ht="36" customHeight="1" spans="1:5">
      <c r="A17" s="86" t="s">
        <v>1877</v>
      </c>
      <c r="B17" s="87">
        <v>8410</v>
      </c>
      <c r="C17" s="90">
        <v>9826</v>
      </c>
      <c r="D17" s="88">
        <f t="shared" si="1"/>
        <v>0.168</v>
      </c>
      <c r="E17" s="122" t="str">
        <f t="shared" si="0"/>
        <v>是</v>
      </c>
    </row>
    <row r="18" ht="36" customHeight="1" spans="1:5">
      <c r="A18" s="91" t="s">
        <v>1884</v>
      </c>
      <c r="B18" s="84">
        <v>46348</v>
      </c>
      <c r="C18" s="84">
        <v>54550</v>
      </c>
      <c r="D18" s="85">
        <f t="shared" si="1"/>
        <v>0.177</v>
      </c>
      <c r="E18" s="122" t="str">
        <f t="shared" si="0"/>
        <v>是</v>
      </c>
    </row>
    <row r="19" ht="36" customHeight="1" spans="1:5">
      <c r="A19" s="86" t="s">
        <v>1885</v>
      </c>
      <c r="B19" s="87">
        <v>45407</v>
      </c>
      <c r="C19" s="87">
        <v>52473</v>
      </c>
      <c r="D19" s="88">
        <f t="shared" si="1"/>
        <v>0.156</v>
      </c>
      <c r="E19" s="122" t="str">
        <f t="shared" si="0"/>
        <v>是</v>
      </c>
    </row>
    <row r="20" ht="36" customHeight="1" spans="1:5">
      <c r="A20" s="124" t="s">
        <v>1886</v>
      </c>
      <c r="B20" s="84"/>
      <c r="C20" s="84"/>
      <c r="D20" s="88" t="str">
        <f t="shared" si="1"/>
        <v/>
      </c>
      <c r="E20" s="122" t="str">
        <f t="shared" si="0"/>
        <v>否</v>
      </c>
    </row>
    <row r="21" ht="36" customHeight="1" spans="1:5">
      <c r="A21" s="92" t="s">
        <v>1887</v>
      </c>
      <c r="B21" s="84">
        <v>23348</v>
      </c>
      <c r="C21" s="84">
        <v>24808</v>
      </c>
      <c r="D21" s="85">
        <f t="shared" si="1"/>
        <v>0.063</v>
      </c>
      <c r="E21" s="122" t="str">
        <f t="shared" si="0"/>
        <v>是</v>
      </c>
    </row>
    <row r="22" ht="36" customHeight="1" spans="1:5">
      <c r="A22" s="91" t="s">
        <v>1888</v>
      </c>
      <c r="B22" s="84">
        <v>69696</v>
      </c>
      <c r="C22" s="84">
        <v>79358</v>
      </c>
      <c r="D22" s="85">
        <f t="shared" si="1"/>
        <v>0.139</v>
      </c>
      <c r="E22" s="122" t="str">
        <f t="shared" si="0"/>
        <v>是</v>
      </c>
    </row>
    <row r="23" spans="2:3">
      <c r="B23" s="125"/>
      <c r="C23" s="125"/>
    </row>
    <row r="24" spans="2:3">
      <c r="B24" s="125"/>
      <c r="C24" s="125"/>
    </row>
    <row r="25" spans="2:3">
      <c r="B25" s="125"/>
      <c r="C25" s="125"/>
    </row>
    <row r="26" spans="2:3">
      <c r="B26" s="125"/>
      <c r="C26" s="125"/>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tabColor rgb="FF00B0F0"/>
  </sheetPr>
  <dimension ref="A1:H42"/>
  <sheetViews>
    <sheetView showGridLines="0" showZeros="0" view="pageBreakPreview" zoomScaleNormal="100" workbookViewId="0">
      <pane ySplit="3" topLeftCell="A4" activePane="bottomLeft" state="frozen"/>
      <selection/>
      <selection pane="bottomLeft" activeCell="D38" sqref="D38"/>
    </sheetView>
  </sheetViews>
  <sheetFormatPr defaultColWidth="9" defaultRowHeight="14.25" outlineLevelCol="7"/>
  <cols>
    <col min="1" max="1" width="46.1333333333333" style="95" customWidth="1"/>
    <col min="2" max="4" width="20.6333333333333" style="95" customWidth="1"/>
    <col min="5" max="5" width="5" style="95" customWidth="1"/>
    <col min="6" max="16384" width="9" style="95"/>
  </cols>
  <sheetData>
    <row r="1" ht="45" customHeight="1" spans="1:4">
      <c r="A1" s="96" t="s">
        <v>1889</v>
      </c>
      <c r="B1" s="96"/>
      <c r="C1" s="96"/>
      <c r="D1" s="96"/>
    </row>
    <row r="2" ht="20.1" customHeight="1" spans="1:4">
      <c r="A2" s="97"/>
      <c r="B2" s="98"/>
      <c r="C2" s="99"/>
      <c r="D2" s="100" t="s">
        <v>1</v>
      </c>
    </row>
    <row r="3" ht="45" customHeight="1" spans="1:5">
      <c r="A3" s="101" t="s">
        <v>1856</v>
      </c>
      <c r="B3" s="81" t="s">
        <v>4</v>
      </c>
      <c r="C3" s="81" t="s">
        <v>5</v>
      </c>
      <c r="D3" s="81" t="s">
        <v>6</v>
      </c>
      <c r="E3" s="82" t="s">
        <v>7</v>
      </c>
    </row>
    <row r="4" ht="36" customHeight="1" spans="1:5">
      <c r="A4" s="102" t="s">
        <v>1857</v>
      </c>
      <c r="B4" s="103">
        <v>11805</v>
      </c>
      <c r="C4" s="104">
        <v>12631</v>
      </c>
      <c r="D4" s="85">
        <f>IF(B4&gt;0,C4/B4-1,IF(B4&lt;0,-(C4/B4-1),""))</f>
        <v>0.07</v>
      </c>
      <c r="E4" s="82" t="str">
        <f t="shared" ref="E4:E38" si="0">IF(A4&lt;&gt;"",IF(SUM(B4:C4)&lt;&gt;0,"是","否"),"是")</f>
        <v>是</v>
      </c>
    </row>
    <row r="5" ht="36" customHeight="1" spans="1:5">
      <c r="A5" s="105" t="s">
        <v>1858</v>
      </c>
      <c r="B5" s="106">
        <v>11492</v>
      </c>
      <c r="C5" s="106">
        <v>12293</v>
      </c>
      <c r="D5" s="88">
        <f t="shared" ref="D5:D13" si="1">IF(B5&gt;0,C5/B5-1,IF(B5&lt;0,-(C5/B5-1),""))</f>
        <v>0.07</v>
      </c>
      <c r="E5" s="82" t="str">
        <f t="shared" si="0"/>
        <v>是</v>
      </c>
    </row>
    <row r="6" ht="36" customHeight="1" spans="1:5">
      <c r="A6" s="105" t="s">
        <v>1859</v>
      </c>
      <c r="B6" s="106">
        <v>42</v>
      </c>
      <c r="C6" s="107">
        <v>38</v>
      </c>
      <c r="D6" s="88">
        <f t="shared" si="1"/>
        <v>-0.095</v>
      </c>
      <c r="E6" s="82" t="str">
        <f t="shared" si="0"/>
        <v>是</v>
      </c>
    </row>
    <row r="7" s="94" customFormat="1" ht="36" customHeight="1" spans="1:8">
      <c r="A7" s="105" t="s">
        <v>1860</v>
      </c>
      <c r="B7" s="106"/>
      <c r="C7" s="107">
        <v>0</v>
      </c>
      <c r="D7" s="88" t="str">
        <f t="shared" si="1"/>
        <v/>
      </c>
      <c r="E7" s="82" t="str">
        <f t="shared" si="0"/>
        <v>否</v>
      </c>
      <c r="H7" s="94">
        <v>1</v>
      </c>
    </row>
    <row r="8" s="94" customFormat="1" ht="36" customHeight="1" spans="1:5">
      <c r="A8" s="108" t="s">
        <v>1861</v>
      </c>
      <c r="B8" s="103">
        <v>14357</v>
      </c>
      <c r="C8" s="103">
        <v>17538</v>
      </c>
      <c r="D8" s="85">
        <f t="shared" si="1"/>
        <v>0.222</v>
      </c>
      <c r="E8" s="82" t="str">
        <f t="shared" si="0"/>
        <v>是</v>
      </c>
    </row>
    <row r="9" s="94" customFormat="1" ht="36" customHeight="1" spans="1:5">
      <c r="A9" s="105" t="s">
        <v>1858</v>
      </c>
      <c r="B9" s="106">
        <v>11892</v>
      </c>
      <c r="C9" s="107">
        <v>12497</v>
      </c>
      <c r="D9" s="88">
        <f t="shared" si="1"/>
        <v>0.051</v>
      </c>
      <c r="E9" s="82" t="str">
        <f t="shared" si="0"/>
        <v>是</v>
      </c>
    </row>
    <row r="10" s="94" customFormat="1" ht="36" customHeight="1" spans="1:5">
      <c r="A10" s="105" t="s">
        <v>1859</v>
      </c>
      <c r="B10" s="106">
        <v>10</v>
      </c>
      <c r="C10" s="107">
        <v>10</v>
      </c>
      <c r="D10" s="88">
        <f t="shared" si="1"/>
        <v>0</v>
      </c>
      <c r="E10" s="82" t="str">
        <f t="shared" si="0"/>
        <v>是</v>
      </c>
    </row>
    <row r="11" s="94" customFormat="1" ht="36" customHeight="1" spans="1:5">
      <c r="A11" s="105" t="s">
        <v>1860</v>
      </c>
      <c r="B11" s="106">
        <v>2276</v>
      </c>
      <c r="C11" s="107">
        <v>4876</v>
      </c>
      <c r="D11" s="88">
        <f t="shared" si="1"/>
        <v>1.142</v>
      </c>
      <c r="E11" s="82" t="str">
        <f t="shared" si="0"/>
        <v>是</v>
      </c>
    </row>
    <row r="12" s="94" customFormat="1" ht="36" customHeight="1" spans="1:5">
      <c r="A12" s="102" t="s">
        <v>1862</v>
      </c>
      <c r="B12" s="103">
        <v>665</v>
      </c>
      <c r="C12" s="104">
        <v>695</v>
      </c>
      <c r="D12" s="85">
        <f t="shared" si="1"/>
        <v>0.045</v>
      </c>
      <c r="E12" s="82" t="str">
        <f t="shared" si="0"/>
        <v>是</v>
      </c>
    </row>
    <row r="13" ht="36" customHeight="1" spans="1:5">
      <c r="A13" s="105" t="s">
        <v>1858</v>
      </c>
      <c r="B13" s="106">
        <v>655</v>
      </c>
      <c r="C13" s="107">
        <v>687</v>
      </c>
      <c r="D13" s="88">
        <f t="shared" si="1"/>
        <v>0.049</v>
      </c>
      <c r="E13" s="82" t="str">
        <f t="shared" si="0"/>
        <v>是</v>
      </c>
    </row>
    <row r="14" ht="36" customHeight="1" spans="1:5">
      <c r="A14" s="105" t="s">
        <v>1859</v>
      </c>
      <c r="B14" s="106">
        <v>8</v>
      </c>
      <c r="C14" s="107">
        <v>8</v>
      </c>
      <c r="D14" s="88">
        <f t="shared" ref="D14:D38" si="2">IF(B14&gt;0,C14/B14-1,IF(B14&lt;0,-(C14/B14-1),""))</f>
        <v>0</v>
      </c>
      <c r="E14" s="82" t="str">
        <f t="shared" si="0"/>
        <v>是</v>
      </c>
    </row>
    <row r="15" ht="36" customHeight="1" spans="1:5">
      <c r="A15" s="105" t="s">
        <v>1860</v>
      </c>
      <c r="B15" s="106"/>
      <c r="C15" s="107">
        <v>0</v>
      </c>
      <c r="D15" s="88" t="str">
        <f t="shared" si="2"/>
        <v/>
      </c>
      <c r="E15" s="82" t="str">
        <f t="shared" si="0"/>
        <v>否</v>
      </c>
    </row>
    <row r="16" ht="36" customHeight="1" spans="1:5">
      <c r="A16" s="102" t="s">
        <v>1863</v>
      </c>
      <c r="B16" s="103">
        <v>9467</v>
      </c>
      <c r="C16" s="104">
        <v>9514</v>
      </c>
      <c r="D16" s="85">
        <f t="shared" si="2"/>
        <v>0.005</v>
      </c>
      <c r="E16" s="82" t="str">
        <f t="shared" si="0"/>
        <v>是</v>
      </c>
    </row>
    <row r="17" ht="36" customHeight="1" spans="1:5">
      <c r="A17" s="105" t="s">
        <v>1858</v>
      </c>
      <c r="B17" s="106">
        <v>9416</v>
      </c>
      <c r="C17" s="109">
        <v>9477</v>
      </c>
      <c r="D17" s="88">
        <f t="shared" si="2"/>
        <v>0.006</v>
      </c>
      <c r="E17" s="82" t="str">
        <f t="shared" si="0"/>
        <v>是</v>
      </c>
    </row>
    <row r="18" ht="36" customHeight="1" spans="1:5">
      <c r="A18" s="105" t="s">
        <v>1859</v>
      </c>
      <c r="B18" s="106">
        <v>29</v>
      </c>
      <c r="C18" s="109">
        <v>24</v>
      </c>
      <c r="D18" s="88">
        <f t="shared" si="2"/>
        <v>-0.172</v>
      </c>
      <c r="E18" s="82" t="str">
        <f t="shared" si="0"/>
        <v>是</v>
      </c>
    </row>
    <row r="19" ht="36" customHeight="1" spans="1:5">
      <c r="A19" s="105" t="s">
        <v>1860</v>
      </c>
      <c r="B19" s="106"/>
      <c r="C19" s="109">
        <v>4</v>
      </c>
      <c r="D19" s="88" t="str">
        <f t="shared" si="2"/>
        <v/>
      </c>
      <c r="E19" s="82" t="str">
        <f t="shared" si="0"/>
        <v>是</v>
      </c>
    </row>
    <row r="20" ht="36" customHeight="1" spans="1:5">
      <c r="A20" s="102" t="s">
        <v>1864</v>
      </c>
      <c r="B20" s="103">
        <v>508</v>
      </c>
      <c r="C20" s="104">
        <v>524</v>
      </c>
      <c r="D20" s="85">
        <f t="shared" si="2"/>
        <v>0.031</v>
      </c>
      <c r="E20" s="82" t="str">
        <f t="shared" si="0"/>
        <v>是</v>
      </c>
    </row>
    <row r="21" ht="36" customHeight="1" spans="1:5">
      <c r="A21" s="105" t="s">
        <v>1858</v>
      </c>
      <c r="B21" s="106">
        <v>506</v>
      </c>
      <c r="C21" s="107">
        <v>522</v>
      </c>
      <c r="D21" s="88">
        <f t="shared" si="2"/>
        <v>0.032</v>
      </c>
      <c r="E21" s="82" t="str">
        <f t="shared" si="0"/>
        <v>是</v>
      </c>
    </row>
    <row r="22" ht="36" customHeight="1" spans="1:5">
      <c r="A22" s="105" t="s">
        <v>1859</v>
      </c>
      <c r="B22" s="106">
        <v>2</v>
      </c>
      <c r="C22" s="106">
        <v>2</v>
      </c>
      <c r="D22" s="88">
        <f t="shared" si="2"/>
        <v>0</v>
      </c>
      <c r="E22" s="82" t="str">
        <f t="shared" si="0"/>
        <v>是</v>
      </c>
    </row>
    <row r="23" ht="36" customHeight="1" spans="1:5">
      <c r="A23" s="105" t="s">
        <v>1860</v>
      </c>
      <c r="B23" s="106"/>
      <c r="C23" s="107">
        <v>0</v>
      </c>
      <c r="D23" s="88" t="str">
        <f t="shared" si="2"/>
        <v/>
      </c>
      <c r="E23" s="82" t="str">
        <f t="shared" si="0"/>
        <v>否</v>
      </c>
    </row>
    <row r="24" ht="36" customHeight="1" spans="1:5">
      <c r="A24" s="102" t="s">
        <v>1865</v>
      </c>
      <c r="B24" s="110">
        <v>4305</v>
      </c>
      <c r="C24" s="104">
        <v>9418</v>
      </c>
      <c r="D24" s="85">
        <f t="shared" si="2"/>
        <v>1.188</v>
      </c>
      <c r="E24" s="82" t="str">
        <f t="shared" si="0"/>
        <v>是</v>
      </c>
    </row>
    <row r="25" ht="36" customHeight="1" spans="1:5">
      <c r="A25" s="105" t="s">
        <v>1858</v>
      </c>
      <c r="B25" s="106">
        <v>2937</v>
      </c>
      <c r="C25" s="109">
        <v>3418</v>
      </c>
      <c r="D25" s="88">
        <f t="shared" si="2"/>
        <v>0.164</v>
      </c>
      <c r="E25" s="82" t="str">
        <f t="shared" si="0"/>
        <v>是</v>
      </c>
    </row>
    <row r="26" ht="36" customHeight="1" spans="1:5">
      <c r="A26" s="105" t="s">
        <v>1859</v>
      </c>
      <c r="B26" s="106">
        <v>280</v>
      </c>
      <c r="C26" s="111">
        <v>221</v>
      </c>
      <c r="D26" s="88">
        <f t="shared" si="2"/>
        <v>-0.211</v>
      </c>
      <c r="E26" s="82" t="str">
        <f t="shared" si="0"/>
        <v>是</v>
      </c>
    </row>
    <row r="27" ht="36" customHeight="1" spans="1:5">
      <c r="A27" s="105" t="s">
        <v>1860</v>
      </c>
      <c r="B27" s="106">
        <v>1080</v>
      </c>
      <c r="C27" s="111">
        <v>5378</v>
      </c>
      <c r="D27" s="88">
        <f t="shared" si="2"/>
        <v>3.98</v>
      </c>
      <c r="E27" s="82" t="str">
        <f t="shared" si="0"/>
        <v>是</v>
      </c>
    </row>
    <row r="28" ht="36" customHeight="1" spans="1:5">
      <c r="A28" s="102" t="s">
        <v>1866</v>
      </c>
      <c r="B28" s="103">
        <v>5990</v>
      </c>
      <c r="C28" s="112">
        <v>6880</v>
      </c>
      <c r="D28" s="85">
        <f t="shared" si="2"/>
        <v>0.149</v>
      </c>
      <c r="E28" s="82" t="str">
        <f t="shared" si="0"/>
        <v>是</v>
      </c>
    </row>
    <row r="29" ht="36" customHeight="1" spans="1:5">
      <c r="A29" s="105" t="s">
        <v>1858</v>
      </c>
      <c r="B29" s="106">
        <v>5848</v>
      </c>
      <c r="C29" s="109">
        <v>6582</v>
      </c>
      <c r="D29" s="88">
        <f t="shared" si="2"/>
        <v>0.126</v>
      </c>
      <c r="E29" s="82" t="str">
        <f t="shared" si="0"/>
        <v>是</v>
      </c>
    </row>
    <row r="30" ht="36" customHeight="1" spans="1:5">
      <c r="A30" s="105" t="s">
        <v>1859</v>
      </c>
      <c r="B30" s="106">
        <v>16</v>
      </c>
      <c r="C30" s="109">
        <v>16</v>
      </c>
      <c r="D30" s="88">
        <f t="shared" si="2"/>
        <v>0</v>
      </c>
      <c r="E30" s="82" t="str">
        <f t="shared" si="0"/>
        <v>是</v>
      </c>
    </row>
    <row r="31" ht="36" customHeight="1" spans="1:5">
      <c r="A31" s="105" t="s">
        <v>1860</v>
      </c>
      <c r="B31" s="106"/>
      <c r="C31" s="109">
        <v>272</v>
      </c>
      <c r="D31" s="88" t="str">
        <f t="shared" si="2"/>
        <v/>
      </c>
      <c r="E31" s="82" t="str">
        <f t="shared" si="0"/>
        <v>是</v>
      </c>
    </row>
    <row r="32" ht="36" customHeight="1" spans="1:5">
      <c r="A32" s="91" t="s">
        <v>1867</v>
      </c>
      <c r="B32" s="110">
        <v>47097</v>
      </c>
      <c r="C32" s="110">
        <v>57200</v>
      </c>
      <c r="D32" s="85">
        <f t="shared" si="2"/>
        <v>0.215</v>
      </c>
      <c r="E32" s="82" t="str">
        <f t="shared" si="0"/>
        <v>是</v>
      </c>
    </row>
    <row r="33" ht="36" customHeight="1" spans="1:5">
      <c r="A33" s="105" t="s">
        <v>1868</v>
      </c>
      <c r="B33" s="106">
        <v>42746</v>
      </c>
      <c r="C33" s="111">
        <v>45476</v>
      </c>
      <c r="D33" s="88">
        <f t="shared" si="2"/>
        <v>0.064</v>
      </c>
      <c r="E33" s="82" t="str">
        <f t="shared" si="0"/>
        <v>是</v>
      </c>
    </row>
    <row r="34" ht="36" customHeight="1" spans="1:5">
      <c r="A34" s="105" t="s">
        <v>1869</v>
      </c>
      <c r="B34" s="106">
        <v>387</v>
      </c>
      <c r="C34" s="106">
        <v>319</v>
      </c>
      <c r="D34" s="88">
        <f t="shared" si="2"/>
        <v>-0.176</v>
      </c>
      <c r="E34" s="82" t="str">
        <f t="shared" si="0"/>
        <v>是</v>
      </c>
    </row>
    <row r="35" ht="36" customHeight="1" spans="1:5">
      <c r="A35" s="105" t="s">
        <v>1870</v>
      </c>
      <c r="B35" s="106">
        <v>3356</v>
      </c>
      <c r="C35" s="106">
        <v>10530</v>
      </c>
      <c r="D35" s="88">
        <f t="shared" si="2"/>
        <v>2.138</v>
      </c>
      <c r="E35" s="82" t="str">
        <f t="shared" si="0"/>
        <v>是</v>
      </c>
    </row>
    <row r="36" ht="36" customHeight="1" spans="1:5">
      <c r="A36" s="92" t="s">
        <v>1871</v>
      </c>
      <c r="B36" s="103">
        <v>21293</v>
      </c>
      <c r="C36" s="103">
        <v>25831</v>
      </c>
      <c r="D36" s="85">
        <f t="shared" si="2"/>
        <v>0.213</v>
      </c>
      <c r="E36" s="82" t="str">
        <f t="shared" si="0"/>
        <v>是</v>
      </c>
    </row>
    <row r="37" ht="36" customHeight="1" spans="1:5">
      <c r="A37" s="92" t="s">
        <v>1872</v>
      </c>
      <c r="B37" s="103"/>
      <c r="C37" s="104"/>
      <c r="D37" s="88" t="str">
        <f t="shared" si="2"/>
        <v/>
      </c>
      <c r="E37" s="82" t="str">
        <f t="shared" si="0"/>
        <v>否</v>
      </c>
    </row>
    <row r="38" ht="36" customHeight="1" spans="1:5">
      <c r="A38" s="91" t="s">
        <v>1873</v>
      </c>
      <c r="B38" s="103">
        <v>68390</v>
      </c>
      <c r="C38" s="103">
        <v>83031</v>
      </c>
      <c r="D38" s="85">
        <f t="shared" si="2"/>
        <v>0.214</v>
      </c>
      <c r="E38" s="82" t="str">
        <f t="shared" si="0"/>
        <v>是</v>
      </c>
    </row>
    <row r="39" spans="2:3">
      <c r="B39" s="113"/>
      <c r="C39" s="113"/>
    </row>
    <row r="40" spans="2:3">
      <c r="B40" s="113"/>
      <c r="C40" s="113"/>
    </row>
    <row r="41" spans="2:3">
      <c r="B41" s="113"/>
      <c r="C41" s="113"/>
    </row>
    <row r="42" spans="2:3">
      <c r="B42" s="113"/>
      <c r="C42" s="113"/>
    </row>
  </sheetData>
  <mergeCells count="1">
    <mergeCell ref="A1:D1"/>
  </mergeCells>
  <conditionalFormatting sqref="E28:E32">
    <cfRule type="cellIs" dxfId="4" priority="2" stopIfTrue="1" operator="lessThan">
      <formula>0</formula>
    </cfRule>
  </conditionalFormatting>
  <conditionalFormatting sqref="C25 C29:C31 C23 C6:C7 C9:C11 C13:C15 C17:C19">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tabColor rgb="FF00B0F0"/>
  </sheetPr>
  <dimension ref="A1:E26"/>
  <sheetViews>
    <sheetView showGridLines="0" showZeros="0" view="pageBreakPreview" zoomScaleNormal="100" workbookViewId="0">
      <selection activeCell="D4" sqref="D4:D22"/>
    </sheetView>
  </sheetViews>
  <sheetFormatPr defaultColWidth="9" defaultRowHeight="14.25" outlineLevelCol="4"/>
  <cols>
    <col min="1" max="1" width="50.75" style="72" customWidth="1"/>
    <col min="2" max="3" width="20.6333333333333" style="73" customWidth="1"/>
    <col min="4" max="4" width="20.6333333333333" style="72" customWidth="1"/>
    <col min="5" max="5" width="5.13333333333333" style="72" customWidth="1"/>
    <col min="6" max="7" width="12.6333333333333" style="72"/>
    <col min="8" max="246" width="9" style="72"/>
    <col min="247" max="247" width="41.6333333333333" style="72" customWidth="1"/>
    <col min="248" max="249" width="14.5" style="72" customWidth="1"/>
    <col min="250" max="250" width="13.8833333333333" style="72" customWidth="1"/>
    <col min="251" max="253" width="9" style="72"/>
    <col min="254" max="255" width="10.5" style="72" customWidth="1"/>
    <col min="256" max="502" width="9" style="72"/>
    <col min="503" max="503" width="41.6333333333333" style="72" customWidth="1"/>
    <col min="504" max="505" width="14.5" style="72" customWidth="1"/>
    <col min="506" max="506" width="13.8833333333333" style="72" customWidth="1"/>
    <col min="507" max="509" width="9" style="72"/>
    <col min="510" max="511" width="10.5" style="72" customWidth="1"/>
    <col min="512" max="758" width="9" style="72"/>
    <col min="759" max="759" width="41.6333333333333" style="72" customWidth="1"/>
    <col min="760" max="761" width="14.5" style="72" customWidth="1"/>
    <col min="762" max="762" width="13.8833333333333" style="72" customWidth="1"/>
    <col min="763" max="765" width="9" style="72"/>
    <col min="766" max="767" width="10.5" style="72" customWidth="1"/>
    <col min="768" max="1014" width="9" style="72"/>
    <col min="1015" max="1015" width="41.6333333333333" style="72" customWidth="1"/>
    <col min="1016" max="1017" width="14.5" style="72" customWidth="1"/>
    <col min="1018" max="1018" width="13.8833333333333" style="72" customWidth="1"/>
    <col min="1019" max="1021" width="9" style="72"/>
    <col min="1022" max="1023" width="10.5" style="72" customWidth="1"/>
    <col min="1024" max="1270" width="9" style="72"/>
    <col min="1271" max="1271" width="41.6333333333333" style="72" customWidth="1"/>
    <col min="1272" max="1273" width="14.5" style="72" customWidth="1"/>
    <col min="1274" max="1274" width="13.8833333333333" style="72" customWidth="1"/>
    <col min="1275" max="1277" width="9" style="72"/>
    <col min="1278" max="1279" width="10.5" style="72" customWidth="1"/>
    <col min="1280" max="1526" width="9" style="72"/>
    <col min="1527" max="1527" width="41.6333333333333" style="72" customWidth="1"/>
    <col min="1528" max="1529" width="14.5" style="72" customWidth="1"/>
    <col min="1530" max="1530" width="13.8833333333333" style="72" customWidth="1"/>
    <col min="1531" max="1533" width="9" style="72"/>
    <col min="1534" max="1535" width="10.5" style="72" customWidth="1"/>
    <col min="1536" max="1782" width="9" style="72"/>
    <col min="1783" max="1783" width="41.6333333333333" style="72" customWidth="1"/>
    <col min="1784" max="1785" width="14.5" style="72" customWidth="1"/>
    <col min="1786" max="1786" width="13.8833333333333" style="72" customWidth="1"/>
    <col min="1787" max="1789" width="9" style="72"/>
    <col min="1790" max="1791" width="10.5" style="72" customWidth="1"/>
    <col min="1792" max="2038" width="9" style="72"/>
    <col min="2039" max="2039" width="41.6333333333333" style="72" customWidth="1"/>
    <col min="2040" max="2041" width="14.5" style="72" customWidth="1"/>
    <col min="2042" max="2042" width="13.8833333333333" style="72" customWidth="1"/>
    <col min="2043" max="2045" width="9" style="72"/>
    <col min="2046" max="2047" width="10.5" style="72" customWidth="1"/>
    <col min="2048" max="2294" width="9" style="72"/>
    <col min="2295" max="2295" width="41.6333333333333" style="72" customWidth="1"/>
    <col min="2296" max="2297" width="14.5" style="72" customWidth="1"/>
    <col min="2298" max="2298" width="13.8833333333333" style="72" customWidth="1"/>
    <col min="2299" max="2301" width="9" style="72"/>
    <col min="2302" max="2303" width="10.5" style="72" customWidth="1"/>
    <col min="2304" max="2550" width="9" style="72"/>
    <col min="2551" max="2551" width="41.6333333333333" style="72" customWidth="1"/>
    <col min="2552" max="2553" width="14.5" style="72" customWidth="1"/>
    <col min="2554" max="2554" width="13.8833333333333" style="72" customWidth="1"/>
    <col min="2555" max="2557" width="9" style="72"/>
    <col min="2558" max="2559" width="10.5" style="72" customWidth="1"/>
    <col min="2560" max="2806" width="9" style="72"/>
    <col min="2807" max="2807" width="41.6333333333333" style="72" customWidth="1"/>
    <col min="2808" max="2809" width="14.5" style="72" customWidth="1"/>
    <col min="2810" max="2810" width="13.8833333333333" style="72" customWidth="1"/>
    <col min="2811" max="2813" width="9" style="72"/>
    <col min="2814" max="2815" width="10.5" style="72" customWidth="1"/>
    <col min="2816" max="3062" width="9" style="72"/>
    <col min="3063" max="3063" width="41.6333333333333" style="72" customWidth="1"/>
    <col min="3064" max="3065" width="14.5" style="72" customWidth="1"/>
    <col min="3066" max="3066" width="13.8833333333333" style="72" customWidth="1"/>
    <col min="3067" max="3069" width="9" style="72"/>
    <col min="3070" max="3071" width="10.5" style="72" customWidth="1"/>
    <col min="3072" max="3318" width="9" style="72"/>
    <col min="3319" max="3319" width="41.6333333333333" style="72" customWidth="1"/>
    <col min="3320" max="3321" width="14.5" style="72" customWidth="1"/>
    <col min="3322" max="3322" width="13.8833333333333" style="72" customWidth="1"/>
    <col min="3323" max="3325" width="9" style="72"/>
    <col min="3326" max="3327" width="10.5" style="72" customWidth="1"/>
    <col min="3328" max="3574" width="9" style="72"/>
    <col min="3575" max="3575" width="41.6333333333333" style="72" customWidth="1"/>
    <col min="3576" max="3577" width="14.5" style="72" customWidth="1"/>
    <col min="3578" max="3578" width="13.8833333333333" style="72" customWidth="1"/>
    <col min="3579" max="3581" width="9" style="72"/>
    <col min="3582" max="3583" width="10.5" style="72" customWidth="1"/>
    <col min="3584" max="3830" width="9" style="72"/>
    <col min="3831" max="3831" width="41.6333333333333" style="72" customWidth="1"/>
    <col min="3832" max="3833" width="14.5" style="72" customWidth="1"/>
    <col min="3834" max="3834" width="13.8833333333333" style="72" customWidth="1"/>
    <col min="3835" max="3837" width="9" style="72"/>
    <col min="3838" max="3839" width="10.5" style="72" customWidth="1"/>
    <col min="3840" max="4086" width="9" style="72"/>
    <col min="4087" max="4087" width="41.6333333333333" style="72" customWidth="1"/>
    <col min="4088" max="4089" width="14.5" style="72" customWidth="1"/>
    <col min="4090" max="4090" width="13.8833333333333" style="72" customWidth="1"/>
    <col min="4091" max="4093" width="9" style="72"/>
    <col min="4094" max="4095" width="10.5" style="72" customWidth="1"/>
    <col min="4096" max="4342" width="9" style="72"/>
    <col min="4343" max="4343" width="41.6333333333333" style="72" customWidth="1"/>
    <col min="4344" max="4345" width="14.5" style="72" customWidth="1"/>
    <col min="4346" max="4346" width="13.8833333333333" style="72" customWidth="1"/>
    <col min="4347" max="4349" width="9" style="72"/>
    <col min="4350" max="4351" width="10.5" style="72" customWidth="1"/>
    <col min="4352" max="4598" width="9" style="72"/>
    <col min="4599" max="4599" width="41.6333333333333" style="72" customWidth="1"/>
    <col min="4600" max="4601" width="14.5" style="72" customWidth="1"/>
    <col min="4602" max="4602" width="13.8833333333333" style="72" customWidth="1"/>
    <col min="4603" max="4605" width="9" style="72"/>
    <col min="4606" max="4607" width="10.5" style="72" customWidth="1"/>
    <col min="4608" max="4854" width="9" style="72"/>
    <col min="4855" max="4855" width="41.6333333333333" style="72" customWidth="1"/>
    <col min="4856" max="4857" width="14.5" style="72" customWidth="1"/>
    <col min="4858" max="4858" width="13.8833333333333" style="72" customWidth="1"/>
    <col min="4859" max="4861" width="9" style="72"/>
    <col min="4862" max="4863" width="10.5" style="72" customWidth="1"/>
    <col min="4864" max="5110" width="9" style="72"/>
    <col min="5111" max="5111" width="41.6333333333333" style="72" customWidth="1"/>
    <col min="5112" max="5113" width="14.5" style="72" customWidth="1"/>
    <col min="5114" max="5114" width="13.8833333333333" style="72" customWidth="1"/>
    <col min="5115" max="5117" width="9" style="72"/>
    <col min="5118" max="5119" width="10.5" style="72" customWidth="1"/>
    <col min="5120" max="5366" width="9" style="72"/>
    <col min="5367" max="5367" width="41.6333333333333" style="72" customWidth="1"/>
    <col min="5368" max="5369" width="14.5" style="72" customWidth="1"/>
    <col min="5370" max="5370" width="13.8833333333333" style="72" customWidth="1"/>
    <col min="5371" max="5373" width="9" style="72"/>
    <col min="5374" max="5375" width="10.5" style="72" customWidth="1"/>
    <col min="5376" max="5622" width="9" style="72"/>
    <col min="5623" max="5623" width="41.6333333333333" style="72" customWidth="1"/>
    <col min="5624" max="5625" width="14.5" style="72" customWidth="1"/>
    <col min="5626" max="5626" width="13.8833333333333" style="72" customWidth="1"/>
    <col min="5627" max="5629" width="9" style="72"/>
    <col min="5630" max="5631" width="10.5" style="72" customWidth="1"/>
    <col min="5632" max="5878" width="9" style="72"/>
    <col min="5879" max="5879" width="41.6333333333333" style="72" customWidth="1"/>
    <col min="5880" max="5881" width="14.5" style="72" customWidth="1"/>
    <col min="5882" max="5882" width="13.8833333333333" style="72" customWidth="1"/>
    <col min="5883" max="5885" width="9" style="72"/>
    <col min="5886" max="5887" width="10.5" style="72" customWidth="1"/>
    <col min="5888" max="6134" width="9" style="72"/>
    <col min="6135" max="6135" width="41.6333333333333" style="72" customWidth="1"/>
    <col min="6136" max="6137" width="14.5" style="72" customWidth="1"/>
    <col min="6138" max="6138" width="13.8833333333333" style="72" customWidth="1"/>
    <col min="6139" max="6141" width="9" style="72"/>
    <col min="6142" max="6143" width="10.5" style="72" customWidth="1"/>
    <col min="6144" max="6390" width="9" style="72"/>
    <col min="6391" max="6391" width="41.6333333333333" style="72" customWidth="1"/>
    <col min="6392" max="6393" width="14.5" style="72" customWidth="1"/>
    <col min="6394" max="6394" width="13.8833333333333" style="72" customWidth="1"/>
    <col min="6395" max="6397" width="9" style="72"/>
    <col min="6398" max="6399" width="10.5" style="72" customWidth="1"/>
    <col min="6400" max="6646" width="9" style="72"/>
    <col min="6647" max="6647" width="41.6333333333333" style="72" customWidth="1"/>
    <col min="6648" max="6649" width="14.5" style="72" customWidth="1"/>
    <col min="6650" max="6650" width="13.8833333333333" style="72" customWidth="1"/>
    <col min="6651" max="6653" width="9" style="72"/>
    <col min="6654" max="6655" width="10.5" style="72" customWidth="1"/>
    <col min="6656" max="6902" width="9" style="72"/>
    <col min="6903" max="6903" width="41.6333333333333" style="72" customWidth="1"/>
    <col min="6904" max="6905" width="14.5" style="72" customWidth="1"/>
    <col min="6906" max="6906" width="13.8833333333333" style="72" customWidth="1"/>
    <col min="6907" max="6909" width="9" style="72"/>
    <col min="6910" max="6911" width="10.5" style="72" customWidth="1"/>
    <col min="6912" max="7158" width="9" style="72"/>
    <col min="7159" max="7159" width="41.6333333333333" style="72" customWidth="1"/>
    <col min="7160" max="7161" width="14.5" style="72" customWidth="1"/>
    <col min="7162" max="7162" width="13.8833333333333" style="72" customWidth="1"/>
    <col min="7163" max="7165" width="9" style="72"/>
    <col min="7166" max="7167" width="10.5" style="72" customWidth="1"/>
    <col min="7168" max="7414" width="9" style="72"/>
    <col min="7415" max="7415" width="41.6333333333333" style="72" customWidth="1"/>
    <col min="7416" max="7417" width="14.5" style="72" customWidth="1"/>
    <col min="7418" max="7418" width="13.8833333333333" style="72" customWidth="1"/>
    <col min="7419" max="7421" width="9" style="72"/>
    <col min="7422" max="7423" width="10.5" style="72" customWidth="1"/>
    <col min="7424" max="7670" width="9" style="72"/>
    <col min="7671" max="7671" width="41.6333333333333" style="72" customWidth="1"/>
    <col min="7672" max="7673" width="14.5" style="72" customWidth="1"/>
    <col min="7674" max="7674" width="13.8833333333333" style="72" customWidth="1"/>
    <col min="7675" max="7677" width="9" style="72"/>
    <col min="7678" max="7679" width="10.5" style="72" customWidth="1"/>
    <col min="7680" max="7926" width="9" style="72"/>
    <col min="7927" max="7927" width="41.6333333333333" style="72" customWidth="1"/>
    <col min="7928" max="7929" width="14.5" style="72" customWidth="1"/>
    <col min="7930" max="7930" width="13.8833333333333" style="72" customWidth="1"/>
    <col min="7931" max="7933" width="9" style="72"/>
    <col min="7934" max="7935" width="10.5" style="72" customWidth="1"/>
    <col min="7936" max="8182" width="9" style="72"/>
    <col min="8183" max="8183" width="41.6333333333333" style="72" customWidth="1"/>
    <col min="8184" max="8185" width="14.5" style="72" customWidth="1"/>
    <col min="8186" max="8186" width="13.8833333333333" style="72" customWidth="1"/>
    <col min="8187" max="8189" width="9" style="72"/>
    <col min="8190" max="8191" width="10.5" style="72" customWidth="1"/>
    <col min="8192" max="8438" width="9" style="72"/>
    <col min="8439" max="8439" width="41.6333333333333" style="72" customWidth="1"/>
    <col min="8440" max="8441" width="14.5" style="72" customWidth="1"/>
    <col min="8442" max="8442" width="13.8833333333333" style="72" customWidth="1"/>
    <col min="8443" max="8445" width="9" style="72"/>
    <col min="8446" max="8447" width="10.5" style="72" customWidth="1"/>
    <col min="8448" max="8694" width="9" style="72"/>
    <col min="8695" max="8695" width="41.6333333333333" style="72" customWidth="1"/>
    <col min="8696" max="8697" width="14.5" style="72" customWidth="1"/>
    <col min="8698" max="8698" width="13.8833333333333" style="72" customWidth="1"/>
    <col min="8699" max="8701" width="9" style="72"/>
    <col min="8702" max="8703" width="10.5" style="72" customWidth="1"/>
    <col min="8704" max="8950" width="9" style="72"/>
    <col min="8951" max="8951" width="41.6333333333333" style="72" customWidth="1"/>
    <col min="8952" max="8953" width="14.5" style="72" customWidth="1"/>
    <col min="8954" max="8954" width="13.8833333333333" style="72" customWidth="1"/>
    <col min="8955" max="8957" width="9" style="72"/>
    <col min="8958" max="8959" width="10.5" style="72" customWidth="1"/>
    <col min="8960" max="9206" width="9" style="72"/>
    <col min="9207" max="9207" width="41.6333333333333" style="72" customWidth="1"/>
    <col min="9208" max="9209" width="14.5" style="72" customWidth="1"/>
    <col min="9210" max="9210" width="13.8833333333333" style="72" customWidth="1"/>
    <col min="9211" max="9213" width="9" style="72"/>
    <col min="9214" max="9215" width="10.5" style="72" customWidth="1"/>
    <col min="9216" max="9462" width="9" style="72"/>
    <col min="9463" max="9463" width="41.6333333333333" style="72" customWidth="1"/>
    <col min="9464" max="9465" width="14.5" style="72" customWidth="1"/>
    <col min="9466" max="9466" width="13.8833333333333" style="72" customWidth="1"/>
    <col min="9467" max="9469" width="9" style="72"/>
    <col min="9470" max="9471" width="10.5" style="72" customWidth="1"/>
    <col min="9472" max="9718" width="9" style="72"/>
    <col min="9719" max="9719" width="41.6333333333333" style="72" customWidth="1"/>
    <col min="9720" max="9721" width="14.5" style="72" customWidth="1"/>
    <col min="9722" max="9722" width="13.8833333333333" style="72" customWidth="1"/>
    <col min="9723" max="9725" width="9" style="72"/>
    <col min="9726" max="9727" width="10.5" style="72" customWidth="1"/>
    <col min="9728" max="9974" width="9" style="72"/>
    <col min="9975" max="9975" width="41.6333333333333" style="72" customWidth="1"/>
    <col min="9976" max="9977" width="14.5" style="72" customWidth="1"/>
    <col min="9978" max="9978" width="13.8833333333333" style="72" customWidth="1"/>
    <col min="9979" max="9981" width="9" style="72"/>
    <col min="9982" max="9983" width="10.5" style="72" customWidth="1"/>
    <col min="9984" max="10230" width="9" style="72"/>
    <col min="10231" max="10231" width="41.6333333333333" style="72" customWidth="1"/>
    <col min="10232" max="10233" width="14.5" style="72" customWidth="1"/>
    <col min="10234" max="10234" width="13.8833333333333" style="72" customWidth="1"/>
    <col min="10235" max="10237" width="9" style="72"/>
    <col min="10238" max="10239" width="10.5" style="72" customWidth="1"/>
    <col min="10240" max="10486" width="9" style="72"/>
    <col min="10487" max="10487" width="41.6333333333333" style="72" customWidth="1"/>
    <col min="10488" max="10489" width="14.5" style="72" customWidth="1"/>
    <col min="10490" max="10490" width="13.8833333333333" style="72" customWidth="1"/>
    <col min="10491" max="10493" width="9" style="72"/>
    <col min="10494" max="10495" width="10.5" style="72" customWidth="1"/>
    <col min="10496" max="10742" width="9" style="72"/>
    <col min="10743" max="10743" width="41.6333333333333" style="72" customWidth="1"/>
    <col min="10744" max="10745" width="14.5" style="72" customWidth="1"/>
    <col min="10746" max="10746" width="13.8833333333333" style="72" customWidth="1"/>
    <col min="10747" max="10749" width="9" style="72"/>
    <col min="10750" max="10751" width="10.5" style="72" customWidth="1"/>
    <col min="10752" max="10998" width="9" style="72"/>
    <col min="10999" max="10999" width="41.6333333333333" style="72" customWidth="1"/>
    <col min="11000" max="11001" width="14.5" style="72" customWidth="1"/>
    <col min="11002" max="11002" width="13.8833333333333" style="72" customWidth="1"/>
    <col min="11003" max="11005" width="9" style="72"/>
    <col min="11006" max="11007" width="10.5" style="72" customWidth="1"/>
    <col min="11008" max="11254" width="9" style="72"/>
    <col min="11255" max="11255" width="41.6333333333333" style="72" customWidth="1"/>
    <col min="11256" max="11257" width="14.5" style="72" customWidth="1"/>
    <col min="11258" max="11258" width="13.8833333333333" style="72" customWidth="1"/>
    <col min="11259" max="11261" width="9" style="72"/>
    <col min="11262" max="11263" width="10.5" style="72" customWidth="1"/>
    <col min="11264" max="11510" width="9" style="72"/>
    <col min="11511" max="11511" width="41.6333333333333" style="72" customWidth="1"/>
    <col min="11512" max="11513" width="14.5" style="72" customWidth="1"/>
    <col min="11514" max="11514" width="13.8833333333333" style="72" customWidth="1"/>
    <col min="11515" max="11517" width="9" style="72"/>
    <col min="11518" max="11519" width="10.5" style="72" customWidth="1"/>
    <col min="11520" max="11766" width="9" style="72"/>
    <col min="11767" max="11767" width="41.6333333333333" style="72" customWidth="1"/>
    <col min="11768" max="11769" width="14.5" style="72" customWidth="1"/>
    <col min="11770" max="11770" width="13.8833333333333" style="72" customWidth="1"/>
    <col min="11771" max="11773" width="9" style="72"/>
    <col min="11774" max="11775" width="10.5" style="72" customWidth="1"/>
    <col min="11776" max="12022" width="9" style="72"/>
    <col min="12023" max="12023" width="41.6333333333333" style="72" customWidth="1"/>
    <col min="12024" max="12025" width="14.5" style="72" customWidth="1"/>
    <col min="12026" max="12026" width="13.8833333333333" style="72" customWidth="1"/>
    <col min="12027" max="12029" width="9" style="72"/>
    <col min="12030" max="12031" width="10.5" style="72" customWidth="1"/>
    <col min="12032" max="12278" width="9" style="72"/>
    <col min="12279" max="12279" width="41.6333333333333" style="72" customWidth="1"/>
    <col min="12280" max="12281" width="14.5" style="72" customWidth="1"/>
    <col min="12282" max="12282" width="13.8833333333333" style="72" customWidth="1"/>
    <col min="12283" max="12285" width="9" style="72"/>
    <col min="12286" max="12287" width="10.5" style="72" customWidth="1"/>
    <col min="12288" max="12534" width="9" style="72"/>
    <col min="12535" max="12535" width="41.6333333333333" style="72" customWidth="1"/>
    <col min="12536" max="12537" width="14.5" style="72" customWidth="1"/>
    <col min="12538" max="12538" width="13.8833333333333" style="72" customWidth="1"/>
    <col min="12539" max="12541" width="9" style="72"/>
    <col min="12542" max="12543" width="10.5" style="72" customWidth="1"/>
    <col min="12544" max="12790" width="9" style="72"/>
    <col min="12791" max="12791" width="41.6333333333333" style="72" customWidth="1"/>
    <col min="12792" max="12793" width="14.5" style="72" customWidth="1"/>
    <col min="12794" max="12794" width="13.8833333333333" style="72" customWidth="1"/>
    <col min="12795" max="12797" width="9" style="72"/>
    <col min="12798" max="12799" width="10.5" style="72" customWidth="1"/>
    <col min="12800" max="13046" width="9" style="72"/>
    <col min="13047" max="13047" width="41.6333333333333" style="72" customWidth="1"/>
    <col min="13048" max="13049" width="14.5" style="72" customWidth="1"/>
    <col min="13050" max="13050" width="13.8833333333333" style="72" customWidth="1"/>
    <col min="13051" max="13053" width="9" style="72"/>
    <col min="13054" max="13055" width="10.5" style="72" customWidth="1"/>
    <col min="13056" max="13302" width="9" style="72"/>
    <col min="13303" max="13303" width="41.6333333333333" style="72" customWidth="1"/>
    <col min="13304" max="13305" width="14.5" style="72" customWidth="1"/>
    <col min="13306" max="13306" width="13.8833333333333" style="72" customWidth="1"/>
    <col min="13307" max="13309" width="9" style="72"/>
    <col min="13310" max="13311" width="10.5" style="72" customWidth="1"/>
    <col min="13312" max="13558" width="9" style="72"/>
    <col min="13559" max="13559" width="41.6333333333333" style="72" customWidth="1"/>
    <col min="13560" max="13561" width="14.5" style="72" customWidth="1"/>
    <col min="13562" max="13562" width="13.8833333333333" style="72" customWidth="1"/>
    <col min="13563" max="13565" width="9" style="72"/>
    <col min="13566" max="13567" width="10.5" style="72" customWidth="1"/>
    <col min="13568" max="13814" width="9" style="72"/>
    <col min="13815" max="13815" width="41.6333333333333" style="72" customWidth="1"/>
    <col min="13816" max="13817" width="14.5" style="72" customWidth="1"/>
    <col min="13818" max="13818" width="13.8833333333333" style="72" customWidth="1"/>
    <col min="13819" max="13821" width="9" style="72"/>
    <col min="13822" max="13823" width="10.5" style="72" customWidth="1"/>
    <col min="13824" max="14070" width="9" style="72"/>
    <col min="14071" max="14071" width="41.6333333333333" style="72" customWidth="1"/>
    <col min="14072" max="14073" width="14.5" style="72" customWidth="1"/>
    <col min="14074" max="14074" width="13.8833333333333" style="72" customWidth="1"/>
    <col min="14075" max="14077" width="9" style="72"/>
    <col min="14078" max="14079" width="10.5" style="72" customWidth="1"/>
    <col min="14080" max="14326" width="9" style="72"/>
    <col min="14327" max="14327" width="41.6333333333333" style="72" customWidth="1"/>
    <col min="14328" max="14329" width="14.5" style="72" customWidth="1"/>
    <col min="14330" max="14330" width="13.8833333333333" style="72" customWidth="1"/>
    <col min="14331" max="14333" width="9" style="72"/>
    <col min="14334" max="14335" width="10.5" style="72" customWidth="1"/>
    <col min="14336" max="14582" width="9" style="72"/>
    <col min="14583" max="14583" width="41.6333333333333" style="72" customWidth="1"/>
    <col min="14584" max="14585" width="14.5" style="72" customWidth="1"/>
    <col min="14586" max="14586" width="13.8833333333333" style="72" customWidth="1"/>
    <col min="14587" max="14589" width="9" style="72"/>
    <col min="14590" max="14591" width="10.5" style="72" customWidth="1"/>
    <col min="14592" max="14838" width="9" style="72"/>
    <col min="14839" max="14839" width="41.6333333333333" style="72" customWidth="1"/>
    <col min="14840" max="14841" width="14.5" style="72" customWidth="1"/>
    <col min="14842" max="14842" width="13.8833333333333" style="72" customWidth="1"/>
    <col min="14843" max="14845" width="9" style="72"/>
    <col min="14846" max="14847" width="10.5" style="72" customWidth="1"/>
    <col min="14848" max="15094" width="9" style="72"/>
    <col min="15095" max="15095" width="41.6333333333333" style="72" customWidth="1"/>
    <col min="15096" max="15097" width="14.5" style="72" customWidth="1"/>
    <col min="15098" max="15098" width="13.8833333333333" style="72" customWidth="1"/>
    <col min="15099" max="15101" width="9" style="72"/>
    <col min="15102" max="15103" width="10.5" style="72" customWidth="1"/>
    <col min="15104" max="15350" width="9" style="72"/>
    <col min="15351" max="15351" width="41.6333333333333" style="72" customWidth="1"/>
    <col min="15352" max="15353" width="14.5" style="72" customWidth="1"/>
    <col min="15354" max="15354" width="13.8833333333333" style="72" customWidth="1"/>
    <col min="15355" max="15357" width="9" style="72"/>
    <col min="15358" max="15359" width="10.5" style="72" customWidth="1"/>
    <col min="15360" max="15606" width="9" style="72"/>
    <col min="15607" max="15607" width="41.6333333333333" style="72" customWidth="1"/>
    <col min="15608" max="15609" width="14.5" style="72" customWidth="1"/>
    <col min="15610" max="15610" width="13.8833333333333" style="72" customWidth="1"/>
    <col min="15611" max="15613" width="9" style="72"/>
    <col min="15614" max="15615" width="10.5" style="72" customWidth="1"/>
    <col min="15616" max="15862" width="9" style="72"/>
    <col min="15863" max="15863" width="41.6333333333333" style="72" customWidth="1"/>
    <col min="15864" max="15865" width="14.5" style="72" customWidth="1"/>
    <col min="15866" max="15866" width="13.8833333333333" style="72" customWidth="1"/>
    <col min="15867" max="15869" width="9" style="72"/>
    <col min="15870" max="15871" width="10.5" style="72" customWidth="1"/>
    <col min="15872" max="16118" width="9" style="72"/>
    <col min="16119" max="16119" width="41.6333333333333" style="72" customWidth="1"/>
    <col min="16120" max="16121" width="14.5" style="72" customWidth="1"/>
    <col min="16122" max="16122" width="13.8833333333333" style="72" customWidth="1"/>
    <col min="16123" max="16125" width="9" style="72"/>
    <col min="16126" max="16127" width="10.5" style="72" customWidth="1"/>
    <col min="16128" max="16384" width="9" style="72"/>
  </cols>
  <sheetData>
    <row r="1" ht="45" customHeight="1" spans="1:4">
      <c r="A1" s="74" t="s">
        <v>1890</v>
      </c>
      <c r="B1" s="75"/>
      <c r="C1" s="75"/>
      <c r="D1" s="74"/>
    </row>
    <row r="2" ht="20.1" customHeight="1" spans="1:4">
      <c r="A2" s="76"/>
      <c r="B2" s="77"/>
      <c r="C2" s="78"/>
      <c r="D2" s="79" t="s">
        <v>1770</v>
      </c>
    </row>
    <row r="3" ht="45" customHeight="1" spans="1:5">
      <c r="A3" s="80" t="s">
        <v>1165</v>
      </c>
      <c r="B3" s="81" t="s">
        <v>4</v>
      </c>
      <c r="C3" s="81" t="s">
        <v>5</v>
      </c>
      <c r="D3" s="81" t="s">
        <v>6</v>
      </c>
      <c r="E3" s="82" t="s">
        <v>7</v>
      </c>
    </row>
    <row r="4" ht="36" customHeight="1" spans="1:5">
      <c r="A4" s="83" t="s">
        <v>1876</v>
      </c>
      <c r="B4" s="84">
        <v>11808</v>
      </c>
      <c r="C4" s="84">
        <v>12872</v>
      </c>
      <c r="D4" s="85">
        <f t="shared" ref="D4:D22" si="0">IF(B4&gt;0,C4/B4-1,IF(B4&lt;0,-(C4/B4-1),""))</f>
        <v>0.09</v>
      </c>
      <c r="E4" s="82" t="str">
        <f t="shared" ref="E4:E22" si="1">IF(A4&lt;&gt;"",IF(SUM(B4:C4)&lt;&gt;0,"是","否"),"是")</f>
        <v>是</v>
      </c>
    </row>
    <row r="5" ht="36" customHeight="1" spans="1:5">
      <c r="A5" s="86" t="s">
        <v>1877</v>
      </c>
      <c r="B5" s="87">
        <v>11425</v>
      </c>
      <c r="C5" s="87">
        <v>12822</v>
      </c>
      <c r="D5" s="88">
        <f t="shared" si="0"/>
        <v>0.122</v>
      </c>
      <c r="E5" s="82" t="str">
        <f t="shared" si="1"/>
        <v>是</v>
      </c>
    </row>
    <row r="6" ht="36" customHeight="1" spans="1:5">
      <c r="A6" s="83" t="s">
        <v>1878</v>
      </c>
      <c r="B6" s="84">
        <v>14914</v>
      </c>
      <c r="C6" s="84">
        <v>17537</v>
      </c>
      <c r="D6" s="85">
        <f t="shared" si="0"/>
        <v>0.176</v>
      </c>
      <c r="E6" s="82" t="str">
        <f t="shared" si="1"/>
        <v>是</v>
      </c>
    </row>
    <row r="7" ht="36" customHeight="1" spans="1:5">
      <c r="A7" s="86" t="s">
        <v>1877</v>
      </c>
      <c r="B7" s="87">
        <v>14817</v>
      </c>
      <c r="C7" s="89">
        <v>17487</v>
      </c>
      <c r="D7" s="88">
        <f t="shared" si="0"/>
        <v>0.18</v>
      </c>
      <c r="E7" s="82" t="str">
        <f t="shared" si="1"/>
        <v>是</v>
      </c>
    </row>
    <row r="8" ht="36" customHeight="1" spans="1:5">
      <c r="A8" s="83" t="s">
        <v>1879</v>
      </c>
      <c r="B8" s="84">
        <v>732</v>
      </c>
      <c r="C8" s="84">
        <v>519</v>
      </c>
      <c r="D8" s="85">
        <f t="shared" si="0"/>
        <v>-0.291</v>
      </c>
      <c r="E8" s="82" t="str">
        <f t="shared" si="1"/>
        <v>是</v>
      </c>
    </row>
    <row r="9" ht="36" customHeight="1" spans="1:5">
      <c r="A9" s="86" t="s">
        <v>1877</v>
      </c>
      <c r="B9" s="87">
        <v>316</v>
      </c>
      <c r="C9" s="89">
        <v>357</v>
      </c>
      <c r="D9" s="88">
        <f t="shared" si="0"/>
        <v>0.13</v>
      </c>
      <c r="E9" s="82" t="str">
        <f t="shared" si="1"/>
        <v>是</v>
      </c>
    </row>
    <row r="10" ht="36" customHeight="1" spans="1:5">
      <c r="A10" s="83" t="s">
        <v>1880</v>
      </c>
      <c r="B10" s="84">
        <v>5019</v>
      </c>
      <c r="C10" s="84">
        <v>6248</v>
      </c>
      <c r="D10" s="85">
        <f t="shared" si="0"/>
        <v>0.245</v>
      </c>
      <c r="E10" s="82" t="str">
        <f t="shared" si="1"/>
        <v>是</v>
      </c>
    </row>
    <row r="11" ht="36" customHeight="1" spans="1:5">
      <c r="A11" s="86" t="s">
        <v>1877</v>
      </c>
      <c r="B11" s="87">
        <v>4992</v>
      </c>
      <c r="C11" s="90">
        <v>5768</v>
      </c>
      <c r="D11" s="88">
        <f t="shared" si="0"/>
        <v>0.155</v>
      </c>
      <c r="E11" s="82" t="str">
        <f t="shared" si="1"/>
        <v>是</v>
      </c>
    </row>
    <row r="12" ht="36" customHeight="1" spans="1:5">
      <c r="A12" s="83" t="s">
        <v>1881</v>
      </c>
      <c r="B12" s="84">
        <v>466</v>
      </c>
      <c r="C12" s="84">
        <v>474</v>
      </c>
      <c r="D12" s="85">
        <f t="shared" si="0"/>
        <v>0.017</v>
      </c>
      <c r="E12" s="82" t="str">
        <f t="shared" si="1"/>
        <v>是</v>
      </c>
    </row>
    <row r="13" ht="36" customHeight="1" spans="1:5">
      <c r="A13" s="86" t="s">
        <v>1877</v>
      </c>
      <c r="B13" s="87">
        <v>466</v>
      </c>
      <c r="C13" s="90">
        <v>474</v>
      </c>
      <c r="D13" s="88">
        <f t="shared" si="0"/>
        <v>0.017</v>
      </c>
      <c r="E13" s="82" t="str">
        <f t="shared" si="1"/>
        <v>是</v>
      </c>
    </row>
    <row r="14" s="71" customFormat="1" ht="36" customHeight="1" spans="1:5">
      <c r="A14" s="83" t="s">
        <v>1882</v>
      </c>
      <c r="B14" s="84">
        <v>4999</v>
      </c>
      <c r="C14" s="84">
        <v>5746</v>
      </c>
      <c r="D14" s="85">
        <f t="shared" si="0"/>
        <v>0.149</v>
      </c>
      <c r="E14" s="82" t="str">
        <f t="shared" si="1"/>
        <v>是</v>
      </c>
    </row>
    <row r="15" ht="36" customHeight="1" spans="1:5">
      <c r="A15" s="86" t="s">
        <v>1877</v>
      </c>
      <c r="B15" s="87">
        <v>4981</v>
      </c>
      <c r="C15" s="89">
        <v>5739</v>
      </c>
      <c r="D15" s="88">
        <f t="shared" si="0"/>
        <v>0.152</v>
      </c>
      <c r="E15" s="82" t="str">
        <f t="shared" si="1"/>
        <v>是</v>
      </c>
    </row>
    <row r="16" ht="36" customHeight="1" spans="1:5">
      <c r="A16" s="83" t="s">
        <v>1883</v>
      </c>
      <c r="B16" s="84">
        <v>8410</v>
      </c>
      <c r="C16" s="84">
        <v>11154</v>
      </c>
      <c r="D16" s="85">
        <f t="shared" si="0"/>
        <v>0.326</v>
      </c>
      <c r="E16" s="82" t="str">
        <f t="shared" si="1"/>
        <v>是</v>
      </c>
    </row>
    <row r="17" ht="36" customHeight="1" spans="1:5">
      <c r="A17" s="86" t="s">
        <v>1877</v>
      </c>
      <c r="B17" s="87">
        <v>8410</v>
      </c>
      <c r="C17" s="90">
        <v>9826</v>
      </c>
      <c r="D17" s="88">
        <f t="shared" si="0"/>
        <v>0.168</v>
      </c>
      <c r="E17" s="82" t="str">
        <f t="shared" si="1"/>
        <v>是</v>
      </c>
    </row>
    <row r="18" ht="36" customHeight="1" spans="1:5">
      <c r="A18" s="91" t="s">
        <v>1884</v>
      </c>
      <c r="B18" s="84">
        <v>46348</v>
      </c>
      <c r="C18" s="84">
        <v>54550</v>
      </c>
      <c r="D18" s="85">
        <f t="shared" si="0"/>
        <v>0.177</v>
      </c>
      <c r="E18" s="82" t="str">
        <f t="shared" si="1"/>
        <v>是</v>
      </c>
    </row>
    <row r="19" ht="36" customHeight="1" spans="1:5">
      <c r="A19" s="86" t="s">
        <v>1885</v>
      </c>
      <c r="B19" s="87">
        <v>45407</v>
      </c>
      <c r="C19" s="87">
        <v>52473</v>
      </c>
      <c r="D19" s="88">
        <f t="shared" si="0"/>
        <v>0.156</v>
      </c>
      <c r="E19" s="82" t="str">
        <f t="shared" si="1"/>
        <v>是</v>
      </c>
    </row>
    <row r="20" ht="36" customHeight="1" spans="1:5">
      <c r="A20" s="83" t="s">
        <v>1886</v>
      </c>
      <c r="B20" s="84"/>
      <c r="C20" s="84"/>
      <c r="D20" s="88" t="str">
        <f t="shared" si="0"/>
        <v/>
      </c>
      <c r="E20" s="82" t="str">
        <f t="shared" si="1"/>
        <v>否</v>
      </c>
    </row>
    <row r="21" ht="36" customHeight="1" spans="1:5">
      <c r="A21" s="92" t="s">
        <v>1887</v>
      </c>
      <c r="B21" s="84">
        <v>23348</v>
      </c>
      <c r="C21" s="84">
        <v>24808</v>
      </c>
      <c r="D21" s="85">
        <f t="shared" si="0"/>
        <v>0.063</v>
      </c>
      <c r="E21" s="82" t="str">
        <f t="shared" si="1"/>
        <v>是</v>
      </c>
    </row>
    <row r="22" ht="36" customHeight="1" spans="1:5">
      <c r="A22" s="91" t="s">
        <v>1888</v>
      </c>
      <c r="B22" s="84">
        <v>69696</v>
      </c>
      <c r="C22" s="84">
        <v>79358</v>
      </c>
      <c r="D22" s="85">
        <f t="shared" si="0"/>
        <v>0.139</v>
      </c>
      <c r="E22" s="82" t="str">
        <f t="shared" si="1"/>
        <v>是</v>
      </c>
    </row>
    <row r="23" spans="2:3">
      <c r="B23" s="93"/>
      <c r="C23" s="93"/>
    </row>
    <row r="24" spans="2:3">
      <c r="B24" s="93"/>
      <c r="C24" s="93"/>
    </row>
    <row r="25" spans="2:3">
      <c r="B25" s="93"/>
      <c r="C25" s="93"/>
    </row>
    <row r="26" spans="2:3">
      <c r="B26" s="93"/>
      <c r="C26" s="93"/>
    </row>
  </sheetData>
  <mergeCells count="1">
    <mergeCell ref="A1:D1"/>
  </mergeCells>
  <conditionalFormatting sqref="E16:F16">
    <cfRule type="cellIs" dxfId="4"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15"/>
  <sheetViews>
    <sheetView workbookViewId="0">
      <selection activeCell="K9" sqref="K9"/>
    </sheetView>
  </sheetViews>
  <sheetFormatPr defaultColWidth="10" defaultRowHeight="13.5" outlineLevelCol="6"/>
  <cols>
    <col min="1" max="1" width="24.6333333333333" style="22" customWidth="1"/>
    <col min="2" max="7" width="15.6333333333333" style="22" customWidth="1"/>
    <col min="8" max="8" width="9.76666666666667" style="22" customWidth="1"/>
    <col min="9" max="16384" width="10" style="22"/>
  </cols>
  <sheetData>
    <row r="1" s="22" customFormat="1" ht="30" customHeight="1" spans="1:1">
      <c r="A1" s="51"/>
    </row>
    <row r="2" s="22" customFormat="1" ht="28.6" customHeight="1" spans="1:7">
      <c r="A2" s="68" t="s">
        <v>1891</v>
      </c>
      <c r="B2" s="68"/>
      <c r="C2" s="68"/>
      <c r="D2" s="68"/>
      <c r="E2" s="68"/>
      <c r="F2" s="68"/>
      <c r="G2" s="68"/>
    </row>
    <row r="3" s="22" customFormat="1" ht="23" customHeight="1" spans="1:7">
      <c r="A3" s="56"/>
      <c r="B3" s="56"/>
      <c r="F3" s="57" t="s">
        <v>1892</v>
      </c>
      <c r="G3" s="57"/>
    </row>
    <row r="4" s="22" customFormat="1" ht="30" customHeight="1" spans="1:7">
      <c r="A4" s="63" t="s">
        <v>1893</v>
      </c>
      <c r="B4" s="63" t="s">
        <v>1894</v>
      </c>
      <c r="C4" s="63"/>
      <c r="D4" s="63"/>
      <c r="E4" s="63" t="s">
        <v>1895</v>
      </c>
      <c r="F4" s="63"/>
      <c r="G4" s="63"/>
    </row>
    <row r="5" s="22" customFormat="1" ht="30" customHeight="1" spans="1:7">
      <c r="A5" s="63"/>
      <c r="B5" s="69"/>
      <c r="C5" s="63" t="s">
        <v>1896</v>
      </c>
      <c r="D5" s="63" t="s">
        <v>1897</v>
      </c>
      <c r="E5" s="69"/>
      <c r="F5" s="63" t="s">
        <v>1896</v>
      </c>
      <c r="G5" s="63" t="s">
        <v>1897</v>
      </c>
    </row>
    <row r="6" s="22" customFormat="1" ht="30" customHeight="1" spans="1:7">
      <c r="A6" s="63" t="s">
        <v>1898</v>
      </c>
      <c r="B6" s="63" t="s">
        <v>1899</v>
      </c>
      <c r="C6" s="63" t="s">
        <v>1900</v>
      </c>
      <c r="D6" s="63" t="s">
        <v>1901</v>
      </c>
      <c r="E6" s="63" t="s">
        <v>1902</v>
      </c>
      <c r="F6" s="63" t="s">
        <v>1903</v>
      </c>
      <c r="G6" s="63" t="s">
        <v>1904</v>
      </c>
    </row>
    <row r="7" s="22" customFormat="1" ht="30" customHeight="1" spans="1:7">
      <c r="A7" s="70" t="s">
        <v>1905</v>
      </c>
      <c r="B7" s="69">
        <v>36.56</v>
      </c>
      <c r="C7" s="69">
        <v>16.8</v>
      </c>
      <c r="D7" s="69">
        <v>19.76</v>
      </c>
      <c r="E7" s="69">
        <v>29.58556</v>
      </c>
      <c r="F7" s="69">
        <v>11.61956</v>
      </c>
      <c r="G7" s="69">
        <v>17.966</v>
      </c>
    </row>
    <row r="8" s="24" customFormat="1" ht="25" customHeight="1" spans="1:7">
      <c r="A8" s="50" t="s">
        <v>1906</v>
      </c>
      <c r="B8" s="50"/>
      <c r="C8" s="50"/>
      <c r="D8" s="50"/>
      <c r="E8" s="50"/>
      <c r="F8" s="50"/>
      <c r="G8" s="50"/>
    </row>
    <row r="9" s="24" customFormat="1" ht="25" customHeight="1" spans="1:7">
      <c r="A9" s="50" t="s">
        <v>1907</v>
      </c>
      <c r="B9" s="50"/>
      <c r="C9" s="50"/>
      <c r="D9" s="50"/>
      <c r="E9" s="50"/>
      <c r="F9" s="50"/>
      <c r="G9" s="50"/>
    </row>
    <row r="10" s="22" customFormat="1" ht="18" customHeight="1" spans="1:7">
      <c r="A10" s="51"/>
      <c r="B10" s="51"/>
      <c r="C10" s="51"/>
      <c r="D10" s="51"/>
      <c r="E10" s="51"/>
      <c r="F10" s="51"/>
      <c r="G10" s="51"/>
    </row>
    <row r="11" s="22" customFormat="1" ht="18" customHeight="1" spans="1:7">
      <c r="A11" s="51"/>
      <c r="B11" s="51"/>
      <c r="C11" s="51"/>
      <c r="D11" s="51"/>
      <c r="E11" s="51"/>
      <c r="F11" s="51"/>
      <c r="G11" s="51"/>
    </row>
    <row r="12" s="22" customFormat="1" ht="18" customHeight="1" spans="1:7">
      <c r="A12" s="51"/>
      <c r="B12" s="51"/>
      <c r="C12" s="51"/>
      <c r="D12" s="51"/>
      <c r="E12" s="51"/>
      <c r="F12" s="51"/>
      <c r="G12" s="51"/>
    </row>
    <row r="13" s="22" customFormat="1" ht="18" customHeight="1" spans="1:7">
      <c r="A13" s="51"/>
      <c r="B13" s="51"/>
      <c r="C13" s="51"/>
      <c r="D13" s="51"/>
      <c r="E13" s="51"/>
      <c r="F13" s="51"/>
      <c r="G13" s="51"/>
    </row>
    <row r="14" s="22" customFormat="1" ht="14" customHeight="1" spans="1:7">
      <c r="A14" s="51"/>
      <c r="B14" s="51"/>
      <c r="C14" s="51"/>
      <c r="D14" s="51"/>
      <c r="E14" s="51"/>
      <c r="F14" s="51"/>
      <c r="G14" s="51"/>
    </row>
    <row r="15" s="22" customFormat="1" ht="33" customHeight="1" spans="1:7">
      <c r="A15" s="56"/>
      <c r="B15" s="56"/>
      <c r="C15" s="56"/>
      <c r="D15" s="56"/>
      <c r="E15" s="56"/>
      <c r="F15" s="56"/>
      <c r="G15" s="56"/>
    </row>
  </sheetData>
  <mergeCells count="7">
    <mergeCell ref="A2:G2"/>
    <mergeCell ref="F3:G3"/>
    <mergeCell ref="B4:D4"/>
    <mergeCell ref="E4:G4"/>
    <mergeCell ref="A8:G8"/>
    <mergeCell ref="A9:G9"/>
    <mergeCell ref="A4:A5"/>
  </mergeCells>
  <printOptions horizontalCentered="1"/>
  <pageMargins left="0.708333333333333" right="0.708333333333333" top="0.629861111111111" bottom="0.751388888888889" header="0.306944444444444" footer="0.306944444444444"/>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F15" sqref="F15"/>
    </sheetView>
  </sheetViews>
  <sheetFormatPr defaultColWidth="10" defaultRowHeight="13.5" outlineLevelCol="6"/>
  <cols>
    <col min="1" max="1" width="62.25" style="22" customWidth="1"/>
    <col min="2" max="3" width="28.6333333333333" style="22" customWidth="1"/>
    <col min="4" max="4" width="9.76666666666667" style="22" customWidth="1"/>
    <col min="5" max="16384" width="10" style="22"/>
  </cols>
  <sheetData>
    <row r="1" s="22" customFormat="1" ht="23" customHeight="1"/>
    <row r="2" s="22" customFormat="1" ht="14.3" customHeight="1" spans="1:1">
      <c r="A2" s="51"/>
    </row>
    <row r="3" s="22" customFormat="1" ht="28.6" customHeight="1" spans="1:3">
      <c r="A3" s="45" t="s">
        <v>1908</v>
      </c>
      <c r="B3" s="45"/>
      <c r="C3" s="45"/>
    </row>
    <row r="4" s="22" customFormat="1" ht="27" customHeight="1" spans="1:3">
      <c r="A4" s="56"/>
      <c r="B4" s="56"/>
      <c r="C4" s="57" t="s">
        <v>1892</v>
      </c>
    </row>
    <row r="5" s="61" customFormat="1" ht="24" customHeight="1" spans="1:3">
      <c r="A5" s="63" t="s">
        <v>1909</v>
      </c>
      <c r="B5" s="63" t="s">
        <v>1850</v>
      </c>
      <c r="C5" s="63" t="s">
        <v>1910</v>
      </c>
    </row>
    <row r="6" s="61" customFormat="1" ht="32" customHeight="1" spans="1:3">
      <c r="A6" s="64" t="s">
        <v>1911</v>
      </c>
      <c r="B6" s="58">
        <f>B12+B11-B10</f>
        <v>11.86495</v>
      </c>
      <c r="C6" s="58">
        <f>C11-C10+C12</f>
        <v>11.86495</v>
      </c>
    </row>
    <row r="7" s="61" customFormat="1" ht="32" customHeight="1" spans="1:3">
      <c r="A7" s="64" t="s">
        <v>1912</v>
      </c>
      <c r="B7" s="59">
        <v>16.8</v>
      </c>
      <c r="C7" s="59">
        <v>16.8</v>
      </c>
    </row>
    <row r="8" s="61" customFormat="1" ht="32" customHeight="1" spans="1:3">
      <c r="A8" s="64" t="s">
        <v>1913</v>
      </c>
      <c r="B8" s="59">
        <v>2.04</v>
      </c>
      <c r="C8" s="59">
        <v>2.04</v>
      </c>
    </row>
    <row r="9" s="61" customFormat="1" ht="30" customHeight="1" spans="1:3">
      <c r="A9" s="65" t="s">
        <v>1914</v>
      </c>
      <c r="B9" s="59">
        <v>0</v>
      </c>
      <c r="C9" s="59">
        <v>0</v>
      </c>
    </row>
    <row r="10" s="61" customFormat="1" ht="32" customHeight="1" spans="1:3">
      <c r="A10" s="65" t="s">
        <v>1915</v>
      </c>
      <c r="B10" s="59">
        <v>2.04</v>
      </c>
      <c r="C10" s="59">
        <v>2.04</v>
      </c>
    </row>
    <row r="11" s="61" customFormat="1" ht="32" customHeight="1" spans="1:3">
      <c r="A11" s="64" t="s">
        <v>1916</v>
      </c>
      <c r="B11" s="60">
        <v>2.28539</v>
      </c>
      <c r="C11" s="60">
        <v>2.28539</v>
      </c>
    </row>
    <row r="12" s="61" customFormat="1" ht="32" customHeight="1" spans="1:3">
      <c r="A12" s="64" t="s">
        <v>1917</v>
      </c>
      <c r="B12" s="60">
        <v>11.61956</v>
      </c>
      <c r="C12" s="60">
        <v>11.61956</v>
      </c>
    </row>
    <row r="13" s="61" customFormat="1" ht="32" customHeight="1" spans="1:3">
      <c r="A13" s="64" t="s">
        <v>1918</v>
      </c>
      <c r="B13" s="59"/>
      <c r="C13" s="59"/>
    </row>
    <row r="14" s="61" customFormat="1" ht="32" customHeight="1" spans="1:3">
      <c r="A14" s="64" t="s">
        <v>1919</v>
      </c>
      <c r="B14" s="59">
        <v>16.8</v>
      </c>
      <c r="C14" s="59"/>
    </row>
    <row r="15" s="62" customFormat="1" ht="69" customHeight="1" spans="1:7">
      <c r="A15" s="66" t="s">
        <v>1920</v>
      </c>
      <c r="B15" s="66"/>
      <c r="C15" s="66"/>
      <c r="D15" s="67"/>
      <c r="E15" s="67"/>
      <c r="F15" s="67"/>
      <c r="G15" s="67"/>
    </row>
    <row r="16" s="22" customFormat="1" spans="1:3">
      <c r="A16" s="56"/>
      <c r="B16" s="56"/>
      <c r="C16" s="56"/>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E12" sqref="E12"/>
    </sheetView>
  </sheetViews>
  <sheetFormatPr defaultColWidth="10" defaultRowHeight="13.5" outlineLevelCol="6"/>
  <cols>
    <col min="1" max="1" width="60" style="22" customWidth="1"/>
    <col min="2" max="3" width="25.6333333333333" style="22" customWidth="1"/>
    <col min="4" max="4" width="9.76666666666667" style="22" customWidth="1"/>
    <col min="5" max="16384" width="10" style="22"/>
  </cols>
  <sheetData>
    <row r="1" s="22" customFormat="1" ht="23" customHeight="1"/>
    <row r="2" s="22" customFormat="1" ht="14.3" customHeight="1" spans="1:1">
      <c r="A2" s="51"/>
    </row>
    <row r="3" s="22" customFormat="1" ht="28.6" customHeight="1" spans="1:3">
      <c r="A3" s="45" t="s">
        <v>1921</v>
      </c>
      <c r="B3" s="45"/>
      <c r="C3" s="45"/>
    </row>
    <row r="4" s="22" customFormat="1" ht="27" customHeight="1" spans="1:3">
      <c r="A4" s="56"/>
      <c r="B4" s="56"/>
      <c r="C4" s="57" t="s">
        <v>1892</v>
      </c>
    </row>
    <row r="5" s="22" customFormat="1" ht="24" customHeight="1" spans="1:3">
      <c r="A5" s="29" t="s">
        <v>1909</v>
      </c>
      <c r="B5" s="29" t="s">
        <v>1850</v>
      </c>
      <c r="C5" s="29" t="s">
        <v>1910</v>
      </c>
    </row>
    <row r="6" s="22" customFormat="1" ht="32" customHeight="1" spans="1:3">
      <c r="A6" s="53" t="s">
        <v>1911</v>
      </c>
      <c r="B6" s="58">
        <f>B12+B11-B10</f>
        <v>11.86495</v>
      </c>
      <c r="C6" s="58">
        <f>C11-C10+C12</f>
        <v>11.86495</v>
      </c>
    </row>
    <row r="7" s="22" customFormat="1" ht="32" customHeight="1" spans="1:3">
      <c r="A7" s="53" t="s">
        <v>1912</v>
      </c>
      <c r="B7" s="59">
        <v>16.8</v>
      </c>
      <c r="C7" s="59">
        <v>16.8</v>
      </c>
    </row>
    <row r="8" s="22" customFormat="1" ht="32" customHeight="1" spans="1:3">
      <c r="A8" s="53" t="s">
        <v>1913</v>
      </c>
      <c r="B8" s="59">
        <v>2.04</v>
      </c>
      <c r="C8" s="59">
        <v>2.04</v>
      </c>
    </row>
    <row r="9" s="22" customFormat="1" ht="32" customHeight="1" spans="1:3">
      <c r="A9" s="53" t="s">
        <v>1922</v>
      </c>
      <c r="B9" s="59">
        <v>0</v>
      </c>
      <c r="C9" s="59">
        <v>0</v>
      </c>
    </row>
    <row r="10" s="22" customFormat="1" ht="32" customHeight="1" spans="1:3">
      <c r="A10" s="53" t="s">
        <v>1923</v>
      </c>
      <c r="B10" s="59">
        <v>2.04</v>
      </c>
      <c r="C10" s="59">
        <v>2.04</v>
      </c>
    </row>
    <row r="11" s="22" customFormat="1" ht="32" customHeight="1" spans="1:3">
      <c r="A11" s="53" t="s">
        <v>1916</v>
      </c>
      <c r="B11" s="60">
        <v>2.28539</v>
      </c>
      <c r="C11" s="60">
        <v>2.28539</v>
      </c>
    </row>
    <row r="12" s="22" customFormat="1" ht="32" customHeight="1" spans="1:3">
      <c r="A12" s="53" t="s">
        <v>1917</v>
      </c>
      <c r="B12" s="60">
        <v>11.61956</v>
      </c>
      <c r="C12" s="60">
        <v>11.61956</v>
      </c>
    </row>
    <row r="13" s="22" customFormat="1" ht="32" customHeight="1" spans="1:3">
      <c r="A13" s="53" t="s">
        <v>1918</v>
      </c>
      <c r="B13" s="59"/>
      <c r="C13" s="59"/>
    </row>
    <row r="14" s="22" customFormat="1" ht="32" customHeight="1" spans="1:3">
      <c r="A14" s="53" t="s">
        <v>1919</v>
      </c>
      <c r="B14" s="59">
        <v>16.8</v>
      </c>
      <c r="C14" s="59"/>
    </row>
    <row r="15" s="24" customFormat="1" ht="69" customHeight="1" spans="1:7">
      <c r="A15" s="34" t="s">
        <v>1924</v>
      </c>
      <c r="B15" s="34"/>
      <c r="C15" s="34"/>
      <c r="D15" s="50"/>
      <c r="E15" s="50"/>
      <c r="F15" s="50"/>
      <c r="G15" s="50"/>
    </row>
    <row r="16" s="22" customFormat="1" spans="1:3">
      <c r="A16" s="56"/>
      <c r="B16" s="56"/>
      <c r="C16" s="56"/>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B6" sqref="B6:C12"/>
    </sheetView>
  </sheetViews>
  <sheetFormatPr defaultColWidth="10" defaultRowHeight="13.5" outlineLevelCol="2"/>
  <cols>
    <col min="1" max="1" width="60.5" style="22" customWidth="1"/>
    <col min="2" max="3" width="25.6333333333333" style="22" customWidth="1"/>
    <col min="4" max="4" width="9.76666666666667" style="22" customWidth="1"/>
    <col min="5" max="16384" width="10" style="22"/>
  </cols>
  <sheetData>
    <row r="1" s="22" customFormat="1" ht="24" customHeight="1"/>
    <row r="2" s="22" customFormat="1" ht="14.3" customHeight="1" spans="1:1">
      <c r="A2" s="51"/>
    </row>
    <row r="3" s="22" customFormat="1" ht="28.6" customHeight="1" spans="1:3">
      <c r="A3" s="45" t="s">
        <v>1925</v>
      </c>
      <c r="B3" s="45"/>
      <c r="C3" s="45"/>
    </row>
    <row r="4" s="22" customFormat="1" ht="25" customHeight="1" spans="1:3">
      <c r="A4" s="56"/>
      <c r="B4" s="56"/>
      <c r="C4" s="57" t="s">
        <v>1892</v>
      </c>
    </row>
    <row r="5" s="22" customFormat="1" ht="32" customHeight="1" spans="1:3">
      <c r="A5" s="29" t="s">
        <v>1909</v>
      </c>
      <c r="B5" s="29" t="s">
        <v>1850</v>
      </c>
      <c r="C5" s="29" t="s">
        <v>1910</v>
      </c>
    </row>
    <row r="6" s="22" customFormat="1" ht="32" customHeight="1" spans="1:3">
      <c r="A6" s="53" t="s">
        <v>1926</v>
      </c>
      <c r="B6" s="54">
        <v>10.69</v>
      </c>
      <c r="C6" s="54">
        <v>10.69</v>
      </c>
    </row>
    <row r="7" s="22" customFormat="1" ht="32" customHeight="1" spans="1:3">
      <c r="A7" s="53" t="s">
        <v>1927</v>
      </c>
      <c r="B7" s="54">
        <v>19.76</v>
      </c>
      <c r="C7" s="54">
        <v>19.76</v>
      </c>
    </row>
    <row r="8" s="22" customFormat="1" ht="32" customHeight="1" spans="1:3">
      <c r="A8" s="53" t="s">
        <v>1928</v>
      </c>
      <c r="B8" s="54">
        <v>7.35</v>
      </c>
      <c r="C8" s="54">
        <v>7.35</v>
      </c>
    </row>
    <row r="9" s="22" customFormat="1" ht="32" customHeight="1" spans="1:3">
      <c r="A9" s="53" t="s">
        <v>1929</v>
      </c>
      <c r="B9" s="54">
        <v>0.07</v>
      </c>
      <c r="C9" s="54">
        <v>0.07</v>
      </c>
    </row>
    <row r="10" s="22" customFormat="1" ht="32" customHeight="1" spans="1:3">
      <c r="A10" s="53" t="s">
        <v>1930</v>
      </c>
      <c r="B10" s="54">
        <v>17.97</v>
      </c>
      <c r="C10" s="54">
        <v>17.97</v>
      </c>
    </row>
    <row r="11" s="22" customFormat="1" ht="32" customHeight="1" spans="1:3">
      <c r="A11" s="53" t="s">
        <v>1931</v>
      </c>
      <c r="B11" s="54">
        <v>0</v>
      </c>
      <c r="C11" s="54">
        <v>0</v>
      </c>
    </row>
    <row r="12" s="22" customFormat="1" ht="32" customHeight="1" spans="1:3">
      <c r="A12" s="53" t="s">
        <v>1932</v>
      </c>
      <c r="B12" s="54">
        <v>19.76</v>
      </c>
      <c r="C12" s="54">
        <v>19.76</v>
      </c>
    </row>
    <row r="13" s="24" customFormat="1" ht="72" customHeight="1" spans="1:3">
      <c r="A13" s="34" t="s">
        <v>1933</v>
      </c>
      <c r="B13" s="34"/>
      <c r="C13" s="34"/>
    </row>
    <row r="14" s="22" customFormat="1" ht="31" customHeight="1" spans="1:3">
      <c r="A14" s="55"/>
      <c r="B14" s="55"/>
      <c r="C14" s="55"/>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B6" sqref="B6:C12"/>
    </sheetView>
  </sheetViews>
  <sheetFormatPr defaultColWidth="10" defaultRowHeight="13.5" outlineLevelCol="2"/>
  <cols>
    <col min="1" max="1" width="59.3833333333333" style="22" customWidth="1"/>
    <col min="2" max="3" width="25.6333333333333" style="22" customWidth="1"/>
    <col min="4" max="4" width="9.76666666666667" style="22" customWidth="1"/>
    <col min="5" max="16384" width="10" style="22"/>
  </cols>
  <sheetData>
    <row r="1" s="22" customFormat="1" ht="24" customHeight="1"/>
    <row r="2" s="22" customFormat="1" ht="14.3" customHeight="1" spans="1:1">
      <c r="A2" s="51"/>
    </row>
    <row r="3" s="22" customFormat="1" ht="28.6" customHeight="1" spans="1:3">
      <c r="A3" s="45" t="s">
        <v>1934</v>
      </c>
      <c r="B3" s="45"/>
      <c r="C3" s="45"/>
    </row>
    <row r="4" s="23" customFormat="1" ht="25" customHeight="1" spans="1:3">
      <c r="A4" s="52"/>
      <c r="B4" s="52"/>
      <c r="C4" s="37" t="s">
        <v>1892</v>
      </c>
    </row>
    <row r="5" s="23" customFormat="1" ht="32" customHeight="1" spans="1:3">
      <c r="A5" s="29" t="s">
        <v>1909</v>
      </c>
      <c r="B5" s="29" t="s">
        <v>1850</v>
      </c>
      <c r="C5" s="29" t="s">
        <v>1910</v>
      </c>
    </row>
    <row r="6" s="23" customFormat="1" ht="32" customHeight="1" spans="1:3">
      <c r="A6" s="53" t="s">
        <v>1926</v>
      </c>
      <c r="B6" s="54">
        <v>10.69</v>
      </c>
      <c r="C6" s="54">
        <v>10.69</v>
      </c>
    </row>
    <row r="7" s="23" customFormat="1" ht="32" customHeight="1" spans="1:3">
      <c r="A7" s="53" t="s">
        <v>1927</v>
      </c>
      <c r="B7" s="54">
        <v>19.76</v>
      </c>
      <c r="C7" s="54">
        <v>19.76</v>
      </c>
    </row>
    <row r="8" s="23" customFormat="1" ht="32" customHeight="1" spans="1:3">
      <c r="A8" s="53" t="s">
        <v>1928</v>
      </c>
      <c r="B8" s="54">
        <v>7.35</v>
      </c>
      <c r="C8" s="54">
        <v>7.35</v>
      </c>
    </row>
    <row r="9" s="23" customFormat="1" ht="32" customHeight="1" spans="1:3">
      <c r="A9" s="53" t="s">
        <v>1929</v>
      </c>
      <c r="B9" s="54">
        <v>0.07</v>
      </c>
      <c r="C9" s="54">
        <v>0.07</v>
      </c>
    </row>
    <row r="10" s="23" customFormat="1" ht="32" customHeight="1" spans="1:3">
      <c r="A10" s="53" t="s">
        <v>1930</v>
      </c>
      <c r="B10" s="54">
        <v>17.97</v>
      </c>
      <c r="C10" s="54">
        <v>17.97</v>
      </c>
    </row>
    <row r="11" s="23" customFormat="1" ht="32" customHeight="1" spans="1:3">
      <c r="A11" s="53" t="s">
        <v>1931</v>
      </c>
      <c r="B11" s="54">
        <v>0</v>
      </c>
      <c r="C11" s="54">
        <v>0</v>
      </c>
    </row>
    <row r="12" s="23" customFormat="1" ht="32" customHeight="1" spans="1:3">
      <c r="A12" s="53" t="s">
        <v>1932</v>
      </c>
      <c r="B12" s="54">
        <v>19.76</v>
      </c>
      <c r="C12" s="54">
        <v>19.76</v>
      </c>
    </row>
    <row r="13" s="24" customFormat="1" ht="65" customHeight="1" spans="1:3">
      <c r="A13" s="34" t="s">
        <v>1935</v>
      </c>
      <c r="B13" s="34"/>
      <c r="C13" s="34"/>
    </row>
    <row r="14" s="22" customFormat="1" ht="31" customHeight="1" spans="1:3">
      <c r="A14" s="55"/>
      <c r="B14" s="55"/>
      <c r="C14" s="55"/>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workbookViewId="0">
      <selection activeCell="F12" sqref="F12"/>
    </sheetView>
  </sheetViews>
  <sheetFormatPr defaultColWidth="10" defaultRowHeight="13.5" outlineLevelCol="3"/>
  <cols>
    <col min="1" max="1" width="36" style="22" customWidth="1"/>
    <col min="2" max="4" width="15.6333333333333" style="22" customWidth="1"/>
    <col min="5" max="5" width="9.76666666666667" style="22" customWidth="1"/>
    <col min="6" max="16384" width="10" style="22"/>
  </cols>
  <sheetData>
    <row r="1" s="22" customFormat="1" ht="22" customHeight="1"/>
    <row r="2" s="22" customFormat="1" ht="14.3" customHeight="1" spans="1:1">
      <c r="A2" s="44"/>
    </row>
    <row r="3" s="22" customFormat="1" ht="63" customHeight="1" spans="1:4">
      <c r="A3" s="45" t="s">
        <v>1936</v>
      </c>
      <c r="B3" s="45"/>
      <c r="C3" s="45"/>
      <c r="D3" s="45"/>
    </row>
    <row r="4" s="23" customFormat="1" ht="30" customHeight="1" spans="4:4">
      <c r="D4" s="37" t="s">
        <v>1892</v>
      </c>
    </row>
    <row r="5" s="23" customFormat="1" ht="25" customHeight="1" spans="1:4">
      <c r="A5" s="29" t="s">
        <v>1909</v>
      </c>
      <c r="B5" s="29" t="s">
        <v>1937</v>
      </c>
      <c r="C5" s="29" t="s">
        <v>1938</v>
      </c>
      <c r="D5" s="29" t="s">
        <v>1939</v>
      </c>
    </row>
    <row r="6" s="23" customFormat="1" ht="25" customHeight="1" spans="1:4">
      <c r="A6" s="46" t="s">
        <v>1940</v>
      </c>
      <c r="B6" s="31" t="s">
        <v>1941</v>
      </c>
      <c r="C6" s="47">
        <v>9.39</v>
      </c>
      <c r="D6" s="47">
        <v>9.39</v>
      </c>
    </row>
    <row r="7" s="23" customFormat="1" ht="25" customHeight="1" spans="1:4">
      <c r="A7" s="48" t="s">
        <v>1942</v>
      </c>
      <c r="B7" s="31" t="s">
        <v>1900</v>
      </c>
      <c r="C7" s="47">
        <v>2.04</v>
      </c>
      <c r="D7" s="47">
        <v>2.04</v>
      </c>
    </row>
    <row r="8" s="23" customFormat="1" ht="25" customHeight="1" spans="1:4">
      <c r="A8" s="48" t="s">
        <v>1943</v>
      </c>
      <c r="B8" s="31" t="s">
        <v>1901</v>
      </c>
      <c r="C8" s="47">
        <v>2.04</v>
      </c>
      <c r="D8" s="47">
        <v>2.04</v>
      </c>
    </row>
    <row r="9" s="23" customFormat="1" ht="25" customHeight="1" spans="1:4">
      <c r="A9" s="48" t="s">
        <v>1944</v>
      </c>
      <c r="B9" s="31" t="s">
        <v>1945</v>
      </c>
      <c r="C9" s="47">
        <v>7.35</v>
      </c>
      <c r="D9" s="47">
        <v>7.35</v>
      </c>
    </row>
    <row r="10" s="23" customFormat="1" ht="25" customHeight="1" spans="1:4">
      <c r="A10" s="48" t="s">
        <v>1943</v>
      </c>
      <c r="B10" s="31" t="s">
        <v>1903</v>
      </c>
      <c r="C10" s="47">
        <v>0.07</v>
      </c>
      <c r="D10" s="47">
        <v>0.07</v>
      </c>
    </row>
    <row r="11" s="23" customFormat="1" ht="25" customHeight="1" spans="1:4">
      <c r="A11" s="46" t="s">
        <v>1946</v>
      </c>
      <c r="B11" s="31" t="s">
        <v>1947</v>
      </c>
      <c r="C11" s="47">
        <v>2.3554</v>
      </c>
      <c r="D11" s="47">
        <v>2.3554</v>
      </c>
    </row>
    <row r="12" s="23" customFormat="1" ht="25" customHeight="1" spans="1:4">
      <c r="A12" s="48" t="s">
        <v>1942</v>
      </c>
      <c r="B12" s="31" t="s">
        <v>1948</v>
      </c>
      <c r="C12" s="49">
        <v>2.2854</v>
      </c>
      <c r="D12" s="49">
        <v>2.2854</v>
      </c>
    </row>
    <row r="13" s="23" customFormat="1" ht="25" customHeight="1" spans="1:4">
      <c r="A13" s="48" t="s">
        <v>1944</v>
      </c>
      <c r="B13" s="31" t="s">
        <v>1949</v>
      </c>
      <c r="C13" s="49">
        <v>0.07</v>
      </c>
      <c r="D13" s="49">
        <v>0.07</v>
      </c>
    </row>
    <row r="14" s="23" customFormat="1" ht="25" customHeight="1" spans="1:4">
      <c r="A14" s="46" t="s">
        <v>1950</v>
      </c>
      <c r="B14" s="31" t="s">
        <v>1951</v>
      </c>
      <c r="C14" s="47">
        <v>0.9193</v>
      </c>
      <c r="D14" s="47">
        <v>0.9193</v>
      </c>
    </row>
    <row r="15" s="23" customFormat="1" ht="25" customHeight="1" spans="1:4">
      <c r="A15" s="48" t="s">
        <v>1942</v>
      </c>
      <c r="B15" s="31" t="s">
        <v>1952</v>
      </c>
      <c r="C15" s="49">
        <v>0.4048</v>
      </c>
      <c r="D15" s="49">
        <v>0.4048</v>
      </c>
    </row>
    <row r="16" s="23" customFormat="1" ht="25" customHeight="1" spans="1:4">
      <c r="A16" s="48" t="s">
        <v>1944</v>
      </c>
      <c r="B16" s="31" t="s">
        <v>1953</v>
      </c>
      <c r="C16" s="49">
        <v>0.5145</v>
      </c>
      <c r="D16" s="49">
        <v>0.5145</v>
      </c>
    </row>
    <row r="17" s="23" customFormat="1" ht="25" customHeight="1" spans="1:4">
      <c r="A17" s="46" t="s">
        <v>1954</v>
      </c>
      <c r="B17" s="31" t="s">
        <v>1955</v>
      </c>
      <c r="C17" s="49">
        <v>4.9335</v>
      </c>
      <c r="D17" s="49">
        <v>4.9335</v>
      </c>
    </row>
    <row r="18" s="23" customFormat="1" ht="25" customHeight="1" spans="1:4">
      <c r="A18" s="48" t="s">
        <v>1942</v>
      </c>
      <c r="B18" s="31" t="s">
        <v>1956</v>
      </c>
      <c r="C18" s="49">
        <v>2.0475</v>
      </c>
      <c r="D18" s="49">
        <v>2.0475</v>
      </c>
    </row>
    <row r="19" s="23" customFormat="1" ht="25" customHeight="1" spans="1:4">
      <c r="A19" s="48" t="s">
        <v>1957</v>
      </c>
      <c r="B19" s="31"/>
      <c r="C19" s="49">
        <v>2.047</v>
      </c>
      <c r="D19" s="49">
        <v>2.047</v>
      </c>
    </row>
    <row r="20" s="23" customFormat="1" ht="25" customHeight="1" spans="1:4">
      <c r="A20" s="48" t="s">
        <v>1958</v>
      </c>
      <c r="B20" s="31" t="s">
        <v>1959</v>
      </c>
      <c r="C20" s="49">
        <v>0.0005</v>
      </c>
      <c r="D20" s="49">
        <v>0.0005</v>
      </c>
    </row>
    <row r="21" s="23" customFormat="1" ht="25" customHeight="1" spans="1:4">
      <c r="A21" s="48" t="s">
        <v>1944</v>
      </c>
      <c r="B21" s="31" t="s">
        <v>1960</v>
      </c>
      <c r="C21" s="49">
        <v>2.886</v>
      </c>
      <c r="D21" s="49">
        <v>2.886</v>
      </c>
    </row>
    <row r="22" s="23" customFormat="1" ht="25" customHeight="1" spans="1:4">
      <c r="A22" s="48" t="s">
        <v>1957</v>
      </c>
      <c r="B22" s="31"/>
      <c r="C22" s="49">
        <v>2.483</v>
      </c>
      <c r="D22" s="49">
        <v>2.483</v>
      </c>
    </row>
    <row r="23" s="23" customFormat="1" ht="25" customHeight="1" spans="1:4">
      <c r="A23" s="48" t="s">
        <v>1961</v>
      </c>
      <c r="B23" s="31" t="s">
        <v>1962</v>
      </c>
      <c r="C23" s="49">
        <v>0.403</v>
      </c>
      <c r="D23" s="49">
        <v>0.403</v>
      </c>
    </row>
    <row r="24" s="23" customFormat="1" ht="25" customHeight="1" spans="1:4">
      <c r="A24" s="46" t="s">
        <v>1963</v>
      </c>
      <c r="B24" s="31" t="s">
        <v>1964</v>
      </c>
      <c r="C24" s="49">
        <v>0.9779</v>
      </c>
      <c r="D24" s="49">
        <v>0.9779</v>
      </c>
    </row>
    <row r="25" s="23" customFormat="1" ht="25" customHeight="1" spans="1:4">
      <c r="A25" s="48" t="s">
        <v>1942</v>
      </c>
      <c r="B25" s="31" t="s">
        <v>1965</v>
      </c>
      <c r="C25" s="49">
        <v>0.3347</v>
      </c>
      <c r="D25" s="49">
        <v>0.3347</v>
      </c>
    </row>
    <row r="26" s="23" customFormat="1" ht="25" customHeight="1" spans="1:4">
      <c r="A26" s="48" t="s">
        <v>1944</v>
      </c>
      <c r="B26" s="31" t="s">
        <v>1966</v>
      </c>
      <c r="C26" s="49">
        <v>0.6432</v>
      </c>
      <c r="D26" s="49">
        <v>0.6432</v>
      </c>
    </row>
    <row r="27" s="24" customFormat="1" ht="70" customHeight="1" spans="1:4">
      <c r="A27" s="50" t="s">
        <v>1967</v>
      </c>
      <c r="B27" s="50"/>
      <c r="C27" s="50"/>
      <c r="D27" s="50"/>
    </row>
    <row r="28" s="22" customFormat="1" ht="25" customHeight="1" spans="1:4">
      <c r="A28" s="51"/>
      <c r="B28" s="51"/>
      <c r="C28" s="51"/>
      <c r="D28" s="51"/>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F44"/>
  <sheetViews>
    <sheetView showGridLines="0" showZeros="0" view="pageBreakPreview" zoomScaleNormal="90" topLeftCell="B1" workbookViewId="0">
      <pane ySplit="3" topLeftCell="A28" activePane="bottomLeft" state="frozen"/>
      <selection/>
      <selection pane="bottomLeft" activeCell="D37" sqref="D37"/>
    </sheetView>
  </sheetViews>
  <sheetFormatPr defaultColWidth="9" defaultRowHeight="14.25" outlineLevelCol="5"/>
  <cols>
    <col min="1" max="1" width="14.5" style="138" customWidth="1"/>
    <col min="2" max="2" width="50.75" style="138" customWidth="1"/>
    <col min="3" max="5" width="20.6333333333333" style="138" customWidth="1"/>
    <col min="6" max="16384" width="9" style="236"/>
  </cols>
  <sheetData>
    <row r="1" ht="45" customHeight="1" spans="1:5">
      <c r="A1" s="296"/>
      <c r="B1" s="296" t="s">
        <v>128</v>
      </c>
      <c r="C1" s="296"/>
      <c r="D1" s="296"/>
      <c r="E1" s="296"/>
    </row>
    <row r="2" ht="18.95" customHeight="1" spans="2:5">
      <c r="B2" s="421"/>
      <c r="C2" s="299"/>
      <c r="D2" s="299"/>
      <c r="E2" s="422" t="s">
        <v>1</v>
      </c>
    </row>
    <row r="3" s="418" customFormat="1" ht="45" customHeight="1" spans="1:6">
      <c r="A3" s="423" t="s">
        <v>2</v>
      </c>
      <c r="B3" s="302" t="s">
        <v>3</v>
      </c>
      <c r="C3" s="157" t="s">
        <v>129</v>
      </c>
      <c r="D3" s="157" t="s">
        <v>5</v>
      </c>
      <c r="E3" s="157" t="s">
        <v>130</v>
      </c>
      <c r="F3" s="242" t="s">
        <v>7</v>
      </c>
    </row>
    <row r="4" ht="32.1" customHeight="1" spans="1:6">
      <c r="A4" s="424" t="s">
        <v>8</v>
      </c>
      <c r="B4" s="425" t="s">
        <v>9</v>
      </c>
      <c r="C4" s="84">
        <f>SUM(C5:C19)</f>
        <v>32429</v>
      </c>
      <c r="D4" s="84">
        <f>SUM(D5:D19)</f>
        <v>41600</v>
      </c>
      <c r="E4" s="305">
        <f>IF(C4&gt;0,D4/C4-1,IF(C4&lt;0,-(D4/C4-1),""))</f>
        <v>0.283</v>
      </c>
      <c r="F4" s="245" t="str">
        <f t="shared" ref="F4:F40" si="0">IF(LEN(A4)=3,"是",IF(B4&lt;&gt;"",IF(SUM(C4:D4)&lt;&gt;0,"是","否"),"是"))</f>
        <v>是</v>
      </c>
    </row>
    <row r="5" ht="32.1" customHeight="1" spans="1:6">
      <c r="A5" s="312" t="s">
        <v>10</v>
      </c>
      <c r="B5" s="426" t="s">
        <v>11</v>
      </c>
      <c r="C5" s="329">
        <v>11378</v>
      </c>
      <c r="D5" s="329">
        <v>14915</v>
      </c>
      <c r="E5" s="306">
        <f>IF(C5&gt;0,D5/C5-1,IF(C5&lt;0,-(D5/C5-1),""))</f>
        <v>0.311</v>
      </c>
      <c r="F5" s="245" t="str">
        <f t="shared" si="0"/>
        <v>是</v>
      </c>
    </row>
    <row r="6" ht="32.1" customHeight="1" spans="1:6">
      <c r="A6" s="312" t="s">
        <v>12</v>
      </c>
      <c r="B6" s="426" t="s">
        <v>13</v>
      </c>
      <c r="C6" s="329">
        <v>2340</v>
      </c>
      <c r="D6" s="329">
        <v>2080</v>
      </c>
      <c r="E6" s="306">
        <f>IF(C6&gt;0,D6/C6-1,IF(C6&lt;0,-(D6/C6-1),""))</f>
        <v>-0.111</v>
      </c>
      <c r="F6" s="245" t="str">
        <f t="shared" si="0"/>
        <v>是</v>
      </c>
    </row>
    <row r="7" ht="32.1" customHeight="1" spans="1:6">
      <c r="A7" s="312" t="s">
        <v>14</v>
      </c>
      <c r="B7" s="426" t="s">
        <v>15</v>
      </c>
      <c r="C7" s="329">
        <v>309</v>
      </c>
      <c r="D7" s="329">
        <v>336</v>
      </c>
      <c r="E7" s="306">
        <f>IF(C7&gt;0,D7/C7-1,IF(C7&lt;0,-(D7/C7-1),""))</f>
        <v>0.087</v>
      </c>
      <c r="F7" s="245" t="str">
        <f t="shared" si="0"/>
        <v>是</v>
      </c>
    </row>
    <row r="8" customFormat="1" ht="32.1" customHeight="1" spans="1:6">
      <c r="A8" s="427" t="s">
        <v>16</v>
      </c>
      <c r="B8" s="426" t="s">
        <v>17</v>
      </c>
      <c r="C8" s="329">
        <v>3257</v>
      </c>
      <c r="D8" s="329">
        <v>5500</v>
      </c>
      <c r="E8" s="306">
        <f>IF(C8&gt;0,D8/C8-1,IF(C8&lt;0,-(D8/C8-1),""))</f>
        <v>0.689</v>
      </c>
      <c r="F8" s="245" t="str">
        <f t="shared" si="0"/>
        <v>是</v>
      </c>
    </row>
    <row r="9" ht="32.1" customHeight="1" spans="1:6">
      <c r="A9" s="312" t="s">
        <v>18</v>
      </c>
      <c r="B9" s="426" t="s">
        <v>19</v>
      </c>
      <c r="C9" s="329">
        <v>1442</v>
      </c>
      <c r="D9" s="329">
        <v>1800</v>
      </c>
      <c r="E9" s="306">
        <f t="shared" ref="E9:E16" si="1">IF(C9&gt;0,D9/C9-1,IF(C9&lt;0,-(D9/C9-1),""))</f>
        <v>0.248</v>
      </c>
      <c r="F9" s="245" t="str">
        <f t="shared" si="0"/>
        <v>是</v>
      </c>
    </row>
    <row r="10" customFormat="1" ht="32.1" customHeight="1" spans="1:6">
      <c r="A10" s="427" t="s">
        <v>20</v>
      </c>
      <c r="B10" s="426" t="s">
        <v>21</v>
      </c>
      <c r="C10" s="329">
        <v>752</v>
      </c>
      <c r="D10" s="329">
        <v>750</v>
      </c>
      <c r="E10" s="306">
        <f t="shared" si="1"/>
        <v>-0.003</v>
      </c>
      <c r="F10" s="245" t="str">
        <f t="shared" si="0"/>
        <v>是</v>
      </c>
    </row>
    <row r="11" customFormat="1" ht="32.1" customHeight="1" spans="1:6">
      <c r="A11" s="427" t="s">
        <v>22</v>
      </c>
      <c r="B11" s="426" t="s">
        <v>23</v>
      </c>
      <c r="C11" s="329">
        <v>461</v>
      </c>
      <c r="D11" s="329">
        <v>484</v>
      </c>
      <c r="E11" s="306">
        <f t="shared" si="1"/>
        <v>0.05</v>
      </c>
      <c r="F11" s="245" t="str">
        <f t="shared" si="0"/>
        <v>是</v>
      </c>
    </row>
    <row r="12" customFormat="1" ht="32.1" customHeight="1" spans="1:6">
      <c r="A12" s="427" t="s">
        <v>24</v>
      </c>
      <c r="B12" s="426" t="s">
        <v>25</v>
      </c>
      <c r="C12" s="329">
        <v>776</v>
      </c>
      <c r="D12" s="329">
        <v>800</v>
      </c>
      <c r="E12" s="306">
        <f t="shared" si="1"/>
        <v>0.031</v>
      </c>
      <c r="F12" s="245" t="str">
        <f t="shared" si="0"/>
        <v>是</v>
      </c>
    </row>
    <row r="13" customFormat="1" ht="32.1" customHeight="1" spans="1:6">
      <c r="A13" s="427" t="s">
        <v>26</v>
      </c>
      <c r="B13" s="426" t="s">
        <v>27</v>
      </c>
      <c r="C13" s="329">
        <v>683</v>
      </c>
      <c r="D13" s="329">
        <v>600</v>
      </c>
      <c r="E13" s="306">
        <f t="shared" si="1"/>
        <v>-0.122</v>
      </c>
      <c r="F13" s="245" t="str">
        <f t="shared" si="0"/>
        <v>是</v>
      </c>
    </row>
    <row r="14" customFormat="1" ht="32.1" customHeight="1" spans="1:6">
      <c r="A14" s="427" t="s">
        <v>28</v>
      </c>
      <c r="B14" s="426" t="s">
        <v>29</v>
      </c>
      <c r="C14" s="329">
        <v>846</v>
      </c>
      <c r="D14" s="329">
        <v>900</v>
      </c>
      <c r="E14" s="306">
        <f t="shared" si="1"/>
        <v>0.064</v>
      </c>
      <c r="F14" s="245" t="str">
        <f t="shared" si="0"/>
        <v>是</v>
      </c>
    </row>
    <row r="15" ht="32.1" customHeight="1" spans="1:6">
      <c r="A15" s="312" t="s">
        <v>30</v>
      </c>
      <c r="B15" s="426" t="s">
        <v>31</v>
      </c>
      <c r="C15" s="329">
        <v>145</v>
      </c>
      <c r="D15" s="329">
        <v>2310</v>
      </c>
      <c r="E15" s="306">
        <f t="shared" si="1"/>
        <v>14.931</v>
      </c>
      <c r="F15" s="245" t="str">
        <f t="shared" si="0"/>
        <v>是</v>
      </c>
    </row>
    <row r="16" customFormat="1" ht="32.1" customHeight="1" spans="1:6">
      <c r="A16" s="427" t="s">
        <v>32</v>
      </c>
      <c r="B16" s="426" t="s">
        <v>33</v>
      </c>
      <c r="C16" s="329">
        <v>1201</v>
      </c>
      <c r="D16" s="329">
        <v>1800</v>
      </c>
      <c r="E16" s="306">
        <f t="shared" si="1"/>
        <v>0.499</v>
      </c>
      <c r="F16" s="245" t="str">
        <f t="shared" si="0"/>
        <v>是</v>
      </c>
    </row>
    <row r="17" customFormat="1" ht="32.1" customHeight="1" spans="1:6">
      <c r="A17" s="427" t="s">
        <v>34</v>
      </c>
      <c r="B17" s="426" t="s">
        <v>35</v>
      </c>
      <c r="C17" s="329">
        <v>8607</v>
      </c>
      <c r="D17" s="329">
        <v>9100</v>
      </c>
      <c r="E17" s="306">
        <f t="shared" ref="E17:E40" si="2">IF(C17&gt;0,D17/C17-1,IF(C17&lt;0,-(D17/C17-1),""))</f>
        <v>0.057</v>
      </c>
      <c r="F17" s="245" t="str">
        <f t="shared" si="0"/>
        <v>是</v>
      </c>
    </row>
    <row r="18" customFormat="1" ht="32.1" customHeight="1" spans="1:6">
      <c r="A18" s="427" t="s">
        <v>36</v>
      </c>
      <c r="B18" s="426" t="s">
        <v>37</v>
      </c>
      <c r="C18" s="329">
        <v>212</v>
      </c>
      <c r="D18" s="329">
        <v>225</v>
      </c>
      <c r="E18" s="306">
        <f t="shared" si="2"/>
        <v>0.061</v>
      </c>
      <c r="F18" s="245" t="str">
        <f t="shared" si="0"/>
        <v>是</v>
      </c>
    </row>
    <row r="19" customFormat="1" ht="32.1" customHeight="1" spans="1:6">
      <c r="A19" s="473" t="s">
        <v>131</v>
      </c>
      <c r="B19" s="426" t="s">
        <v>39</v>
      </c>
      <c r="C19" s="329">
        <v>20</v>
      </c>
      <c r="D19" s="329"/>
      <c r="E19" s="306">
        <f t="shared" si="2"/>
        <v>-1</v>
      </c>
      <c r="F19" s="245" t="str">
        <f t="shared" si="0"/>
        <v>是</v>
      </c>
    </row>
    <row r="20" ht="32.1" customHeight="1" spans="1:6">
      <c r="A20" s="308" t="s">
        <v>40</v>
      </c>
      <c r="B20" s="425" t="s">
        <v>41</v>
      </c>
      <c r="C20" s="84">
        <f>SUM(C21:C28)</f>
        <v>9613</v>
      </c>
      <c r="D20" s="84">
        <f>SUM(D21:D28)</f>
        <v>9500</v>
      </c>
      <c r="E20" s="305">
        <f t="shared" si="2"/>
        <v>-0.012</v>
      </c>
      <c r="F20" s="245" t="str">
        <f t="shared" si="0"/>
        <v>是</v>
      </c>
    </row>
    <row r="21" ht="32.1" customHeight="1" spans="1:6">
      <c r="A21" s="428" t="s">
        <v>42</v>
      </c>
      <c r="B21" s="426" t="s">
        <v>43</v>
      </c>
      <c r="C21" s="329">
        <v>2225</v>
      </c>
      <c r="D21" s="329">
        <v>1430</v>
      </c>
      <c r="E21" s="306">
        <f t="shared" si="2"/>
        <v>-0.357</v>
      </c>
      <c r="F21" s="245" t="str">
        <f t="shared" si="0"/>
        <v>是</v>
      </c>
    </row>
    <row r="22" ht="32.1" customHeight="1" spans="1:6">
      <c r="A22" s="312" t="s">
        <v>44</v>
      </c>
      <c r="B22" s="429" t="s">
        <v>45</v>
      </c>
      <c r="C22" s="329">
        <v>3186</v>
      </c>
      <c r="D22" s="329">
        <v>4220</v>
      </c>
      <c r="E22" s="306">
        <f t="shared" si="2"/>
        <v>0.325</v>
      </c>
      <c r="F22" s="245" t="str">
        <f t="shared" si="0"/>
        <v>是</v>
      </c>
    </row>
    <row r="23" ht="32.1" customHeight="1" spans="1:6">
      <c r="A23" s="312" t="s">
        <v>46</v>
      </c>
      <c r="B23" s="426" t="s">
        <v>47</v>
      </c>
      <c r="C23" s="329">
        <v>1704</v>
      </c>
      <c r="D23" s="329">
        <v>1663</v>
      </c>
      <c r="E23" s="306">
        <f t="shared" si="2"/>
        <v>-0.024</v>
      </c>
      <c r="F23" s="245" t="str">
        <f t="shared" si="0"/>
        <v>是</v>
      </c>
    </row>
    <row r="24" ht="32.1" customHeight="1" spans="1:6">
      <c r="A24" s="312" t="s">
        <v>48</v>
      </c>
      <c r="B24" s="426" t="s">
        <v>49</v>
      </c>
      <c r="C24" s="329"/>
      <c r="D24" s="329"/>
      <c r="E24" s="306" t="str">
        <f t="shared" si="2"/>
        <v/>
      </c>
      <c r="F24" s="245" t="str">
        <f t="shared" si="0"/>
        <v>否</v>
      </c>
    </row>
    <row r="25" ht="32.1" customHeight="1" spans="1:6">
      <c r="A25" s="312" t="s">
        <v>50</v>
      </c>
      <c r="B25" s="426" t="s">
        <v>51</v>
      </c>
      <c r="C25" s="329">
        <v>1629</v>
      </c>
      <c r="D25" s="329">
        <v>1660</v>
      </c>
      <c r="E25" s="306">
        <f t="shared" si="2"/>
        <v>0.019</v>
      </c>
      <c r="F25" s="245" t="str">
        <f t="shared" si="0"/>
        <v>是</v>
      </c>
    </row>
    <row r="26" customFormat="1" ht="32.1" customHeight="1" spans="1:6">
      <c r="A26" s="427" t="s">
        <v>52</v>
      </c>
      <c r="B26" s="426" t="s">
        <v>53</v>
      </c>
      <c r="C26" s="329"/>
      <c r="D26" s="329"/>
      <c r="E26" s="306" t="str">
        <f t="shared" si="2"/>
        <v/>
      </c>
      <c r="F26" s="245" t="str">
        <f t="shared" si="0"/>
        <v>否</v>
      </c>
    </row>
    <row r="27" ht="32.1" customHeight="1" spans="1:6">
      <c r="A27" s="312" t="s">
        <v>54</v>
      </c>
      <c r="B27" s="426" t="s">
        <v>55</v>
      </c>
      <c r="C27" s="329">
        <v>792</v>
      </c>
      <c r="D27" s="329">
        <v>200</v>
      </c>
      <c r="E27" s="306">
        <f t="shared" si="2"/>
        <v>-0.747</v>
      </c>
      <c r="F27" s="245" t="str">
        <f t="shared" si="0"/>
        <v>是</v>
      </c>
    </row>
    <row r="28" ht="32.1" customHeight="1" spans="1:6">
      <c r="A28" s="312" t="s">
        <v>56</v>
      </c>
      <c r="B28" s="426" t="s">
        <v>57</v>
      </c>
      <c r="C28" s="329">
        <v>77</v>
      </c>
      <c r="D28" s="329">
        <v>327</v>
      </c>
      <c r="E28" s="306">
        <f t="shared" si="2"/>
        <v>3.247</v>
      </c>
      <c r="F28" s="245" t="str">
        <f t="shared" si="0"/>
        <v>是</v>
      </c>
    </row>
    <row r="29" ht="32.1" customHeight="1" spans="1:6">
      <c r="A29" s="312"/>
      <c r="B29" s="426"/>
      <c r="C29" s="87"/>
      <c r="D29" s="316"/>
      <c r="E29" s="306" t="str">
        <f t="shared" si="2"/>
        <v/>
      </c>
      <c r="F29" s="245" t="str">
        <f t="shared" si="0"/>
        <v>是</v>
      </c>
    </row>
    <row r="30" s="298" customFormat="1" ht="32.1" customHeight="1" spans="1:6">
      <c r="A30" s="430"/>
      <c r="B30" s="431" t="s">
        <v>132</v>
      </c>
      <c r="C30" s="84">
        <f>C4+C20</f>
        <v>42042</v>
      </c>
      <c r="D30" s="84">
        <f>D4+D20</f>
        <v>51100</v>
      </c>
      <c r="E30" s="305">
        <f t="shared" si="2"/>
        <v>0.215</v>
      </c>
      <c r="F30" s="245" t="str">
        <f t="shared" si="0"/>
        <v>是</v>
      </c>
    </row>
    <row r="31" ht="32.1" customHeight="1" spans="1:6">
      <c r="A31" s="308">
        <v>105</v>
      </c>
      <c r="B31" s="166" t="s">
        <v>59</v>
      </c>
      <c r="C31" s="331">
        <v>20400</v>
      </c>
      <c r="D31" s="331">
        <v>20470</v>
      </c>
      <c r="E31" s="305">
        <f t="shared" si="2"/>
        <v>0.003</v>
      </c>
      <c r="F31" s="245" t="str">
        <f t="shared" si="0"/>
        <v>是</v>
      </c>
    </row>
    <row r="32" ht="32.1" customHeight="1" spans="1:6">
      <c r="A32" s="432">
        <v>110</v>
      </c>
      <c r="B32" s="433" t="s">
        <v>60</v>
      </c>
      <c r="C32" s="84">
        <f>SUM(C33:C39)</f>
        <v>138913</v>
      </c>
      <c r="D32" s="84">
        <f>SUM(D33:D39)</f>
        <v>137415</v>
      </c>
      <c r="E32" s="305">
        <f t="shared" si="2"/>
        <v>-0.011</v>
      </c>
      <c r="F32" s="245" t="str">
        <f t="shared" si="0"/>
        <v>是</v>
      </c>
    </row>
    <row r="33" ht="32.1" customHeight="1" spans="1:6">
      <c r="A33" s="337">
        <v>11001</v>
      </c>
      <c r="B33" s="285" t="s">
        <v>61</v>
      </c>
      <c r="C33" s="329">
        <v>2341</v>
      </c>
      <c r="D33" s="329">
        <v>2341</v>
      </c>
      <c r="E33" s="306">
        <f t="shared" si="2"/>
        <v>0</v>
      </c>
      <c r="F33" s="245" t="str">
        <f t="shared" si="0"/>
        <v>是</v>
      </c>
    </row>
    <row r="34" ht="32.1" customHeight="1" spans="1:6">
      <c r="A34" s="337"/>
      <c r="B34" s="285" t="s">
        <v>62</v>
      </c>
      <c r="C34" s="329">
        <v>120429</v>
      </c>
      <c r="D34" s="329">
        <v>119100</v>
      </c>
      <c r="E34" s="306">
        <f t="shared" si="2"/>
        <v>-0.011</v>
      </c>
      <c r="F34" s="245" t="str">
        <f t="shared" si="0"/>
        <v>是</v>
      </c>
    </row>
    <row r="35" ht="32.1" customHeight="1" spans="1:6">
      <c r="A35" s="337">
        <v>11006</v>
      </c>
      <c r="B35" s="285" t="s">
        <v>133</v>
      </c>
      <c r="C35" s="87"/>
      <c r="D35" s="316"/>
      <c r="E35" s="306" t="str">
        <f t="shared" si="2"/>
        <v/>
      </c>
      <c r="F35" s="245" t="str">
        <f t="shared" si="0"/>
        <v>否</v>
      </c>
    </row>
    <row r="36" ht="32.1" customHeight="1" spans="1:6">
      <c r="A36" s="337">
        <v>11008</v>
      </c>
      <c r="B36" s="285" t="s">
        <v>63</v>
      </c>
      <c r="C36" s="87"/>
      <c r="D36" s="316"/>
      <c r="E36" s="306" t="str">
        <f t="shared" si="2"/>
        <v/>
      </c>
      <c r="F36" s="245" t="str">
        <f t="shared" si="0"/>
        <v>否</v>
      </c>
    </row>
    <row r="37" ht="32.1" customHeight="1" spans="1:6">
      <c r="A37" s="337">
        <v>11009</v>
      </c>
      <c r="B37" s="285" t="s">
        <v>64</v>
      </c>
      <c r="C37" s="329">
        <v>16063</v>
      </c>
      <c r="D37" s="329">
        <v>15974</v>
      </c>
      <c r="E37" s="306">
        <f t="shared" si="2"/>
        <v>-0.006</v>
      </c>
      <c r="F37" s="245" t="str">
        <f t="shared" si="0"/>
        <v>是</v>
      </c>
    </row>
    <row r="38" s="419" customFormat="1" ht="32.1" customHeight="1" spans="1:6">
      <c r="A38" s="434">
        <v>11013</v>
      </c>
      <c r="B38" s="288" t="s">
        <v>65</v>
      </c>
      <c r="C38" s="87">
        <v>0</v>
      </c>
      <c r="D38" s="316"/>
      <c r="E38" s="306" t="str">
        <f t="shared" si="2"/>
        <v/>
      </c>
      <c r="F38" s="245" t="str">
        <f t="shared" si="0"/>
        <v>否</v>
      </c>
    </row>
    <row r="39" s="420" customFormat="1" ht="32.1" customHeight="1" spans="1:6">
      <c r="A39" s="337">
        <v>11015</v>
      </c>
      <c r="B39" s="288" t="s">
        <v>66</v>
      </c>
      <c r="C39" s="329">
        <v>80</v>
      </c>
      <c r="D39" s="316"/>
      <c r="E39" s="306">
        <f t="shared" si="2"/>
        <v>-1</v>
      </c>
      <c r="F39" s="245" t="str">
        <f t="shared" si="0"/>
        <v>是</v>
      </c>
    </row>
    <row r="40" ht="32.1" customHeight="1" spans="1:6">
      <c r="A40" s="435"/>
      <c r="B40" s="436" t="s">
        <v>67</v>
      </c>
      <c r="C40" s="84">
        <f>C30+C31+C32</f>
        <v>201355</v>
      </c>
      <c r="D40" s="84">
        <f>D30+D31+D32</f>
        <v>208985</v>
      </c>
      <c r="E40" s="305">
        <f t="shared" si="2"/>
        <v>0.038</v>
      </c>
      <c r="F40" s="245" t="str">
        <f t="shared" si="0"/>
        <v>是</v>
      </c>
    </row>
    <row r="41" spans="4:4">
      <c r="D41" s="437"/>
    </row>
    <row r="42" spans="4:4">
      <c r="D42" s="437"/>
    </row>
    <row r="43" spans="4:4">
      <c r="D43" s="437"/>
    </row>
    <row r="44" spans="4:4">
      <c r="D44" s="437"/>
    </row>
  </sheetData>
  <mergeCells count="1">
    <mergeCell ref="B1:E1"/>
  </mergeCells>
  <conditionalFormatting sqref="E2">
    <cfRule type="cellIs" dxfId="0" priority="54" stopIfTrue="1" operator="lessThanOrEqual">
      <formula>-1</formula>
    </cfRule>
  </conditionalFormatting>
  <conditionalFormatting sqref="A31:B31">
    <cfRule type="expression" dxfId="1" priority="60" stopIfTrue="1">
      <formula>"len($A:$A)=3"</formula>
    </cfRule>
  </conditionalFormatting>
  <conditionalFormatting sqref="C31">
    <cfRule type="expression" dxfId="1" priority="13" stopIfTrue="1">
      <formula>"len($A:$A)=3"</formula>
    </cfRule>
    <cfRule type="expression" dxfId="1" priority="12" stopIfTrue="1">
      <formula>"len($A:$A)=3"</formula>
    </cfRule>
  </conditionalFormatting>
  <conditionalFormatting sqref="D31">
    <cfRule type="expression" dxfId="1" priority="11" stopIfTrue="1">
      <formula>"len($A:$A)=3"</formula>
    </cfRule>
    <cfRule type="expression" dxfId="1" priority="10" stopIfTrue="1">
      <formula>"len($A:$A)=3"</formula>
    </cfRule>
  </conditionalFormatting>
  <conditionalFormatting sqref="C32:D32">
    <cfRule type="expression" dxfId="1" priority="59" stopIfTrue="1">
      <formula>"len($A:$A)=3"</formula>
    </cfRule>
  </conditionalFormatting>
  <conditionalFormatting sqref="C37">
    <cfRule type="expression" dxfId="1" priority="4" stopIfTrue="1">
      <formula>"len($A:$A)=3"</formula>
    </cfRule>
  </conditionalFormatting>
  <conditionalFormatting sqref="D37">
    <cfRule type="expression" dxfId="1" priority="3" stopIfTrue="1">
      <formula>"len($A:$A)=3"</formula>
    </cfRule>
  </conditionalFormatting>
  <conditionalFormatting sqref="C39">
    <cfRule type="expression" dxfId="1" priority="2" stopIfTrue="1">
      <formula>"len($A:$A)=3"</formula>
    </cfRule>
    <cfRule type="expression" dxfId="1" priority="1" stopIfTrue="1">
      <formula>"len($A:$A)=3"</formula>
    </cfRule>
  </conditionalFormatting>
  <conditionalFormatting sqref="B7:B8">
    <cfRule type="expression" dxfId="1" priority="52" stopIfTrue="1">
      <formula>"len($A:$A)=3"</formula>
    </cfRule>
  </conditionalFormatting>
  <conditionalFormatting sqref="B38:B39">
    <cfRule type="expression" dxfId="1" priority="28" stopIfTrue="1">
      <formula>"len($A:$A)=3"</formula>
    </cfRule>
    <cfRule type="expression" dxfId="1" priority="29" stopIfTrue="1">
      <formula>"len($A:$A)=3"</formula>
    </cfRule>
  </conditionalFormatting>
  <conditionalFormatting sqref="C5:C6">
    <cfRule type="expression" dxfId="1" priority="21" stopIfTrue="1">
      <formula>"len($A:$A)=3"</formula>
    </cfRule>
  </conditionalFormatting>
  <conditionalFormatting sqref="C5:C19">
    <cfRule type="expression" dxfId="1" priority="19" stopIfTrue="1">
      <formula>"len($A:$A)=3"</formula>
    </cfRule>
  </conditionalFormatting>
  <conditionalFormatting sqref="C7:C8">
    <cfRule type="expression" dxfId="1" priority="20" stopIfTrue="1">
      <formula>"len($A:$A)=3"</formula>
    </cfRule>
  </conditionalFormatting>
  <conditionalFormatting sqref="C21:C28">
    <cfRule type="expression" dxfId="1" priority="15" stopIfTrue="1">
      <formula>"len($A:$A)=3"</formula>
    </cfRule>
  </conditionalFormatting>
  <conditionalFormatting sqref="C33:C34">
    <cfRule type="expression" dxfId="1" priority="7" stopIfTrue="1">
      <formula>"len($A:$A)=3"</formula>
    </cfRule>
  </conditionalFormatting>
  <conditionalFormatting sqref="D5:D6">
    <cfRule type="expression" dxfId="1" priority="18" stopIfTrue="1">
      <formula>"len($A:$A)=3"</formula>
    </cfRule>
  </conditionalFormatting>
  <conditionalFormatting sqref="D5:D19">
    <cfRule type="expression" dxfId="1" priority="16" stopIfTrue="1">
      <formula>"len($A:$A)=3"</formula>
    </cfRule>
  </conditionalFormatting>
  <conditionalFormatting sqref="D7:D8">
    <cfRule type="expression" dxfId="1" priority="17" stopIfTrue="1">
      <formula>"len($A:$A)=3"</formula>
    </cfRule>
  </conditionalFormatting>
  <conditionalFormatting sqref="D21:D28">
    <cfRule type="expression" dxfId="1" priority="14" stopIfTrue="1">
      <formula>"len($A:$A)=3"</formula>
    </cfRule>
  </conditionalFormatting>
  <conditionalFormatting sqref="D33:D34">
    <cfRule type="expression" dxfId="1" priority="6" stopIfTrue="1">
      <formula>"len($A:$A)=3"</formula>
    </cfRule>
    <cfRule type="expression" dxfId="1" priority="5" stopIfTrue="1">
      <formula>"len($A:$A)=3"</formula>
    </cfRule>
  </conditionalFormatting>
  <conditionalFormatting sqref="F4:F58">
    <cfRule type="cellIs" dxfId="2" priority="44" stopIfTrue="1" operator="lessThan">
      <formula>0</formula>
    </cfRule>
  </conditionalFormatting>
  <conditionalFormatting sqref="A4:D4 A5:B19 A20:D20 A21:B28">
    <cfRule type="expression" dxfId="1" priority="50" stopIfTrue="1">
      <formula>"len($A:$A)=3"</formula>
    </cfRule>
  </conditionalFormatting>
  <conditionalFormatting sqref="B4:D4 B5:B6">
    <cfRule type="expression" dxfId="1" priority="53" stopIfTrue="1">
      <formula>"len($A:$A)=3"</formula>
    </cfRule>
  </conditionalFormatting>
  <conditionalFormatting sqref="A29:C29 B40:C58 D40:D44">
    <cfRule type="expression" dxfId="1" priority="61" stopIfTrue="1">
      <formula>"len($A:$A)=3"</formula>
    </cfRule>
  </conditionalFormatting>
  <conditionalFormatting sqref="B29:C29 B31 C32:D32 C38">
    <cfRule type="expression" dxfId="1" priority="73" stopIfTrue="1">
      <formula>"len($A:$A)=3"</formula>
    </cfRule>
  </conditionalFormatting>
  <conditionalFormatting sqref="A32:B32 A35:C35">
    <cfRule type="expression" dxfId="1" priority="33" stopIfTrue="1">
      <formula>"len($A:$A)=3"</formula>
    </cfRule>
  </conditionalFormatting>
  <conditionalFormatting sqref="B32:B34 B39">
    <cfRule type="expression" dxfId="1" priority="34" stopIfTrue="1">
      <formula>"len($A:$A)=3"</formula>
    </cfRule>
  </conditionalFormatting>
  <conditionalFormatting sqref="A33:B34">
    <cfRule type="expression" dxfId="1" priority="32" stopIfTrue="1">
      <formula>"len($A:$A)=3"</formula>
    </cfRule>
  </conditionalFormatting>
  <conditionalFormatting sqref="C33:D34">
    <cfRule type="expression" dxfId="1" priority="9" stopIfTrue="1">
      <formula>"len($A:$A)=3"</formula>
    </cfRule>
    <cfRule type="expression" dxfId="1" priority="8" stopIfTrue="1">
      <formula>"len($A:$A)=3"</formula>
    </cfRule>
  </conditionalFormatting>
  <conditionalFormatting sqref="A36:B44">
    <cfRule type="expression" dxfId="1" priority="30" stopIfTrue="1">
      <formula>"len($A:$A)=3"</formula>
    </cfRule>
  </conditionalFormatting>
  <conditionalFormatting sqref="C36 C38">
    <cfRule type="expression" dxfId="1" priority="56" stopIfTrue="1">
      <formula>"len($A:$A)=3"</formula>
    </cfRule>
  </conditionalFormatting>
  <conditionalFormatting sqref="A38:B39">
    <cfRule type="expression" dxfId="1" priority="2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A2" sqref="A2:F2"/>
    </sheetView>
  </sheetViews>
  <sheetFormatPr defaultColWidth="8.88333333333333" defaultRowHeight="13.5" outlineLevelCol="5"/>
  <cols>
    <col min="1" max="1" width="8.88333333333333" style="22"/>
    <col min="2" max="2" width="49.3833333333333" style="22" customWidth="1"/>
    <col min="3" max="6" width="20.6333333333333" style="22" customWidth="1"/>
    <col min="7" max="16384" width="8.88333333333333" style="22"/>
  </cols>
  <sheetData>
    <row r="1" s="22" customFormat="1" spans="1:1">
      <c r="A1" s="35"/>
    </row>
    <row r="2" s="22" customFormat="1" ht="45" customHeight="1" spans="1:6">
      <c r="A2" s="25" t="s">
        <v>1968</v>
      </c>
      <c r="B2" s="25"/>
      <c r="C2" s="25"/>
      <c r="D2" s="25"/>
      <c r="E2" s="25"/>
      <c r="F2" s="25"/>
    </row>
    <row r="3" s="23" customFormat="1" ht="18" customHeight="1" spans="2:6">
      <c r="B3" s="36" t="s">
        <v>1892</v>
      </c>
      <c r="C3" s="37"/>
      <c r="D3" s="37"/>
      <c r="E3" s="37"/>
      <c r="F3" s="37"/>
    </row>
    <row r="4" s="23" customFormat="1" ht="30" customHeight="1" spans="1:6">
      <c r="A4" s="28" t="s">
        <v>3</v>
      </c>
      <c r="B4" s="28"/>
      <c r="C4" s="29" t="s">
        <v>1898</v>
      </c>
      <c r="D4" s="29" t="s">
        <v>1938</v>
      </c>
      <c r="E4" s="29" t="s">
        <v>1939</v>
      </c>
      <c r="F4" s="29" t="s">
        <v>1969</v>
      </c>
    </row>
    <row r="5" s="23" customFormat="1" ht="30" customHeight="1" spans="1:6">
      <c r="A5" s="38" t="s">
        <v>1970</v>
      </c>
      <c r="B5" s="38"/>
      <c r="C5" s="31" t="s">
        <v>1899</v>
      </c>
      <c r="D5" s="39">
        <v>36.56</v>
      </c>
      <c r="E5" s="39">
        <v>36.56</v>
      </c>
      <c r="F5" s="39">
        <v>0</v>
      </c>
    </row>
    <row r="6" s="23" customFormat="1" ht="30" customHeight="1" spans="1:6">
      <c r="A6" s="40" t="s">
        <v>1971</v>
      </c>
      <c r="B6" s="40"/>
      <c r="C6" s="31" t="s">
        <v>1900</v>
      </c>
      <c r="D6" s="39">
        <v>16.8</v>
      </c>
      <c r="E6" s="39">
        <v>16.8</v>
      </c>
      <c r="F6" s="39">
        <v>0</v>
      </c>
    </row>
    <row r="7" s="23" customFormat="1" ht="30" customHeight="1" spans="1:6">
      <c r="A7" s="40" t="s">
        <v>1972</v>
      </c>
      <c r="B7" s="40"/>
      <c r="C7" s="31" t="s">
        <v>1901</v>
      </c>
      <c r="D7" s="39">
        <v>19.76</v>
      </c>
      <c r="E7" s="39">
        <v>19.76</v>
      </c>
      <c r="F7" s="39">
        <v>0</v>
      </c>
    </row>
    <row r="8" s="23" customFormat="1" ht="30" customHeight="1" spans="1:6">
      <c r="A8" s="41" t="s">
        <v>1973</v>
      </c>
      <c r="B8" s="41"/>
      <c r="C8" s="31" t="s">
        <v>1902</v>
      </c>
      <c r="D8" s="39">
        <v>0</v>
      </c>
      <c r="E8" s="39">
        <v>0</v>
      </c>
      <c r="F8" s="39">
        <v>0</v>
      </c>
    </row>
    <row r="9" s="23" customFormat="1" ht="30" customHeight="1" spans="1:6">
      <c r="A9" s="40" t="s">
        <v>1971</v>
      </c>
      <c r="B9" s="40"/>
      <c r="C9" s="31" t="s">
        <v>1903</v>
      </c>
      <c r="D9" s="39">
        <v>0</v>
      </c>
      <c r="E9" s="39">
        <v>0</v>
      </c>
      <c r="F9" s="39">
        <v>0</v>
      </c>
    </row>
    <row r="10" s="23" customFormat="1" ht="30" customHeight="1" spans="1:6">
      <c r="A10" s="40" t="s">
        <v>1972</v>
      </c>
      <c r="B10" s="40"/>
      <c r="C10" s="31" t="s">
        <v>1904</v>
      </c>
      <c r="D10" s="39">
        <v>0</v>
      </c>
      <c r="E10" s="39">
        <v>0</v>
      </c>
      <c r="F10" s="39">
        <v>0</v>
      </c>
    </row>
    <row r="11" s="24" customFormat="1" ht="41" customHeight="1" spans="1:6">
      <c r="A11" s="34" t="s">
        <v>1974</v>
      </c>
      <c r="B11" s="34"/>
      <c r="C11" s="34"/>
      <c r="D11" s="34"/>
      <c r="E11" s="34"/>
      <c r="F11" s="34"/>
    </row>
    <row r="14" s="22" customFormat="1" ht="19.5" spans="1:1">
      <c r="A14" s="42"/>
    </row>
    <row r="15" s="22" customFormat="1" ht="19" customHeight="1" spans="1:1">
      <c r="A15" s="43"/>
    </row>
    <row r="16" s="22" customFormat="1" ht="29" customHeight="1"/>
    <row r="17" s="22" customFormat="1" ht="29" customHeight="1"/>
    <row r="18" s="22" customFormat="1" ht="29" customHeight="1"/>
    <row r="19" s="22" customFormat="1" ht="29" customHeight="1"/>
    <row r="20" s="22" customFormat="1" ht="30" customHeight="1" spans="1:1">
      <c r="A20" s="43"/>
    </row>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6"/>
  <sheetViews>
    <sheetView workbookViewId="0">
      <selection activeCell="A2" sqref="A2:F2"/>
    </sheetView>
  </sheetViews>
  <sheetFormatPr defaultColWidth="8.88333333333333" defaultRowHeight="13.5" outlineLevelRow="5" outlineLevelCol="5"/>
  <cols>
    <col min="1" max="1" width="8.88333333333333" style="22"/>
    <col min="2" max="6" width="24.2166666666667" style="22" customWidth="1"/>
    <col min="7" max="16384" width="8.88333333333333" style="22"/>
  </cols>
  <sheetData>
    <row r="1" s="22" customFormat="1" ht="24" customHeight="1"/>
    <row r="2" s="22" customFormat="1" ht="27" spans="1:6">
      <c r="A2" s="25" t="s">
        <v>1975</v>
      </c>
      <c r="B2" s="26"/>
      <c r="C2" s="26"/>
      <c r="D2" s="26"/>
      <c r="E2" s="26"/>
      <c r="F2" s="26"/>
    </row>
    <row r="3" s="22" customFormat="1" ht="23" customHeight="1" spans="1:6">
      <c r="A3" s="27" t="s">
        <v>1892</v>
      </c>
      <c r="B3" s="27"/>
      <c r="C3" s="27"/>
      <c r="D3" s="27"/>
      <c r="E3" s="27"/>
      <c r="F3" s="27"/>
    </row>
    <row r="4" s="23" customFormat="1" ht="30" customHeight="1" spans="1:6">
      <c r="A4" s="28" t="s">
        <v>1976</v>
      </c>
      <c r="B4" s="29" t="s">
        <v>1854</v>
      </c>
      <c r="C4" s="29" t="s">
        <v>1977</v>
      </c>
      <c r="D4" s="29" t="s">
        <v>1978</v>
      </c>
      <c r="E4" s="29" t="s">
        <v>1979</v>
      </c>
      <c r="F4" s="29" t="s">
        <v>1980</v>
      </c>
    </row>
    <row r="5" s="23" customFormat="1" ht="45" customHeight="1" spans="1:6">
      <c r="A5" s="30">
        <v>1</v>
      </c>
      <c r="B5" s="31"/>
      <c r="C5" s="32"/>
      <c r="D5" s="33"/>
      <c r="E5" s="33"/>
      <c r="F5" s="33"/>
    </row>
    <row r="6" s="24" customFormat="1" ht="44" customHeight="1" spans="1:6">
      <c r="A6" s="34" t="s">
        <v>1981</v>
      </c>
      <c r="B6" s="34"/>
      <c r="C6" s="34"/>
      <c r="D6" s="34"/>
      <c r="E6" s="34"/>
      <c r="F6" s="34"/>
    </row>
  </sheetData>
  <mergeCells count="3">
    <mergeCell ref="A2:F2"/>
    <mergeCell ref="A3:F3"/>
    <mergeCell ref="A6:F6"/>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85"/>
  <sheetViews>
    <sheetView topLeftCell="A4" workbookViewId="0">
      <selection activeCell="E84" sqref="E84"/>
    </sheetView>
  </sheetViews>
  <sheetFormatPr defaultColWidth="8" defaultRowHeight="12"/>
  <cols>
    <col min="1" max="1" width="25.3833333333333" style="8"/>
    <col min="2" max="2" width="23.775" style="8" customWidth="1"/>
    <col min="3" max="5" width="20.6333333333333" style="8" customWidth="1"/>
    <col min="6" max="6" width="14.3333333333333" style="8" customWidth="1"/>
    <col min="7" max="7" width="20.6333333333333" style="8" customWidth="1"/>
    <col min="8" max="9" width="13.3333333333333" style="8" customWidth="1"/>
    <col min="10" max="10" width="15.4416666666667" style="8" customWidth="1"/>
    <col min="11" max="16384" width="8" style="8"/>
  </cols>
  <sheetData>
    <row r="2" s="8" customFormat="1" ht="39" customHeight="1" spans="1:10">
      <c r="A2" s="11" t="s">
        <v>1982</v>
      </c>
      <c r="B2" s="11"/>
      <c r="C2" s="11"/>
      <c r="D2" s="11"/>
      <c r="E2" s="11"/>
      <c r="F2" s="11"/>
      <c r="G2" s="11"/>
      <c r="H2" s="11"/>
      <c r="I2" s="11"/>
      <c r="J2" s="11"/>
    </row>
    <row r="3" s="8" customFormat="1" ht="23" customHeight="1" spans="1:1">
      <c r="A3" s="12"/>
    </row>
    <row r="4" s="9" customFormat="1" ht="44.25" customHeight="1" spans="1:10">
      <c r="A4" s="13" t="s">
        <v>1983</v>
      </c>
      <c r="B4" s="13" t="s">
        <v>1984</v>
      </c>
      <c r="C4" s="13" t="s">
        <v>1985</v>
      </c>
      <c r="D4" s="13" t="s">
        <v>1986</v>
      </c>
      <c r="E4" s="13" t="s">
        <v>1987</v>
      </c>
      <c r="F4" s="13" t="s">
        <v>1988</v>
      </c>
      <c r="G4" s="13" t="s">
        <v>1989</v>
      </c>
      <c r="H4" s="13" t="s">
        <v>1990</v>
      </c>
      <c r="I4" s="13" t="s">
        <v>1991</v>
      </c>
      <c r="J4" s="13" t="s">
        <v>1992</v>
      </c>
    </row>
    <row r="5" s="8" customFormat="1" ht="18.75" spans="1:10">
      <c r="A5" s="14">
        <v>1</v>
      </c>
      <c r="B5" s="14">
        <v>2</v>
      </c>
      <c r="C5" s="14">
        <v>3</v>
      </c>
      <c r="D5" s="14">
        <v>4</v>
      </c>
      <c r="E5" s="14">
        <v>5</v>
      </c>
      <c r="F5" s="14">
        <v>6</v>
      </c>
      <c r="G5" s="14">
        <v>7</v>
      </c>
      <c r="H5" s="14">
        <v>8</v>
      </c>
      <c r="I5" s="14">
        <v>9</v>
      </c>
      <c r="J5" s="14">
        <v>10</v>
      </c>
    </row>
    <row r="6" s="8" customFormat="1" ht="35" customHeight="1" spans="1:10">
      <c r="A6" s="15" t="s">
        <v>1993</v>
      </c>
      <c r="B6" s="15"/>
      <c r="C6" s="15"/>
      <c r="D6" s="15"/>
      <c r="E6" s="16"/>
      <c r="F6" s="16"/>
      <c r="G6" s="16"/>
      <c r="H6" s="16"/>
      <c r="I6" s="16"/>
      <c r="J6" s="16"/>
    </row>
    <row r="7" s="8" customFormat="1" ht="71.25" spans="1:10">
      <c r="A7" s="17" t="s">
        <v>1994</v>
      </c>
      <c r="B7" s="17" t="s">
        <v>1995</v>
      </c>
      <c r="C7" s="18" t="s">
        <v>1996</v>
      </c>
      <c r="D7" s="18" t="s">
        <v>1997</v>
      </c>
      <c r="E7" s="18" t="s">
        <v>1997</v>
      </c>
      <c r="F7" s="18"/>
      <c r="G7" s="474" t="s">
        <v>1998</v>
      </c>
      <c r="H7" s="18" t="s">
        <v>1997</v>
      </c>
      <c r="I7" s="18"/>
      <c r="J7" s="18" t="s">
        <v>1998</v>
      </c>
    </row>
    <row r="8" s="8" customFormat="1" ht="35" customHeight="1" spans="1:10">
      <c r="A8" s="17"/>
      <c r="B8" s="17"/>
      <c r="C8" s="18" t="s">
        <v>1997</v>
      </c>
      <c r="D8" s="18" t="s">
        <v>1999</v>
      </c>
      <c r="E8" s="18" t="s">
        <v>1997</v>
      </c>
      <c r="F8" s="18"/>
      <c r="G8" s="474" t="s">
        <v>1998</v>
      </c>
      <c r="H8" s="18" t="s">
        <v>1997</v>
      </c>
      <c r="I8" s="18"/>
      <c r="J8" s="18" t="s">
        <v>1998</v>
      </c>
    </row>
    <row r="9" s="10" customFormat="1" ht="35" customHeight="1" spans="1:10">
      <c r="A9" s="17"/>
      <c r="B9" s="17"/>
      <c r="C9" s="18" t="s">
        <v>1997</v>
      </c>
      <c r="D9" s="18" t="s">
        <v>1997</v>
      </c>
      <c r="E9" s="18" t="s">
        <v>2000</v>
      </c>
      <c r="F9" s="18" t="s">
        <v>2001</v>
      </c>
      <c r="G9" s="474" t="s">
        <v>2002</v>
      </c>
      <c r="H9" s="18" t="s">
        <v>2003</v>
      </c>
      <c r="I9" s="18" t="s">
        <v>2004</v>
      </c>
      <c r="J9" s="18" t="s">
        <v>2005</v>
      </c>
    </row>
    <row r="10" s="8" customFormat="1" ht="35" customHeight="1" spans="1:10">
      <c r="A10" s="17"/>
      <c r="B10" s="17"/>
      <c r="C10" s="18" t="s">
        <v>1997</v>
      </c>
      <c r="D10" s="18" t="s">
        <v>1997</v>
      </c>
      <c r="E10" s="18" t="s">
        <v>2006</v>
      </c>
      <c r="F10" s="18" t="s">
        <v>2001</v>
      </c>
      <c r="G10" s="474" t="s">
        <v>2007</v>
      </c>
      <c r="H10" s="18" t="s">
        <v>2003</v>
      </c>
      <c r="I10" s="18" t="s">
        <v>2004</v>
      </c>
      <c r="J10" s="18" t="s">
        <v>2005</v>
      </c>
    </row>
    <row r="11" s="8" customFormat="1" ht="35" customHeight="1" spans="1:10">
      <c r="A11" s="17"/>
      <c r="B11" s="17"/>
      <c r="C11" s="18" t="s">
        <v>1997</v>
      </c>
      <c r="D11" s="18" t="s">
        <v>2008</v>
      </c>
      <c r="E11" s="18" t="s">
        <v>1997</v>
      </c>
      <c r="F11" s="18"/>
      <c r="G11" s="474" t="s">
        <v>1998</v>
      </c>
      <c r="H11" s="18" t="s">
        <v>1997</v>
      </c>
      <c r="I11" s="18"/>
      <c r="J11" s="18" t="s">
        <v>1998</v>
      </c>
    </row>
    <row r="12" s="8" customFormat="1" ht="35" customHeight="1" spans="1:10">
      <c r="A12" s="19"/>
      <c r="B12" s="19"/>
      <c r="C12" s="18" t="s">
        <v>1997</v>
      </c>
      <c r="D12" s="18" t="s">
        <v>1997</v>
      </c>
      <c r="E12" s="18" t="s">
        <v>2009</v>
      </c>
      <c r="F12" s="18" t="s">
        <v>2010</v>
      </c>
      <c r="G12" s="474" t="s">
        <v>2011</v>
      </c>
      <c r="H12" s="18" t="s">
        <v>2012</v>
      </c>
      <c r="I12" s="18" t="s">
        <v>2004</v>
      </c>
      <c r="J12" s="18" t="s">
        <v>2013</v>
      </c>
    </row>
    <row r="13" ht="35" customHeight="1" spans="1:10">
      <c r="A13" s="19"/>
      <c r="B13" s="19"/>
      <c r="C13" s="18" t="s">
        <v>1997</v>
      </c>
      <c r="D13" s="18" t="s">
        <v>2014</v>
      </c>
      <c r="E13" s="18" t="s">
        <v>1997</v>
      </c>
      <c r="F13" s="18"/>
      <c r="G13" s="474" t="s">
        <v>1998</v>
      </c>
      <c r="H13" s="18" t="s">
        <v>1997</v>
      </c>
      <c r="I13" s="18"/>
      <c r="J13" s="18" t="s">
        <v>1998</v>
      </c>
    </row>
    <row r="14" ht="35" customHeight="1" spans="1:10">
      <c r="A14" s="19"/>
      <c r="B14" s="19"/>
      <c r="C14" s="18" t="s">
        <v>1997</v>
      </c>
      <c r="D14" s="18" t="s">
        <v>1997</v>
      </c>
      <c r="E14" s="18" t="s">
        <v>2015</v>
      </c>
      <c r="F14" s="18" t="s">
        <v>2010</v>
      </c>
      <c r="G14" s="474" t="s">
        <v>2011</v>
      </c>
      <c r="H14" s="18" t="s">
        <v>2012</v>
      </c>
      <c r="I14" s="18" t="s">
        <v>2004</v>
      </c>
      <c r="J14" s="18" t="s">
        <v>2016</v>
      </c>
    </row>
    <row r="15" ht="35" customHeight="1" spans="1:10">
      <c r="A15" s="19"/>
      <c r="B15" s="19"/>
      <c r="C15" s="18" t="s">
        <v>2017</v>
      </c>
      <c r="D15" s="18" t="s">
        <v>1997</v>
      </c>
      <c r="E15" s="18" t="s">
        <v>1997</v>
      </c>
      <c r="F15" s="18"/>
      <c r="G15" s="474" t="s">
        <v>1998</v>
      </c>
      <c r="H15" s="18" t="s">
        <v>1997</v>
      </c>
      <c r="I15" s="18"/>
      <c r="J15" s="18" t="s">
        <v>1998</v>
      </c>
    </row>
    <row r="16" ht="35" customHeight="1" spans="1:10">
      <c r="A16" s="19"/>
      <c r="B16" s="19"/>
      <c r="C16" s="18" t="s">
        <v>1997</v>
      </c>
      <c r="D16" s="18" t="s">
        <v>2018</v>
      </c>
      <c r="E16" s="18" t="s">
        <v>1997</v>
      </c>
      <c r="F16" s="18"/>
      <c r="G16" s="474" t="s">
        <v>1998</v>
      </c>
      <c r="H16" s="18" t="s">
        <v>1997</v>
      </c>
      <c r="I16" s="18"/>
      <c r="J16" s="18" t="s">
        <v>1998</v>
      </c>
    </row>
    <row r="17" ht="35" customHeight="1" spans="1:10">
      <c r="A17" s="19"/>
      <c r="B17" s="19"/>
      <c r="C17" s="18" t="s">
        <v>1997</v>
      </c>
      <c r="D17" s="18" t="s">
        <v>1997</v>
      </c>
      <c r="E17" s="18" t="s">
        <v>2019</v>
      </c>
      <c r="F17" s="18" t="s">
        <v>2001</v>
      </c>
      <c r="G17" s="474" t="s">
        <v>2020</v>
      </c>
      <c r="H17" s="18" t="s">
        <v>2021</v>
      </c>
      <c r="I17" s="18" t="s">
        <v>2004</v>
      </c>
      <c r="J17" s="18" t="s">
        <v>2022</v>
      </c>
    </row>
    <row r="18" ht="35" customHeight="1" spans="1:10">
      <c r="A18" s="19"/>
      <c r="B18" s="19"/>
      <c r="C18" s="18" t="s">
        <v>2023</v>
      </c>
      <c r="D18" s="18" t="s">
        <v>1997</v>
      </c>
      <c r="E18" s="18" t="s">
        <v>1997</v>
      </c>
      <c r="F18" s="18"/>
      <c r="G18" s="474" t="s">
        <v>1998</v>
      </c>
      <c r="H18" s="18" t="s">
        <v>1997</v>
      </c>
      <c r="I18" s="18"/>
      <c r="J18" s="18" t="s">
        <v>1998</v>
      </c>
    </row>
    <row r="19" ht="35" customHeight="1" spans="1:10">
      <c r="A19" s="19"/>
      <c r="B19" s="19"/>
      <c r="C19" s="18" t="s">
        <v>1997</v>
      </c>
      <c r="D19" s="18" t="s">
        <v>2024</v>
      </c>
      <c r="E19" s="18" t="s">
        <v>1997</v>
      </c>
      <c r="F19" s="18"/>
      <c r="G19" s="474" t="s">
        <v>1998</v>
      </c>
      <c r="H19" s="18" t="s">
        <v>1997</v>
      </c>
      <c r="I19" s="18"/>
      <c r="J19" s="18" t="s">
        <v>1998</v>
      </c>
    </row>
    <row r="20" ht="42.75" spans="1:10">
      <c r="A20" s="19"/>
      <c r="B20" s="19"/>
      <c r="C20" s="18" t="s">
        <v>1997</v>
      </c>
      <c r="D20" s="18" t="s">
        <v>1997</v>
      </c>
      <c r="E20" s="18" t="s">
        <v>2025</v>
      </c>
      <c r="F20" s="18" t="s">
        <v>2001</v>
      </c>
      <c r="G20" s="474" t="s">
        <v>2026</v>
      </c>
      <c r="H20" s="18" t="s">
        <v>2012</v>
      </c>
      <c r="I20" s="18" t="s">
        <v>2004</v>
      </c>
      <c r="J20" s="18" t="s">
        <v>2027</v>
      </c>
    </row>
    <row r="21" ht="35" customHeight="1" spans="1:10">
      <c r="A21" s="15" t="s">
        <v>2028</v>
      </c>
      <c r="B21" s="19"/>
      <c r="C21" s="19"/>
      <c r="D21" s="19"/>
      <c r="E21" s="19"/>
      <c r="F21" s="19"/>
      <c r="G21" s="19"/>
      <c r="H21" s="19"/>
      <c r="I21" s="19"/>
      <c r="J21" s="19"/>
    </row>
    <row r="22" ht="142.5" spans="1:10">
      <c r="A22" s="15" t="s">
        <v>2029</v>
      </c>
      <c r="B22" s="17" t="s">
        <v>2030</v>
      </c>
      <c r="C22" s="18" t="s">
        <v>1996</v>
      </c>
      <c r="D22" s="18" t="s">
        <v>1997</v>
      </c>
      <c r="E22" s="18" t="s">
        <v>1997</v>
      </c>
      <c r="F22" s="18"/>
      <c r="G22" s="474" t="s">
        <v>1998</v>
      </c>
      <c r="H22" s="18" t="s">
        <v>1997</v>
      </c>
      <c r="I22" s="18"/>
      <c r="J22" s="18" t="s">
        <v>1998</v>
      </c>
    </row>
    <row r="23" ht="35" customHeight="1" spans="1:10">
      <c r="A23" s="19"/>
      <c r="B23" s="19"/>
      <c r="C23" s="18" t="s">
        <v>1997</v>
      </c>
      <c r="D23" s="18" t="s">
        <v>1999</v>
      </c>
      <c r="E23" s="18" t="s">
        <v>1997</v>
      </c>
      <c r="F23" s="18"/>
      <c r="G23" s="474" t="s">
        <v>1998</v>
      </c>
      <c r="H23" s="18" t="s">
        <v>1997</v>
      </c>
      <c r="I23" s="18"/>
      <c r="J23" s="18" t="s">
        <v>1998</v>
      </c>
    </row>
    <row r="24" ht="42.75" spans="1:10">
      <c r="A24" s="19"/>
      <c r="B24" s="19"/>
      <c r="C24" s="18" t="s">
        <v>1997</v>
      </c>
      <c r="D24" s="18" t="s">
        <v>1997</v>
      </c>
      <c r="E24" s="18" t="s">
        <v>2031</v>
      </c>
      <c r="F24" s="18" t="s">
        <v>2001</v>
      </c>
      <c r="G24" s="474" t="s">
        <v>2032</v>
      </c>
      <c r="H24" s="18" t="s">
        <v>2033</v>
      </c>
      <c r="I24" s="18" t="s">
        <v>2004</v>
      </c>
      <c r="J24" s="18" t="s">
        <v>2034</v>
      </c>
    </row>
    <row r="25" ht="35" customHeight="1" spans="1:10">
      <c r="A25" s="19"/>
      <c r="B25" s="19"/>
      <c r="C25" s="18" t="s">
        <v>1997</v>
      </c>
      <c r="D25" s="18" t="s">
        <v>2008</v>
      </c>
      <c r="E25" s="18" t="s">
        <v>1997</v>
      </c>
      <c r="F25" s="18"/>
      <c r="G25" s="474" t="s">
        <v>1998</v>
      </c>
      <c r="H25" s="18" t="s">
        <v>1997</v>
      </c>
      <c r="I25" s="18"/>
      <c r="J25" s="18" t="s">
        <v>1998</v>
      </c>
    </row>
    <row r="26" ht="42.75" spans="1:10">
      <c r="A26" s="19"/>
      <c r="B26" s="19"/>
      <c r="C26" s="18" t="s">
        <v>1997</v>
      </c>
      <c r="D26" s="18" t="s">
        <v>1997</v>
      </c>
      <c r="E26" s="18" t="s">
        <v>2035</v>
      </c>
      <c r="F26" s="18" t="s">
        <v>2001</v>
      </c>
      <c r="G26" s="474" t="s">
        <v>2036</v>
      </c>
      <c r="H26" s="18" t="s">
        <v>2012</v>
      </c>
      <c r="I26" s="18" t="s">
        <v>2004</v>
      </c>
      <c r="J26" s="18" t="s">
        <v>2037</v>
      </c>
    </row>
    <row r="27" ht="35" customHeight="1" spans="1:10">
      <c r="A27" s="19"/>
      <c r="B27" s="19"/>
      <c r="C27" s="18" t="s">
        <v>1997</v>
      </c>
      <c r="D27" s="18" t="s">
        <v>2014</v>
      </c>
      <c r="E27" s="18" t="s">
        <v>1997</v>
      </c>
      <c r="F27" s="18"/>
      <c r="G27" s="474" t="s">
        <v>1998</v>
      </c>
      <c r="H27" s="18" t="s">
        <v>1997</v>
      </c>
      <c r="I27" s="18"/>
      <c r="J27" s="18" t="s">
        <v>1998</v>
      </c>
    </row>
    <row r="28" ht="57" spans="1:10">
      <c r="A28" s="19"/>
      <c r="B28" s="19"/>
      <c r="C28" s="18" t="s">
        <v>1997</v>
      </c>
      <c r="D28" s="18" t="s">
        <v>1997</v>
      </c>
      <c r="E28" s="18" t="s">
        <v>2038</v>
      </c>
      <c r="F28" s="18" t="s">
        <v>2001</v>
      </c>
      <c r="G28" s="474" t="s">
        <v>2036</v>
      </c>
      <c r="H28" s="18" t="s">
        <v>2012</v>
      </c>
      <c r="I28" s="18" t="s">
        <v>2004</v>
      </c>
      <c r="J28" s="18" t="s">
        <v>2039</v>
      </c>
    </row>
    <row r="29" ht="35" customHeight="1" spans="1:10">
      <c r="A29" s="19"/>
      <c r="B29" s="19"/>
      <c r="C29" s="18" t="s">
        <v>2017</v>
      </c>
      <c r="D29" s="18" t="s">
        <v>1997</v>
      </c>
      <c r="E29" s="18" t="s">
        <v>1997</v>
      </c>
      <c r="F29" s="18"/>
      <c r="G29" s="474" t="s">
        <v>1998</v>
      </c>
      <c r="H29" s="18" t="s">
        <v>1997</v>
      </c>
      <c r="I29" s="18"/>
      <c r="J29" s="18" t="s">
        <v>1998</v>
      </c>
    </row>
    <row r="30" ht="35" customHeight="1" spans="1:10">
      <c r="A30" s="19"/>
      <c r="B30" s="19"/>
      <c r="C30" s="18" t="s">
        <v>1997</v>
      </c>
      <c r="D30" s="18" t="s">
        <v>2040</v>
      </c>
      <c r="E30" s="18" t="s">
        <v>1997</v>
      </c>
      <c r="F30" s="18"/>
      <c r="G30" s="474" t="s">
        <v>1998</v>
      </c>
      <c r="H30" s="18" t="s">
        <v>1997</v>
      </c>
      <c r="I30" s="18"/>
      <c r="J30" s="18" t="s">
        <v>1998</v>
      </c>
    </row>
    <row r="31" ht="57" spans="1:10">
      <c r="A31" s="19"/>
      <c r="B31" s="19"/>
      <c r="C31" s="18" t="s">
        <v>1997</v>
      </c>
      <c r="D31" s="18" t="s">
        <v>1997</v>
      </c>
      <c r="E31" s="18" t="s">
        <v>2041</v>
      </c>
      <c r="F31" s="18" t="s">
        <v>2001</v>
      </c>
      <c r="G31" s="474" t="s">
        <v>2036</v>
      </c>
      <c r="H31" s="18" t="s">
        <v>2012</v>
      </c>
      <c r="I31" s="18" t="s">
        <v>2004</v>
      </c>
      <c r="J31" s="18" t="s">
        <v>2042</v>
      </c>
    </row>
    <row r="32" ht="35" customHeight="1" spans="1:10">
      <c r="A32" s="19"/>
      <c r="B32" s="19"/>
      <c r="C32" s="18" t="s">
        <v>2023</v>
      </c>
      <c r="D32" s="18" t="s">
        <v>1997</v>
      </c>
      <c r="E32" s="18" t="s">
        <v>1997</v>
      </c>
      <c r="F32" s="18"/>
      <c r="G32" s="474" t="s">
        <v>1998</v>
      </c>
      <c r="H32" s="18" t="s">
        <v>1997</v>
      </c>
      <c r="I32" s="18"/>
      <c r="J32" s="18" t="s">
        <v>1998</v>
      </c>
    </row>
    <row r="33" ht="35" customHeight="1" spans="1:10">
      <c r="A33" s="19"/>
      <c r="B33" s="19"/>
      <c r="C33" s="18" t="s">
        <v>1997</v>
      </c>
      <c r="D33" s="18" t="s">
        <v>2024</v>
      </c>
      <c r="E33" s="18" t="s">
        <v>1997</v>
      </c>
      <c r="F33" s="18"/>
      <c r="G33" s="474" t="s">
        <v>1998</v>
      </c>
      <c r="H33" s="18" t="s">
        <v>1997</v>
      </c>
      <c r="I33" s="18"/>
      <c r="J33" s="18" t="s">
        <v>1998</v>
      </c>
    </row>
    <row r="34" ht="42.75" spans="1:10">
      <c r="A34" s="19"/>
      <c r="B34" s="19"/>
      <c r="C34" s="18" t="s">
        <v>1997</v>
      </c>
      <c r="D34" s="18" t="s">
        <v>1997</v>
      </c>
      <c r="E34" s="18" t="s">
        <v>2043</v>
      </c>
      <c r="F34" s="18" t="s">
        <v>2001</v>
      </c>
      <c r="G34" s="474" t="s">
        <v>2036</v>
      </c>
      <c r="H34" s="18" t="s">
        <v>2012</v>
      </c>
      <c r="I34" s="18" t="s">
        <v>2004</v>
      </c>
      <c r="J34" s="18" t="s">
        <v>2044</v>
      </c>
    </row>
    <row r="35" ht="35" customHeight="1" spans="1:10">
      <c r="A35" s="19"/>
      <c r="B35" s="19"/>
      <c r="C35" s="20"/>
      <c r="D35" s="21"/>
      <c r="E35" s="21"/>
      <c r="F35" s="20"/>
      <c r="G35" s="20"/>
      <c r="H35" s="20"/>
      <c r="I35" s="20"/>
      <c r="J35" s="20"/>
    </row>
    <row r="36" ht="35" customHeight="1" spans="1:10">
      <c r="A36" s="15" t="s">
        <v>2045</v>
      </c>
      <c r="B36" s="19"/>
      <c r="C36" s="19"/>
      <c r="D36" s="19"/>
      <c r="E36" s="19"/>
      <c r="F36" s="19"/>
      <c r="G36" s="19"/>
      <c r="H36" s="19"/>
      <c r="I36" s="19"/>
      <c r="J36" s="19"/>
    </row>
    <row r="37" ht="185.25" spans="1:10">
      <c r="A37" s="15" t="s">
        <v>2046</v>
      </c>
      <c r="B37" s="17" t="s">
        <v>2047</v>
      </c>
      <c r="C37" s="18" t="s">
        <v>1996</v>
      </c>
      <c r="D37" s="18" t="s">
        <v>1997</v>
      </c>
      <c r="E37" s="18" t="s">
        <v>1997</v>
      </c>
      <c r="F37" s="18"/>
      <c r="G37" s="474" t="s">
        <v>1998</v>
      </c>
      <c r="H37" s="18" t="s">
        <v>1997</v>
      </c>
      <c r="I37" s="18"/>
      <c r="J37" s="18" t="s">
        <v>1998</v>
      </c>
    </row>
    <row r="38" ht="35" customHeight="1" spans="1:10">
      <c r="A38" s="19"/>
      <c r="B38" s="19"/>
      <c r="C38" s="18" t="s">
        <v>1997</v>
      </c>
      <c r="D38" s="18" t="s">
        <v>1999</v>
      </c>
      <c r="E38" s="18" t="s">
        <v>1997</v>
      </c>
      <c r="F38" s="18"/>
      <c r="G38" s="474" t="s">
        <v>1998</v>
      </c>
      <c r="H38" s="18" t="s">
        <v>1997</v>
      </c>
      <c r="I38" s="18"/>
      <c r="J38" s="18" t="s">
        <v>1998</v>
      </c>
    </row>
    <row r="39" ht="35" customHeight="1" spans="1:10">
      <c r="A39" s="19"/>
      <c r="B39" s="19"/>
      <c r="C39" s="18" t="s">
        <v>1997</v>
      </c>
      <c r="D39" s="18" t="s">
        <v>1997</v>
      </c>
      <c r="E39" s="18" t="s">
        <v>2048</v>
      </c>
      <c r="F39" s="18" t="s">
        <v>2010</v>
      </c>
      <c r="G39" s="474" t="s">
        <v>2049</v>
      </c>
      <c r="H39" s="18" t="s">
        <v>2033</v>
      </c>
      <c r="I39" s="18" t="s">
        <v>2004</v>
      </c>
      <c r="J39" s="18" t="s">
        <v>2050</v>
      </c>
    </row>
    <row r="40" ht="35" customHeight="1" spans="1:10">
      <c r="A40" s="19"/>
      <c r="B40" s="19"/>
      <c r="C40" s="18" t="s">
        <v>1997</v>
      </c>
      <c r="D40" s="18" t="s">
        <v>1997</v>
      </c>
      <c r="E40" s="18" t="s">
        <v>2051</v>
      </c>
      <c r="F40" s="18" t="s">
        <v>2010</v>
      </c>
      <c r="G40" s="474" t="s">
        <v>2052</v>
      </c>
      <c r="H40" s="18" t="s">
        <v>2033</v>
      </c>
      <c r="I40" s="18" t="s">
        <v>2004</v>
      </c>
      <c r="J40" s="18" t="s">
        <v>2053</v>
      </c>
    </row>
    <row r="41" ht="35" customHeight="1" spans="1:10">
      <c r="A41" s="19"/>
      <c r="B41" s="19"/>
      <c r="C41" s="18" t="s">
        <v>1997</v>
      </c>
      <c r="D41" s="18" t="s">
        <v>1997</v>
      </c>
      <c r="E41" s="18" t="s">
        <v>2054</v>
      </c>
      <c r="F41" s="18" t="s">
        <v>2010</v>
      </c>
      <c r="G41" s="474" t="s">
        <v>2055</v>
      </c>
      <c r="H41" s="18" t="s">
        <v>2033</v>
      </c>
      <c r="I41" s="18" t="s">
        <v>2004</v>
      </c>
      <c r="J41" s="18" t="s">
        <v>2056</v>
      </c>
    </row>
    <row r="42" ht="35" customHeight="1" spans="1:10">
      <c r="A42" s="19"/>
      <c r="B42" s="19"/>
      <c r="C42" s="18" t="s">
        <v>1997</v>
      </c>
      <c r="D42" s="18" t="s">
        <v>2008</v>
      </c>
      <c r="E42" s="18" t="s">
        <v>1997</v>
      </c>
      <c r="F42" s="18"/>
      <c r="G42" s="474" t="s">
        <v>1998</v>
      </c>
      <c r="H42" s="18" t="s">
        <v>1997</v>
      </c>
      <c r="I42" s="18"/>
      <c r="J42" s="18" t="s">
        <v>1998</v>
      </c>
    </row>
    <row r="43" ht="35" customHeight="1" spans="1:10">
      <c r="A43" s="19"/>
      <c r="B43" s="19"/>
      <c r="C43" s="18" t="s">
        <v>1997</v>
      </c>
      <c r="D43" s="18" t="s">
        <v>1997</v>
      </c>
      <c r="E43" s="18" t="s">
        <v>2057</v>
      </c>
      <c r="F43" s="18" t="s">
        <v>2010</v>
      </c>
      <c r="G43" s="474" t="s">
        <v>2011</v>
      </c>
      <c r="H43" s="18" t="s">
        <v>2012</v>
      </c>
      <c r="I43" s="18" t="s">
        <v>2004</v>
      </c>
      <c r="J43" s="18" t="s">
        <v>2058</v>
      </c>
    </row>
    <row r="44" ht="35" customHeight="1" spans="1:10">
      <c r="A44" s="19"/>
      <c r="B44" s="19"/>
      <c r="C44" s="18" t="s">
        <v>2017</v>
      </c>
      <c r="D44" s="18" t="s">
        <v>1997</v>
      </c>
      <c r="E44" s="18" t="s">
        <v>1997</v>
      </c>
      <c r="F44" s="18"/>
      <c r="G44" s="474" t="s">
        <v>1998</v>
      </c>
      <c r="H44" s="18" t="s">
        <v>1997</v>
      </c>
      <c r="I44" s="18"/>
      <c r="J44" s="18" t="s">
        <v>1998</v>
      </c>
    </row>
    <row r="45" ht="35" customHeight="1" spans="1:10">
      <c r="A45" s="19"/>
      <c r="B45" s="19"/>
      <c r="C45" s="18" t="s">
        <v>1997</v>
      </c>
      <c r="D45" s="18" t="s">
        <v>2018</v>
      </c>
      <c r="E45" s="18" t="s">
        <v>1997</v>
      </c>
      <c r="F45" s="18"/>
      <c r="G45" s="474" t="s">
        <v>1998</v>
      </c>
      <c r="H45" s="18" t="s">
        <v>1997</v>
      </c>
      <c r="I45" s="18"/>
      <c r="J45" s="18" t="s">
        <v>1998</v>
      </c>
    </row>
    <row r="46" ht="35" customHeight="1" spans="1:10">
      <c r="A46" s="19"/>
      <c r="B46" s="19"/>
      <c r="C46" s="18" t="s">
        <v>1997</v>
      </c>
      <c r="D46" s="18" t="s">
        <v>1997</v>
      </c>
      <c r="E46" s="18" t="s">
        <v>2059</v>
      </c>
      <c r="F46" s="18" t="s">
        <v>2010</v>
      </c>
      <c r="G46" s="474" t="s">
        <v>2060</v>
      </c>
      <c r="H46" s="18" t="s">
        <v>2012</v>
      </c>
      <c r="I46" s="18" t="s">
        <v>2061</v>
      </c>
      <c r="J46" s="18" t="s">
        <v>2062</v>
      </c>
    </row>
    <row r="47" ht="35" customHeight="1" spans="1:10">
      <c r="A47" s="19"/>
      <c r="B47" s="19"/>
      <c r="C47" s="18" t="s">
        <v>2023</v>
      </c>
      <c r="D47" s="18" t="s">
        <v>1997</v>
      </c>
      <c r="E47" s="18" t="s">
        <v>1997</v>
      </c>
      <c r="F47" s="18"/>
      <c r="G47" s="474" t="s">
        <v>1998</v>
      </c>
      <c r="H47" s="18" t="s">
        <v>1997</v>
      </c>
      <c r="I47" s="18"/>
      <c r="J47" s="18" t="s">
        <v>1998</v>
      </c>
    </row>
    <row r="48" ht="35" customHeight="1" spans="1:10">
      <c r="A48" s="19"/>
      <c r="B48" s="19"/>
      <c r="C48" s="18" t="s">
        <v>1997</v>
      </c>
      <c r="D48" s="18" t="s">
        <v>2024</v>
      </c>
      <c r="E48" s="18" t="s">
        <v>1997</v>
      </c>
      <c r="F48" s="18"/>
      <c r="G48" s="474" t="s">
        <v>1998</v>
      </c>
      <c r="H48" s="18" t="s">
        <v>1997</v>
      </c>
      <c r="I48" s="18"/>
      <c r="J48" s="18" t="s">
        <v>1998</v>
      </c>
    </row>
    <row r="49" ht="35" customHeight="1" spans="1:10">
      <c r="A49" s="19"/>
      <c r="B49" s="19"/>
      <c r="C49" s="18" t="s">
        <v>1997</v>
      </c>
      <c r="D49" s="18" t="s">
        <v>1997</v>
      </c>
      <c r="E49" s="18" t="s">
        <v>2063</v>
      </c>
      <c r="F49" s="18" t="s">
        <v>2001</v>
      </c>
      <c r="G49" s="474" t="s">
        <v>2026</v>
      </c>
      <c r="H49" s="18" t="s">
        <v>2012</v>
      </c>
      <c r="I49" s="18" t="s">
        <v>2004</v>
      </c>
      <c r="J49" s="18" t="s">
        <v>2064</v>
      </c>
    </row>
    <row r="50" ht="35" customHeight="1" spans="1:10">
      <c r="A50" s="19"/>
      <c r="B50" s="19"/>
      <c r="C50" s="20"/>
      <c r="D50" s="21"/>
      <c r="E50" s="21"/>
      <c r="F50" s="20"/>
      <c r="G50" s="20"/>
      <c r="H50" s="20"/>
      <c r="I50" s="20"/>
      <c r="J50" s="20"/>
    </row>
    <row r="51" ht="35" customHeight="1" spans="1:10">
      <c r="A51" s="17" t="s">
        <v>2065</v>
      </c>
      <c r="B51" s="17"/>
      <c r="C51" s="19"/>
      <c r="D51" s="19"/>
      <c r="E51" s="19"/>
      <c r="F51" s="19"/>
      <c r="G51" s="19"/>
      <c r="H51" s="19"/>
      <c r="I51" s="19"/>
      <c r="J51" s="19"/>
    </row>
    <row r="52" ht="133" customHeight="1" spans="1:10">
      <c r="A52" s="17" t="s">
        <v>2066</v>
      </c>
      <c r="B52" s="17" t="s">
        <v>2067</v>
      </c>
      <c r="C52" s="18" t="s">
        <v>1996</v>
      </c>
      <c r="D52" s="18" t="s">
        <v>1997</v>
      </c>
      <c r="E52" s="18" t="s">
        <v>1997</v>
      </c>
      <c r="F52" s="18"/>
      <c r="G52" s="474" t="s">
        <v>1998</v>
      </c>
      <c r="H52" s="18" t="s">
        <v>1997</v>
      </c>
      <c r="I52" s="18"/>
      <c r="J52" s="18" t="s">
        <v>1998</v>
      </c>
    </row>
    <row r="53" ht="40" customHeight="1" spans="1:10">
      <c r="A53" s="19"/>
      <c r="B53" s="19"/>
      <c r="C53" s="18" t="s">
        <v>1997</v>
      </c>
      <c r="D53" s="18" t="s">
        <v>1999</v>
      </c>
      <c r="E53" s="18" t="s">
        <v>1997</v>
      </c>
      <c r="F53" s="18"/>
      <c r="G53" s="474" t="s">
        <v>1998</v>
      </c>
      <c r="H53" s="18" t="s">
        <v>1997</v>
      </c>
      <c r="I53" s="18"/>
      <c r="J53" s="18" t="s">
        <v>1998</v>
      </c>
    </row>
    <row r="54" ht="40" customHeight="1" spans="1:10">
      <c r="A54" s="19"/>
      <c r="B54" s="19"/>
      <c r="C54" s="18" t="s">
        <v>1997</v>
      </c>
      <c r="D54" s="18" t="s">
        <v>1997</v>
      </c>
      <c r="E54" s="18" t="s">
        <v>2068</v>
      </c>
      <c r="F54" s="18" t="s">
        <v>2069</v>
      </c>
      <c r="G54" s="474" t="s">
        <v>2070</v>
      </c>
      <c r="H54" s="18" t="s">
        <v>2071</v>
      </c>
      <c r="I54" s="18" t="s">
        <v>2004</v>
      </c>
      <c r="J54" s="18" t="s">
        <v>2072</v>
      </c>
    </row>
    <row r="55" ht="40" customHeight="1" spans="1:10">
      <c r="A55" s="19"/>
      <c r="B55" s="19"/>
      <c r="C55" s="18" t="s">
        <v>1997</v>
      </c>
      <c r="D55" s="18" t="s">
        <v>1997</v>
      </c>
      <c r="E55" s="18" t="s">
        <v>2073</v>
      </c>
      <c r="F55" s="18" t="s">
        <v>2001</v>
      </c>
      <c r="G55" s="474" t="s">
        <v>2074</v>
      </c>
      <c r="H55" s="18" t="s">
        <v>2012</v>
      </c>
      <c r="I55" s="18" t="s">
        <v>2004</v>
      </c>
      <c r="J55" s="18" t="s">
        <v>2075</v>
      </c>
    </row>
    <row r="56" ht="40" customHeight="1" spans="1:10">
      <c r="A56" s="19"/>
      <c r="B56" s="19"/>
      <c r="C56" s="18" t="s">
        <v>2017</v>
      </c>
      <c r="D56" s="18" t="s">
        <v>1997</v>
      </c>
      <c r="E56" s="18" t="s">
        <v>1997</v>
      </c>
      <c r="F56" s="18"/>
      <c r="G56" s="474" t="s">
        <v>1998</v>
      </c>
      <c r="H56" s="18" t="s">
        <v>1997</v>
      </c>
      <c r="I56" s="18"/>
      <c r="J56" s="18" t="s">
        <v>1998</v>
      </c>
    </row>
    <row r="57" ht="40" customHeight="1" spans="1:10">
      <c r="A57" s="19"/>
      <c r="B57" s="19"/>
      <c r="C57" s="18" t="s">
        <v>1997</v>
      </c>
      <c r="D57" s="18" t="s">
        <v>2076</v>
      </c>
      <c r="E57" s="18" t="s">
        <v>1997</v>
      </c>
      <c r="F57" s="18"/>
      <c r="G57" s="474" t="s">
        <v>1998</v>
      </c>
      <c r="H57" s="18" t="s">
        <v>1997</v>
      </c>
      <c r="I57" s="18"/>
      <c r="J57" s="18" t="s">
        <v>1998</v>
      </c>
    </row>
    <row r="58" ht="40" customHeight="1" spans="1:10">
      <c r="A58" s="19"/>
      <c r="B58" s="19"/>
      <c r="C58" s="18" t="s">
        <v>1997</v>
      </c>
      <c r="D58" s="18" t="s">
        <v>1997</v>
      </c>
      <c r="E58" s="18" t="s">
        <v>2077</v>
      </c>
      <c r="F58" s="18" t="s">
        <v>2001</v>
      </c>
      <c r="G58" s="474" t="s">
        <v>2078</v>
      </c>
      <c r="H58" s="18" t="s">
        <v>2012</v>
      </c>
      <c r="I58" s="18" t="s">
        <v>2004</v>
      </c>
      <c r="J58" s="18" t="s">
        <v>2079</v>
      </c>
    </row>
    <row r="59" ht="40" customHeight="1" spans="1:10">
      <c r="A59" s="19"/>
      <c r="B59" s="19"/>
      <c r="C59" s="18" t="s">
        <v>1997</v>
      </c>
      <c r="D59" s="18" t="s">
        <v>2018</v>
      </c>
      <c r="E59" s="18" t="s">
        <v>1997</v>
      </c>
      <c r="F59" s="18"/>
      <c r="G59" s="474" t="s">
        <v>1998</v>
      </c>
      <c r="H59" s="18" t="s">
        <v>1997</v>
      </c>
      <c r="I59" s="18"/>
      <c r="J59" s="18" t="s">
        <v>1998</v>
      </c>
    </row>
    <row r="60" ht="40" customHeight="1" spans="1:10">
      <c r="A60" s="19"/>
      <c r="B60" s="19"/>
      <c r="C60" s="18" t="s">
        <v>1997</v>
      </c>
      <c r="D60" s="18" t="s">
        <v>1997</v>
      </c>
      <c r="E60" s="18" t="s">
        <v>2080</v>
      </c>
      <c r="F60" s="18" t="s">
        <v>2001</v>
      </c>
      <c r="G60" s="474" t="s">
        <v>2081</v>
      </c>
      <c r="H60" s="18" t="s">
        <v>2012</v>
      </c>
      <c r="I60" s="18" t="s">
        <v>2061</v>
      </c>
      <c r="J60" s="18" t="s">
        <v>2080</v>
      </c>
    </row>
    <row r="61" ht="40" customHeight="1" spans="1:10">
      <c r="A61" s="19"/>
      <c r="B61" s="19"/>
      <c r="C61" s="18" t="s">
        <v>2023</v>
      </c>
      <c r="D61" s="18" t="s">
        <v>1997</v>
      </c>
      <c r="E61" s="18" t="s">
        <v>1997</v>
      </c>
      <c r="F61" s="18"/>
      <c r="G61" s="474" t="s">
        <v>1998</v>
      </c>
      <c r="H61" s="18" t="s">
        <v>1997</v>
      </c>
      <c r="I61" s="18"/>
      <c r="J61" s="18" t="s">
        <v>1998</v>
      </c>
    </row>
    <row r="62" ht="40" customHeight="1" spans="1:10">
      <c r="A62" s="19"/>
      <c r="B62" s="19"/>
      <c r="C62" s="18" t="s">
        <v>1997</v>
      </c>
      <c r="D62" s="18" t="s">
        <v>2024</v>
      </c>
      <c r="E62" s="18" t="s">
        <v>1997</v>
      </c>
      <c r="F62" s="18"/>
      <c r="G62" s="474" t="s">
        <v>1998</v>
      </c>
      <c r="H62" s="18" t="s">
        <v>1997</v>
      </c>
      <c r="I62" s="18"/>
      <c r="J62" s="18" t="s">
        <v>1998</v>
      </c>
    </row>
    <row r="63" ht="40" customHeight="1" spans="1:10">
      <c r="A63" s="19"/>
      <c r="B63" s="19"/>
      <c r="C63" s="18" t="s">
        <v>1997</v>
      </c>
      <c r="D63" s="18" t="s">
        <v>1997</v>
      </c>
      <c r="E63" s="18" t="s">
        <v>2082</v>
      </c>
      <c r="F63" s="18" t="s">
        <v>2001</v>
      </c>
      <c r="G63" s="474" t="s">
        <v>2026</v>
      </c>
      <c r="H63" s="18" t="s">
        <v>2012</v>
      </c>
      <c r="I63" s="18" t="s">
        <v>2004</v>
      </c>
      <c r="J63" s="18" t="s">
        <v>2083</v>
      </c>
    </row>
    <row r="64" ht="44" customHeight="1" spans="1:10">
      <c r="A64" s="19"/>
      <c r="B64" s="19"/>
      <c r="C64" s="20"/>
      <c r="D64" s="21"/>
      <c r="E64" s="21"/>
      <c r="F64" s="20"/>
      <c r="G64" s="20"/>
      <c r="H64" s="20"/>
      <c r="I64" s="20"/>
      <c r="J64" s="20"/>
    </row>
    <row r="65" ht="44" customHeight="1" spans="1:10">
      <c r="A65" s="19" t="s">
        <v>2084</v>
      </c>
      <c r="B65" s="19"/>
      <c r="C65" s="19"/>
      <c r="D65" s="19"/>
      <c r="E65" s="19"/>
      <c r="F65" s="19"/>
      <c r="G65" s="19"/>
      <c r="H65" s="19"/>
      <c r="I65" s="19"/>
      <c r="J65" s="19"/>
    </row>
    <row r="66" ht="155" customHeight="1" spans="1:10">
      <c r="A66" s="19" t="s">
        <v>2085</v>
      </c>
      <c r="B66" s="19" t="s">
        <v>2086</v>
      </c>
      <c r="C66" s="18" t="s">
        <v>1996</v>
      </c>
      <c r="D66" s="18" t="s">
        <v>1997</v>
      </c>
      <c r="E66" s="18" t="s">
        <v>1997</v>
      </c>
      <c r="F66" s="18"/>
      <c r="G66" s="474" t="s">
        <v>1998</v>
      </c>
      <c r="H66" s="18" t="s">
        <v>1997</v>
      </c>
      <c r="I66" s="18"/>
      <c r="J66" s="18" t="s">
        <v>1998</v>
      </c>
    </row>
    <row r="67" ht="44" customHeight="1" spans="1:10">
      <c r="A67" s="19"/>
      <c r="B67" s="19"/>
      <c r="C67" s="18" t="s">
        <v>1997</v>
      </c>
      <c r="D67" s="18" t="s">
        <v>1999</v>
      </c>
      <c r="E67" s="18" t="s">
        <v>1997</v>
      </c>
      <c r="F67" s="18"/>
      <c r="G67" s="474" t="s">
        <v>1998</v>
      </c>
      <c r="H67" s="18" t="s">
        <v>1997</v>
      </c>
      <c r="I67" s="18"/>
      <c r="J67" s="18" t="s">
        <v>1998</v>
      </c>
    </row>
    <row r="68" ht="256.5" spans="1:10">
      <c r="A68" s="19"/>
      <c r="B68" s="19"/>
      <c r="C68" s="18" t="s">
        <v>1997</v>
      </c>
      <c r="D68" s="18" t="s">
        <v>1997</v>
      </c>
      <c r="E68" s="18" t="s">
        <v>2087</v>
      </c>
      <c r="F68" s="18" t="s">
        <v>2010</v>
      </c>
      <c r="G68" s="474" t="s">
        <v>2055</v>
      </c>
      <c r="H68" s="18" t="s">
        <v>2088</v>
      </c>
      <c r="I68" s="18" t="s">
        <v>2004</v>
      </c>
      <c r="J68" s="18" t="s">
        <v>2089</v>
      </c>
    </row>
    <row r="69" ht="199.5" spans="1:10">
      <c r="A69" s="19"/>
      <c r="B69" s="19"/>
      <c r="C69" s="18" t="s">
        <v>1997</v>
      </c>
      <c r="D69" s="18" t="s">
        <v>1997</v>
      </c>
      <c r="E69" s="18" t="s">
        <v>2090</v>
      </c>
      <c r="F69" s="18" t="s">
        <v>2010</v>
      </c>
      <c r="G69" s="474" t="s">
        <v>2055</v>
      </c>
      <c r="H69" s="18" t="s">
        <v>2088</v>
      </c>
      <c r="I69" s="18" t="s">
        <v>2004</v>
      </c>
      <c r="J69" s="18" t="s">
        <v>2091</v>
      </c>
    </row>
    <row r="70" ht="185.25" spans="1:10">
      <c r="A70" s="19"/>
      <c r="B70" s="19"/>
      <c r="C70" s="18" t="s">
        <v>1997</v>
      </c>
      <c r="D70" s="18" t="s">
        <v>1997</v>
      </c>
      <c r="E70" s="18" t="s">
        <v>2092</v>
      </c>
      <c r="F70" s="18" t="s">
        <v>2010</v>
      </c>
      <c r="G70" s="474" t="s">
        <v>2055</v>
      </c>
      <c r="H70" s="18" t="s">
        <v>2088</v>
      </c>
      <c r="I70" s="18" t="s">
        <v>2004</v>
      </c>
      <c r="J70" s="18" t="s">
        <v>2093</v>
      </c>
    </row>
    <row r="71" ht="299.25" spans="1:10">
      <c r="A71" s="19"/>
      <c r="B71" s="19"/>
      <c r="C71" s="18" t="s">
        <v>1997</v>
      </c>
      <c r="D71" s="18" t="s">
        <v>1997</v>
      </c>
      <c r="E71" s="18" t="s">
        <v>2094</v>
      </c>
      <c r="F71" s="18" t="s">
        <v>2010</v>
      </c>
      <c r="G71" s="474" t="s">
        <v>2055</v>
      </c>
      <c r="H71" s="18" t="s">
        <v>2088</v>
      </c>
      <c r="I71" s="18" t="s">
        <v>2004</v>
      </c>
      <c r="J71" s="18" t="s">
        <v>2095</v>
      </c>
    </row>
    <row r="72" ht="213.75" spans="1:10">
      <c r="A72" s="19"/>
      <c r="B72" s="19"/>
      <c r="C72" s="18" t="s">
        <v>1997</v>
      </c>
      <c r="D72" s="18" t="s">
        <v>1997</v>
      </c>
      <c r="E72" s="18" t="s">
        <v>2096</v>
      </c>
      <c r="F72" s="18" t="s">
        <v>2010</v>
      </c>
      <c r="G72" s="474" t="s">
        <v>2055</v>
      </c>
      <c r="H72" s="18" t="s">
        <v>2088</v>
      </c>
      <c r="I72" s="18" t="s">
        <v>2004</v>
      </c>
      <c r="J72" s="18" t="s">
        <v>2097</v>
      </c>
    </row>
    <row r="73" ht="285" spans="1:10">
      <c r="A73" s="19"/>
      <c r="B73" s="19"/>
      <c r="C73" s="18" t="s">
        <v>1997</v>
      </c>
      <c r="D73" s="18" t="s">
        <v>1997</v>
      </c>
      <c r="E73" s="18" t="s">
        <v>2098</v>
      </c>
      <c r="F73" s="18" t="s">
        <v>2001</v>
      </c>
      <c r="G73" s="474" t="s">
        <v>2020</v>
      </c>
      <c r="H73" s="18" t="s">
        <v>2099</v>
      </c>
      <c r="I73" s="18" t="s">
        <v>2004</v>
      </c>
      <c r="J73" s="18" t="s">
        <v>2100</v>
      </c>
    </row>
    <row r="74" ht="14.25" spans="1:10">
      <c r="A74" s="19"/>
      <c r="B74" s="19"/>
      <c r="C74" s="18" t="s">
        <v>1997</v>
      </c>
      <c r="D74" s="18" t="s">
        <v>2008</v>
      </c>
      <c r="E74" s="18" t="s">
        <v>1997</v>
      </c>
      <c r="F74" s="18"/>
      <c r="G74" s="474" t="s">
        <v>1998</v>
      </c>
      <c r="H74" s="18" t="s">
        <v>1997</v>
      </c>
      <c r="I74" s="18"/>
      <c r="J74" s="18" t="s">
        <v>1998</v>
      </c>
    </row>
    <row r="75" ht="28.5" spans="1:10">
      <c r="A75" s="19"/>
      <c r="B75" s="19"/>
      <c r="C75" s="18" t="s">
        <v>1997</v>
      </c>
      <c r="D75" s="18" t="s">
        <v>1997</v>
      </c>
      <c r="E75" s="18" t="s">
        <v>2101</v>
      </c>
      <c r="F75" s="18" t="s">
        <v>2001</v>
      </c>
      <c r="G75" s="474" t="s">
        <v>2026</v>
      </c>
      <c r="H75" s="18" t="s">
        <v>2012</v>
      </c>
      <c r="I75" s="18" t="s">
        <v>2004</v>
      </c>
      <c r="J75" s="18" t="s">
        <v>2102</v>
      </c>
    </row>
    <row r="76" ht="356.25" spans="1:10">
      <c r="A76" s="19"/>
      <c r="B76" s="19"/>
      <c r="C76" s="18" t="s">
        <v>1997</v>
      </c>
      <c r="D76" s="18" t="s">
        <v>1997</v>
      </c>
      <c r="E76" s="18" t="s">
        <v>2103</v>
      </c>
      <c r="F76" s="18" t="s">
        <v>2001</v>
      </c>
      <c r="G76" s="474" t="s">
        <v>2104</v>
      </c>
      <c r="H76" s="18" t="s">
        <v>2012</v>
      </c>
      <c r="I76" s="18" t="s">
        <v>2004</v>
      </c>
      <c r="J76" s="18" t="s">
        <v>2105</v>
      </c>
    </row>
    <row r="77" ht="14.25" spans="1:10">
      <c r="A77" s="19"/>
      <c r="B77" s="19"/>
      <c r="C77" s="18" t="s">
        <v>2017</v>
      </c>
      <c r="D77" s="18" t="s">
        <v>1997</v>
      </c>
      <c r="E77" s="18" t="s">
        <v>1997</v>
      </c>
      <c r="F77" s="18"/>
      <c r="G77" s="474" t="s">
        <v>1998</v>
      </c>
      <c r="H77" s="18" t="s">
        <v>1997</v>
      </c>
      <c r="I77" s="18"/>
      <c r="J77" s="18" t="s">
        <v>1998</v>
      </c>
    </row>
    <row r="78" ht="14.25" spans="1:10">
      <c r="A78" s="19"/>
      <c r="B78" s="19"/>
      <c r="C78" s="18" t="s">
        <v>1997</v>
      </c>
      <c r="D78" s="18" t="s">
        <v>2018</v>
      </c>
      <c r="E78" s="18" t="s">
        <v>1997</v>
      </c>
      <c r="F78" s="18"/>
      <c r="G78" s="474" t="s">
        <v>1998</v>
      </c>
      <c r="H78" s="18" t="s">
        <v>1997</v>
      </c>
      <c r="I78" s="18"/>
      <c r="J78" s="18" t="s">
        <v>1998</v>
      </c>
    </row>
    <row r="79" ht="409.5" spans="1:10">
      <c r="A79" s="19"/>
      <c r="B79" s="19"/>
      <c r="C79" s="18" t="s">
        <v>1997</v>
      </c>
      <c r="D79" s="18" t="s">
        <v>1997</v>
      </c>
      <c r="E79" s="18" t="s">
        <v>2106</v>
      </c>
      <c r="F79" s="18" t="s">
        <v>2010</v>
      </c>
      <c r="G79" s="474" t="s">
        <v>2107</v>
      </c>
      <c r="H79" s="18" t="s">
        <v>1997</v>
      </c>
      <c r="I79" s="18" t="s">
        <v>2061</v>
      </c>
      <c r="J79" s="18" t="s">
        <v>2108</v>
      </c>
    </row>
    <row r="80" ht="33" customHeight="1" spans="1:10">
      <c r="A80" s="19"/>
      <c r="B80" s="19"/>
      <c r="C80" s="18" t="s">
        <v>2023</v>
      </c>
      <c r="D80" s="18" t="s">
        <v>1997</v>
      </c>
      <c r="E80" s="18" t="s">
        <v>1997</v>
      </c>
      <c r="F80" s="18"/>
      <c r="G80" s="474" t="s">
        <v>1998</v>
      </c>
      <c r="H80" s="18" t="s">
        <v>1997</v>
      </c>
      <c r="I80" s="18"/>
      <c r="J80" s="18" t="s">
        <v>1998</v>
      </c>
    </row>
    <row r="81" ht="33" customHeight="1" spans="1:10">
      <c r="A81" s="19"/>
      <c r="B81" s="19"/>
      <c r="C81" s="18" t="s">
        <v>1997</v>
      </c>
      <c r="D81" s="18" t="s">
        <v>2024</v>
      </c>
      <c r="E81" s="18" t="s">
        <v>1997</v>
      </c>
      <c r="F81" s="18"/>
      <c r="G81" s="474" t="s">
        <v>1998</v>
      </c>
      <c r="H81" s="18" t="s">
        <v>1997</v>
      </c>
      <c r="I81" s="18"/>
      <c r="J81" s="18" t="s">
        <v>1998</v>
      </c>
    </row>
    <row r="82" ht="28.5" spans="1:10">
      <c r="A82" s="19"/>
      <c r="B82" s="19"/>
      <c r="C82" s="18" t="s">
        <v>1997</v>
      </c>
      <c r="D82" s="18" t="s">
        <v>1997</v>
      </c>
      <c r="E82" s="18" t="s">
        <v>2063</v>
      </c>
      <c r="F82" s="18" t="s">
        <v>2001</v>
      </c>
      <c r="G82" s="474" t="s">
        <v>2026</v>
      </c>
      <c r="H82" s="18" t="s">
        <v>2012</v>
      </c>
      <c r="I82" s="18" t="s">
        <v>2004</v>
      </c>
      <c r="J82" s="18" t="s">
        <v>2109</v>
      </c>
    </row>
    <row r="83" ht="33" customHeight="1"/>
    <row r="84" ht="44" customHeight="1"/>
    <row r="85" ht="44" customHeight="1"/>
  </sheetData>
  <mergeCells count="1">
    <mergeCell ref="A2:J2"/>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7"/>
  <sheetViews>
    <sheetView workbookViewId="0">
      <selection activeCell="F5" sqref="F5"/>
    </sheetView>
  </sheetViews>
  <sheetFormatPr defaultColWidth="9" defaultRowHeight="13.5" outlineLevelRow="6" outlineLevelCol="1"/>
  <cols>
    <col min="1" max="1" width="20.25" style="1" customWidth="1"/>
    <col min="2" max="2" width="64" style="1" customWidth="1"/>
    <col min="3" max="16384" width="9" style="1"/>
  </cols>
  <sheetData>
    <row r="1" ht="32" customHeight="1" spans="1:2">
      <c r="A1" s="2" t="s">
        <v>2110</v>
      </c>
      <c r="B1" s="2"/>
    </row>
    <row r="3" ht="40" customHeight="1" spans="1:2">
      <c r="A3" s="3" t="s">
        <v>2111</v>
      </c>
      <c r="B3" s="4" t="s">
        <v>2112</v>
      </c>
    </row>
    <row r="4" ht="162" spans="1:2">
      <c r="A4" s="5" t="s">
        <v>1216</v>
      </c>
      <c r="B4" s="6" t="s">
        <v>2113</v>
      </c>
    </row>
    <row r="5" ht="94.5" spans="1:2">
      <c r="A5" s="5" t="s">
        <v>2114</v>
      </c>
      <c r="B5" s="6" t="s">
        <v>2115</v>
      </c>
    </row>
    <row r="6" ht="202.5" spans="1:2">
      <c r="A6" s="5" t="s">
        <v>2116</v>
      </c>
      <c r="B6" s="6" t="s">
        <v>2117</v>
      </c>
    </row>
    <row r="7" ht="54" spans="1:2">
      <c r="A7" s="7" t="s">
        <v>2118</v>
      </c>
      <c r="B7" s="6" t="s">
        <v>2119</v>
      </c>
    </row>
  </sheetData>
  <mergeCells count="1">
    <mergeCell ref="A1:B1"/>
  </mergeCells>
  <conditionalFormatting sqref="A6">
    <cfRule type="expression" dxfId="1" priority="1" stopIfTrue="1">
      <formula>"len($A:$A)=3"</formula>
    </cfRule>
  </conditionalFormatting>
  <conditionalFormatting sqref="A4:A5 A7">
    <cfRule type="expression" dxfId="1" priority="2"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G1342"/>
  <sheetViews>
    <sheetView showGridLines="0" showZeros="0" view="pageBreakPreview" zoomScaleNormal="100" workbookViewId="0">
      <pane xSplit="1" ySplit="3" topLeftCell="B4" activePane="bottomRight" state="frozen"/>
      <selection/>
      <selection pane="topRight"/>
      <selection pane="bottomLeft"/>
      <selection pane="bottomRight" activeCell="D1329" sqref="D1329"/>
    </sheetView>
  </sheetViews>
  <sheetFormatPr defaultColWidth="9" defaultRowHeight="14.25" outlineLevelCol="6"/>
  <cols>
    <col min="1" max="1" width="19.1333333333333" style="136" customWidth="1"/>
    <col min="2" max="2" width="50.6333333333333" style="136" customWidth="1"/>
    <col min="3" max="4" width="20.6333333333333" style="136" customWidth="1"/>
    <col min="5" max="5" width="20.6333333333333" style="295" customWidth="1"/>
    <col min="6" max="6" width="4" style="136" customWidth="1"/>
    <col min="7" max="16384" width="9" style="136"/>
  </cols>
  <sheetData>
    <row r="1" s="195" customFormat="1" ht="45" customHeight="1" spans="2:5">
      <c r="B1" s="388" t="s">
        <v>134</v>
      </c>
      <c r="C1" s="388"/>
      <c r="D1" s="388"/>
      <c r="E1" s="388"/>
    </row>
    <row r="2" s="195" customFormat="1" ht="20.1" customHeight="1" spans="1:5">
      <c r="A2" s="389"/>
      <c r="B2" s="390"/>
      <c r="C2" s="391"/>
      <c r="D2" s="392"/>
      <c r="E2" s="392" t="s">
        <v>1</v>
      </c>
    </row>
    <row r="3" s="137" customFormat="1" ht="45" customHeight="1" spans="1:7">
      <c r="A3" s="393" t="s">
        <v>2</v>
      </c>
      <c r="B3" s="394" t="s">
        <v>3</v>
      </c>
      <c r="C3" s="393" t="s">
        <v>129</v>
      </c>
      <c r="D3" s="393" t="s">
        <v>5</v>
      </c>
      <c r="E3" s="393" t="s">
        <v>130</v>
      </c>
      <c r="F3" s="369" t="s">
        <v>7</v>
      </c>
      <c r="G3" s="137" t="s">
        <v>135</v>
      </c>
    </row>
    <row r="4" ht="36" customHeight="1" spans="1:7">
      <c r="A4" s="395">
        <v>201</v>
      </c>
      <c r="B4" s="270" t="s">
        <v>70</v>
      </c>
      <c r="C4" s="277">
        <v>14444</v>
      </c>
      <c r="D4" s="277">
        <v>19102</v>
      </c>
      <c r="E4" s="85">
        <f t="shared" ref="E4:E67" si="0">IF(C4&gt;0,D4/C4-1,IF(C4&lt;0,-(D4/C4-1),""))</f>
        <v>0.322</v>
      </c>
      <c r="F4" s="247" t="str">
        <f t="shared" ref="F4:F67" si="1">IF(LEN(A4)=3,"是",IF(B4&lt;&gt;"",IF(SUM(C4:D4)&lt;&gt;0,"是","否"),"是"))</f>
        <v>是</v>
      </c>
      <c r="G4" s="136" t="str">
        <f t="shared" ref="G4:G67" si="2">IF(LEN(A4)=3,"类",IF(LEN(A4)=5,"款","项"))</f>
        <v>类</v>
      </c>
    </row>
    <row r="5" ht="36" customHeight="1" spans="1:7">
      <c r="A5" s="395">
        <v>20101</v>
      </c>
      <c r="B5" s="270" t="s">
        <v>136</v>
      </c>
      <c r="C5" s="277">
        <v>657</v>
      </c>
      <c r="D5" s="277">
        <v>765</v>
      </c>
      <c r="E5" s="85">
        <f t="shared" si="0"/>
        <v>0.164</v>
      </c>
      <c r="F5" s="247" t="str">
        <f t="shared" si="1"/>
        <v>是</v>
      </c>
      <c r="G5" s="136" t="str">
        <f t="shared" si="2"/>
        <v>款</v>
      </c>
    </row>
    <row r="6" ht="36" customHeight="1" spans="1:7">
      <c r="A6" s="396">
        <v>2010101</v>
      </c>
      <c r="B6" s="273" t="s">
        <v>137</v>
      </c>
      <c r="C6" s="275">
        <v>613</v>
      </c>
      <c r="D6" s="275">
        <v>576</v>
      </c>
      <c r="E6" s="88">
        <f t="shared" si="0"/>
        <v>-0.06</v>
      </c>
      <c r="F6" s="247" t="str">
        <f t="shared" si="1"/>
        <v>是</v>
      </c>
      <c r="G6" s="136" t="str">
        <f t="shared" si="2"/>
        <v>项</v>
      </c>
    </row>
    <row r="7" ht="36" customHeight="1" spans="1:7">
      <c r="A7" s="396">
        <v>2010102</v>
      </c>
      <c r="B7" s="273" t="s">
        <v>138</v>
      </c>
      <c r="C7" s="275">
        <v>23</v>
      </c>
      <c r="D7" s="275">
        <v>76</v>
      </c>
      <c r="E7" s="88">
        <f t="shared" si="0"/>
        <v>2.304</v>
      </c>
      <c r="F7" s="247" t="str">
        <f t="shared" si="1"/>
        <v>是</v>
      </c>
      <c r="G7" s="136" t="str">
        <f t="shared" si="2"/>
        <v>项</v>
      </c>
    </row>
    <row r="8" ht="36" customHeight="1" spans="1:7">
      <c r="A8" s="396">
        <v>2010103</v>
      </c>
      <c r="B8" s="273" t="s">
        <v>139</v>
      </c>
      <c r="C8" s="275">
        <v>0</v>
      </c>
      <c r="D8" s="275">
        <v>0</v>
      </c>
      <c r="E8" s="88" t="str">
        <f t="shared" si="0"/>
        <v/>
      </c>
      <c r="F8" s="247" t="str">
        <f t="shared" si="1"/>
        <v>否</v>
      </c>
      <c r="G8" s="136" t="str">
        <f t="shared" si="2"/>
        <v>项</v>
      </c>
    </row>
    <row r="9" ht="36" customHeight="1" spans="1:7">
      <c r="A9" s="396">
        <v>2010104</v>
      </c>
      <c r="B9" s="273" t="s">
        <v>140</v>
      </c>
      <c r="C9" s="275">
        <v>0</v>
      </c>
      <c r="D9" s="275">
        <v>0</v>
      </c>
      <c r="E9" s="88" t="str">
        <f t="shared" si="0"/>
        <v/>
      </c>
      <c r="F9" s="247" t="str">
        <f t="shared" si="1"/>
        <v>否</v>
      </c>
      <c r="G9" s="136" t="str">
        <f t="shared" si="2"/>
        <v>项</v>
      </c>
    </row>
    <row r="10" ht="36" customHeight="1" spans="1:7">
      <c r="A10" s="396">
        <v>2010105</v>
      </c>
      <c r="B10" s="273" t="s">
        <v>141</v>
      </c>
      <c r="C10" s="275">
        <v>0</v>
      </c>
      <c r="D10" s="275">
        <v>0</v>
      </c>
      <c r="E10" s="88" t="str">
        <f t="shared" si="0"/>
        <v/>
      </c>
      <c r="F10" s="247" t="str">
        <f t="shared" si="1"/>
        <v>否</v>
      </c>
      <c r="G10" s="136" t="str">
        <f t="shared" si="2"/>
        <v>项</v>
      </c>
    </row>
    <row r="11" ht="36" customHeight="1" spans="1:7">
      <c r="A11" s="396">
        <v>2010106</v>
      </c>
      <c r="B11" s="273" t="s">
        <v>142</v>
      </c>
      <c r="C11" s="275">
        <v>8</v>
      </c>
      <c r="D11" s="275">
        <v>24</v>
      </c>
      <c r="E11" s="88">
        <f t="shared" si="0"/>
        <v>2</v>
      </c>
      <c r="F11" s="247" t="str">
        <f t="shared" si="1"/>
        <v>是</v>
      </c>
      <c r="G11" s="136" t="str">
        <f t="shared" si="2"/>
        <v>项</v>
      </c>
    </row>
    <row r="12" ht="36" customHeight="1" spans="1:7">
      <c r="A12" s="396">
        <v>2010107</v>
      </c>
      <c r="B12" s="273" t="s">
        <v>143</v>
      </c>
      <c r="C12" s="275">
        <v>10</v>
      </c>
      <c r="D12" s="275">
        <v>0</v>
      </c>
      <c r="E12" s="88">
        <f t="shared" si="0"/>
        <v>-1</v>
      </c>
      <c r="F12" s="247" t="str">
        <f t="shared" si="1"/>
        <v>是</v>
      </c>
      <c r="G12" s="136" t="str">
        <f t="shared" si="2"/>
        <v>项</v>
      </c>
    </row>
    <row r="13" ht="36" customHeight="1" spans="1:7">
      <c r="A13" s="396">
        <v>2010108</v>
      </c>
      <c r="B13" s="273" t="s">
        <v>144</v>
      </c>
      <c r="C13" s="275">
        <v>0</v>
      </c>
      <c r="D13" s="275">
        <v>89</v>
      </c>
      <c r="E13" s="88" t="str">
        <f t="shared" si="0"/>
        <v/>
      </c>
      <c r="F13" s="247" t="str">
        <f t="shared" si="1"/>
        <v>是</v>
      </c>
      <c r="G13" s="136" t="str">
        <f t="shared" si="2"/>
        <v>项</v>
      </c>
    </row>
    <row r="14" ht="36" customHeight="1" spans="1:7">
      <c r="A14" s="396">
        <v>2010109</v>
      </c>
      <c r="B14" s="273" t="s">
        <v>145</v>
      </c>
      <c r="C14" s="275">
        <v>0</v>
      </c>
      <c r="D14" s="275">
        <v>0</v>
      </c>
      <c r="E14" s="88" t="str">
        <f t="shared" si="0"/>
        <v/>
      </c>
      <c r="F14" s="247" t="str">
        <f t="shared" si="1"/>
        <v>否</v>
      </c>
      <c r="G14" s="136" t="str">
        <f t="shared" si="2"/>
        <v>项</v>
      </c>
    </row>
    <row r="15" ht="36" customHeight="1" spans="1:7">
      <c r="A15" s="396">
        <v>2010150</v>
      </c>
      <c r="B15" s="273" t="s">
        <v>146</v>
      </c>
      <c r="C15" s="275">
        <v>0</v>
      </c>
      <c r="D15" s="275">
        <v>0</v>
      </c>
      <c r="E15" s="88" t="str">
        <f t="shared" si="0"/>
        <v/>
      </c>
      <c r="F15" s="247" t="str">
        <f t="shared" si="1"/>
        <v>否</v>
      </c>
      <c r="G15" s="136" t="str">
        <f t="shared" si="2"/>
        <v>项</v>
      </c>
    </row>
    <row r="16" ht="36" customHeight="1" spans="1:7">
      <c r="A16" s="396">
        <v>2010199</v>
      </c>
      <c r="B16" s="273" t="s">
        <v>147</v>
      </c>
      <c r="C16" s="275">
        <v>3</v>
      </c>
      <c r="D16" s="275">
        <v>0</v>
      </c>
      <c r="E16" s="88">
        <f t="shared" si="0"/>
        <v>-1</v>
      </c>
      <c r="F16" s="247" t="str">
        <f t="shared" si="1"/>
        <v>是</v>
      </c>
      <c r="G16" s="136" t="str">
        <f t="shared" si="2"/>
        <v>项</v>
      </c>
    </row>
    <row r="17" ht="36" customHeight="1" spans="1:7">
      <c r="A17" s="395">
        <v>20102</v>
      </c>
      <c r="B17" s="270" t="s">
        <v>148</v>
      </c>
      <c r="C17" s="277">
        <v>608</v>
      </c>
      <c r="D17" s="277">
        <v>754</v>
      </c>
      <c r="E17" s="85">
        <f t="shared" si="0"/>
        <v>0.24</v>
      </c>
      <c r="F17" s="247" t="str">
        <f t="shared" si="1"/>
        <v>是</v>
      </c>
      <c r="G17" s="136" t="str">
        <f t="shared" si="2"/>
        <v>款</v>
      </c>
    </row>
    <row r="18" ht="36" customHeight="1" spans="1:7">
      <c r="A18" s="396">
        <v>2010201</v>
      </c>
      <c r="B18" s="273" t="s">
        <v>137</v>
      </c>
      <c r="C18" s="275">
        <v>585</v>
      </c>
      <c r="D18" s="275">
        <v>606</v>
      </c>
      <c r="E18" s="88">
        <f t="shared" si="0"/>
        <v>0.036</v>
      </c>
      <c r="F18" s="247" t="str">
        <f t="shared" si="1"/>
        <v>是</v>
      </c>
      <c r="G18" s="136" t="str">
        <f t="shared" si="2"/>
        <v>项</v>
      </c>
    </row>
    <row r="19" ht="36" customHeight="1" spans="1:7">
      <c r="A19" s="396">
        <v>2010202</v>
      </c>
      <c r="B19" s="273" t="s">
        <v>138</v>
      </c>
      <c r="C19" s="275">
        <v>0</v>
      </c>
      <c r="D19" s="275">
        <v>0</v>
      </c>
      <c r="E19" s="88" t="str">
        <f t="shared" si="0"/>
        <v/>
      </c>
      <c r="F19" s="247" t="str">
        <f t="shared" si="1"/>
        <v>否</v>
      </c>
      <c r="G19" s="136" t="str">
        <f t="shared" si="2"/>
        <v>项</v>
      </c>
    </row>
    <row r="20" ht="36" customHeight="1" spans="1:7">
      <c r="A20" s="396">
        <v>2010203</v>
      </c>
      <c r="B20" s="273" t="s">
        <v>139</v>
      </c>
      <c r="C20" s="275">
        <v>0</v>
      </c>
      <c r="D20" s="275">
        <v>0</v>
      </c>
      <c r="E20" s="88" t="str">
        <f t="shared" si="0"/>
        <v/>
      </c>
      <c r="F20" s="247" t="str">
        <f t="shared" si="1"/>
        <v>否</v>
      </c>
      <c r="G20" s="136" t="str">
        <f t="shared" si="2"/>
        <v>项</v>
      </c>
    </row>
    <row r="21" ht="36" customHeight="1" spans="1:7">
      <c r="A21" s="396">
        <v>2010204</v>
      </c>
      <c r="B21" s="273" t="s">
        <v>149</v>
      </c>
      <c r="C21" s="275">
        <v>3</v>
      </c>
      <c r="D21" s="275">
        <v>33</v>
      </c>
      <c r="E21" s="88">
        <f t="shared" si="0"/>
        <v>10</v>
      </c>
      <c r="F21" s="247" t="str">
        <f t="shared" si="1"/>
        <v>是</v>
      </c>
      <c r="G21" s="136" t="str">
        <f t="shared" si="2"/>
        <v>项</v>
      </c>
    </row>
    <row r="22" ht="36" customHeight="1" spans="1:7">
      <c r="A22" s="396">
        <v>2010205</v>
      </c>
      <c r="B22" s="273" t="s">
        <v>150</v>
      </c>
      <c r="C22" s="275">
        <v>0</v>
      </c>
      <c r="D22" s="275">
        <v>9</v>
      </c>
      <c r="E22" s="88" t="str">
        <f t="shared" si="0"/>
        <v/>
      </c>
      <c r="F22" s="247" t="str">
        <f t="shared" si="1"/>
        <v>是</v>
      </c>
      <c r="G22" s="136" t="str">
        <f t="shared" si="2"/>
        <v>项</v>
      </c>
    </row>
    <row r="23" ht="36" customHeight="1" spans="1:7">
      <c r="A23" s="396">
        <v>2010206</v>
      </c>
      <c r="B23" s="273" t="s">
        <v>151</v>
      </c>
      <c r="C23" s="275">
        <v>20</v>
      </c>
      <c r="D23" s="275">
        <v>41</v>
      </c>
      <c r="E23" s="88">
        <f t="shared" si="0"/>
        <v>1.05</v>
      </c>
      <c r="F23" s="247" t="str">
        <f t="shared" si="1"/>
        <v>是</v>
      </c>
      <c r="G23" s="136" t="str">
        <f t="shared" si="2"/>
        <v>项</v>
      </c>
    </row>
    <row r="24" ht="36" customHeight="1" spans="1:7">
      <c r="A24" s="396">
        <v>2010250</v>
      </c>
      <c r="B24" s="273" t="s">
        <v>146</v>
      </c>
      <c r="C24" s="275">
        <v>0</v>
      </c>
      <c r="D24" s="275">
        <v>0</v>
      </c>
      <c r="E24" s="88" t="str">
        <f t="shared" si="0"/>
        <v/>
      </c>
      <c r="F24" s="247" t="str">
        <f t="shared" si="1"/>
        <v>否</v>
      </c>
      <c r="G24" s="136" t="str">
        <f t="shared" si="2"/>
        <v>项</v>
      </c>
    </row>
    <row r="25" ht="36" customHeight="1" spans="1:7">
      <c r="A25" s="396">
        <v>2010299</v>
      </c>
      <c r="B25" s="273" t="s">
        <v>152</v>
      </c>
      <c r="C25" s="275">
        <v>0</v>
      </c>
      <c r="D25" s="275">
        <v>65</v>
      </c>
      <c r="E25" s="88" t="str">
        <f t="shared" si="0"/>
        <v/>
      </c>
      <c r="F25" s="247" t="str">
        <f t="shared" si="1"/>
        <v>是</v>
      </c>
      <c r="G25" s="136" t="str">
        <f t="shared" si="2"/>
        <v>项</v>
      </c>
    </row>
    <row r="26" ht="36" customHeight="1" spans="1:7">
      <c r="A26" s="395">
        <v>20103</v>
      </c>
      <c r="B26" s="270" t="s">
        <v>153</v>
      </c>
      <c r="C26" s="277">
        <v>3673</v>
      </c>
      <c r="D26" s="277">
        <v>3419</v>
      </c>
      <c r="E26" s="85">
        <f t="shared" si="0"/>
        <v>-0.069</v>
      </c>
      <c r="F26" s="247" t="str">
        <f t="shared" si="1"/>
        <v>是</v>
      </c>
      <c r="G26" s="136" t="str">
        <f t="shared" si="2"/>
        <v>款</v>
      </c>
    </row>
    <row r="27" ht="36" customHeight="1" spans="1:7">
      <c r="A27" s="396">
        <v>2010301</v>
      </c>
      <c r="B27" s="273" t="s">
        <v>137</v>
      </c>
      <c r="C27" s="275">
        <v>3020</v>
      </c>
      <c r="D27" s="275">
        <v>2590</v>
      </c>
      <c r="E27" s="88">
        <f t="shared" si="0"/>
        <v>-0.142</v>
      </c>
      <c r="F27" s="247" t="str">
        <f t="shared" si="1"/>
        <v>是</v>
      </c>
      <c r="G27" s="136" t="str">
        <f t="shared" si="2"/>
        <v>项</v>
      </c>
    </row>
    <row r="28" ht="36" customHeight="1" spans="1:7">
      <c r="A28" s="396">
        <v>2010302</v>
      </c>
      <c r="B28" s="273" t="s">
        <v>138</v>
      </c>
      <c r="C28" s="275">
        <v>40</v>
      </c>
      <c r="D28" s="275">
        <v>86</v>
      </c>
      <c r="E28" s="88">
        <f t="shared" si="0"/>
        <v>1.15</v>
      </c>
      <c r="F28" s="247" t="str">
        <f t="shared" si="1"/>
        <v>是</v>
      </c>
      <c r="G28" s="136" t="str">
        <f t="shared" si="2"/>
        <v>项</v>
      </c>
    </row>
    <row r="29" ht="36" customHeight="1" spans="1:7">
      <c r="A29" s="396">
        <v>2010303</v>
      </c>
      <c r="B29" s="273" t="s">
        <v>139</v>
      </c>
      <c r="C29" s="275">
        <v>140</v>
      </c>
      <c r="D29" s="275">
        <v>169</v>
      </c>
      <c r="E29" s="88">
        <f t="shared" si="0"/>
        <v>0.207</v>
      </c>
      <c r="F29" s="247" t="str">
        <f t="shared" si="1"/>
        <v>是</v>
      </c>
      <c r="G29" s="136" t="str">
        <f t="shared" si="2"/>
        <v>项</v>
      </c>
    </row>
    <row r="30" ht="36" customHeight="1" spans="1:7">
      <c r="A30" s="396">
        <v>2010304</v>
      </c>
      <c r="B30" s="273" t="s">
        <v>154</v>
      </c>
      <c r="C30" s="275">
        <v>0</v>
      </c>
      <c r="D30" s="275">
        <v>0</v>
      </c>
      <c r="E30" s="88" t="str">
        <f t="shared" si="0"/>
        <v/>
      </c>
      <c r="F30" s="247" t="str">
        <f t="shared" si="1"/>
        <v>否</v>
      </c>
      <c r="G30" s="136" t="str">
        <f t="shared" si="2"/>
        <v>项</v>
      </c>
    </row>
    <row r="31" ht="36" customHeight="1" spans="1:7">
      <c r="A31" s="396">
        <v>2010305</v>
      </c>
      <c r="B31" s="273" t="s">
        <v>155</v>
      </c>
      <c r="C31" s="275">
        <v>115</v>
      </c>
      <c r="D31" s="275">
        <v>80</v>
      </c>
      <c r="E31" s="88">
        <f t="shared" si="0"/>
        <v>-0.304</v>
      </c>
      <c r="F31" s="247" t="str">
        <f t="shared" si="1"/>
        <v>是</v>
      </c>
      <c r="G31" s="136" t="str">
        <f t="shared" si="2"/>
        <v>项</v>
      </c>
    </row>
    <row r="32" ht="36" customHeight="1" spans="1:7">
      <c r="A32" s="396">
        <v>2010306</v>
      </c>
      <c r="B32" s="273" t="s">
        <v>156</v>
      </c>
      <c r="C32" s="275">
        <v>37</v>
      </c>
      <c r="D32" s="275">
        <v>165</v>
      </c>
      <c r="E32" s="88">
        <f t="shared" si="0"/>
        <v>3.459</v>
      </c>
      <c r="F32" s="247" t="str">
        <f t="shared" si="1"/>
        <v>是</v>
      </c>
      <c r="G32" s="136" t="str">
        <f t="shared" si="2"/>
        <v>项</v>
      </c>
    </row>
    <row r="33" ht="36" customHeight="1" spans="1:7">
      <c r="A33" s="396">
        <v>2010308</v>
      </c>
      <c r="B33" s="273" t="s">
        <v>157</v>
      </c>
      <c r="C33" s="275">
        <v>11</v>
      </c>
      <c r="D33" s="275">
        <v>0</v>
      </c>
      <c r="E33" s="88">
        <f t="shared" si="0"/>
        <v>-1</v>
      </c>
      <c r="F33" s="247" t="str">
        <f t="shared" si="1"/>
        <v>是</v>
      </c>
      <c r="G33" s="136" t="str">
        <f t="shared" si="2"/>
        <v>项</v>
      </c>
    </row>
    <row r="34" ht="36" customHeight="1" spans="1:7">
      <c r="A34" s="396">
        <v>2010309</v>
      </c>
      <c r="B34" s="273" t="s">
        <v>158</v>
      </c>
      <c r="C34" s="275">
        <v>0</v>
      </c>
      <c r="D34" s="275">
        <v>0</v>
      </c>
      <c r="E34" s="88" t="str">
        <f t="shared" si="0"/>
        <v/>
      </c>
      <c r="F34" s="247" t="str">
        <f t="shared" si="1"/>
        <v>否</v>
      </c>
      <c r="G34" s="136" t="str">
        <f t="shared" si="2"/>
        <v>项</v>
      </c>
    </row>
    <row r="35" ht="36" customHeight="1" spans="1:7">
      <c r="A35" s="396">
        <v>2010350</v>
      </c>
      <c r="B35" s="273" t="s">
        <v>146</v>
      </c>
      <c r="C35" s="275">
        <v>286</v>
      </c>
      <c r="D35" s="275">
        <v>289</v>
      </c>
      <c r="E35" s="88">
        <f t="shared" si="0"/>
        <v>0.01</v>
      </c>
      <c r="F35" s="247" t="str">
        <f t="shared" si="1"/>
        <v>是</v>
      </c>
      <c r="G35" s="136" t="str">
        <f t="shared" si="2"/>
        <v>项</v>
      </c>
    </row>
    <row r="36" ht="36" customHeight="1" spans="1:7">
      <c r="A36" s="397">
        <v>2010399</v>
      </c>
      <c r="B36" s="273" t="s">
        <v>159</v>
      </c>
      <c r="C36" s="275">
        <v>24</v>
      </c>
      <c r="D36" s="275">
        <v>40</v>
      </c>
      <c r="E36" s="88">
        <f t="shared" si="0"/>
        <v>0.667</v>
      </c>
      <c r="F36" s="247" t="str">
        <f t="shared" si="1"/>
        <v>是</v>
      </c>
      <c r="G36" s="136" t="str">
        <f t="shared" si="2"/>
        <v>项</v>
      </c>
    </row>
    <row r="37" ht="36" customHeight="1" spans="1:7">
      <c r="A37" s="395">
        <v>20104</v>
      </c>
      <c r="B37" s="270" t="s">
        <v>160</v>
      </c>
      <c r="C37" s="277">
        <v>838</v>
      </c>
      <c r="D37" s="277">
        <v>2777</v>
      </c>
      <c r="E37" s="85">
        <f t="shared" si="0"/>
        <v>2.314</v>
      </c>
      <c r="F37" s="247" t="str">
        <f t="shared" si="1"/>
        <v>是</v>
      </c>
      <c r="G37" s="136" t="str">
        <f t="shared" si="2"/>
        <v>款</v>
      </c>
    </row>
    <row r="38" ht="36" customHeight="1" spans="1:7">
      <c r="A38" s="396">
        <v>2010401</v>
      </c>
      <c r="B38" s="273" t="s">
        <v>137</v>
      </c>
      <c r="C38" s="275">
        <v>763</v>
      </c>
      <c r="D38" s="275">
        <v>747</v>
      </c>
      <c r="E38" s="88">
        <f t="shared" si="0"/>
        <v>-0.021</v>
      </c>
      <c r="F38" s="247" t="str">
        <f t="shared" si="1"/>
        <v>是</v>
      </c>
      <c r="G38" s="136" t="str">
        <f t="shared" si="2"/>
        <v>项</v>
      </c>
    </row>
    <row r="39" ht="36" customHeight="1" spans="1:7">
      <c r="A39" s="396">
        <v>2010402</v>
      </c>
      <c r="B39" s="273" t="s">
        <v>138</v>
      </c>
      <c r="C39" s="275">
        <v>0</v>
      </c>
      <c r="D39" s="275">
        <v>0</v>
      </c>
      <c r="E39" s="88" t="str">
        <f t="shared" si="0"/>
        <v/>
      </c>
      <c r="F39" s="247" t="str">
        <f t="shared" si="1"/>
        <v>否</v>
      </c>
      <c r="G39" s="136" t="str">
        <f t="shared" si="2"/>
        <v>项</v>
      </c>
    </row>
    <row r="40" ht="36" customHeight="1" spans="1:7">
      <c r="A40" s="396">
        <v>2010403</v>
      </c>
      <c r="B40" s="273" t="s">
        <v>139</v>
      </c>
      <c r="C40" s="275">
        <v>0</v>
      </c>
      <c r="D40" s="275">
        <v>0</v>
      </c>
      <c r="E40" s="88" t="str">
        <f t="shared" si="0"/>
        <v/>
      </c>
      <c r="F40" s="247" t="str">
        <f t="shared" si="1"/>
        <v>否</v>
      </c>
      <c r="G40" s="136" t="str">
        <f t="shared" si="2"/>
        <v>项</v>
      </c>
    </row>
    <row r="41" ht="36" customHeight="1" spans="1:7">
      <c r="A41" s="396">
        <v>2010404</v>
      </c>
      <c r="B41" s="273" t="s">
        <v>161</v>
      </c>
      <c r="C41" s="275">
        <v>0</v>
      </c>
      <c r="D41" s="275">
        <v>2000</v>
      </c>
      <c r="E41" s="88" t="str">
        <f t="shared" si="0"/>
        <v/>
      </c>
      <c r="F41" s="247" t="str">
        <f t="shared" si="1"/>
        <v>是</v>
      </c>
      <c r="G41" s="136" t="str">
        <f t="shared" si="2"/>
        <v>项</v>
      </c>
    </row>
    <row r="42" ht="36" customHeight="1" spans="1:7">
      <c r="A42" s="396">
        <v>2010405</v>
      </c>
      <c r="B42" s="273" t="s">
        <v>162</v>
      </c>
      <c r="C42" s="275">
        <v>0</v>
      </c>
      <c r="D42" s="275">
        <v>0</v>
      </c>
      <c r="E42" s="88" t="str">
        <f t="shared" si="0"/>
        <v/>
      </c>
      <c r="F42" s="247" t="str">
        <f t="shared" si="1"/>
        <v>否</v>
      </c>
      <c r="G42" s="136" t="str">
        <f t="shared" si="2"/>
        <v>项</v>
      </c>
    </row>
    <row r="43" ht="36" customHeight="1" spans="1:7">
      <c r="A43" s="396">
        <v>2010406</v>
      </c>
      <c r="B43" s="273" t="s">
        <v>163</v>
      </c>
      <c r="C43" s="275">
        <v>0</v>
      </c>
      <c r="D43" s="275">
        <v>0</v>
      </c>
      <c r="E43" s="88" t="str">
        <f t="shared" si="0"/>
        <v/>
      </c>
      <c r="F43" s="247" t="str">
        <f t="shared" si="1"/>
        <v>否</v>
      </c>
      <c r="G43" s="136" t="str">
        <f t="shared" si="2"/>
        <v>项</v>
      </c>
    </row>
    <row r="44" ht="36" customHeight="1" spans="1:7">
      <c r="A44" s="396">
        <v>2010407</v>
      </c>
      <c r="B44" s="273" t="s">
        <v>164</v>
      </c>
      <c r="C44" s="275">
        <v>0</v>
      </c>
      <c r="D44" s="275">
        <v>0</v>
      </c>
      <c r="E44" s="88" t="str">
        <f t="shared" si="0"/>
        <v/>
      </c>
      <c r="F44" s="247" t="str">
        <f t="shared" si="1"/>
        <v>否</v>
      </c>
      <c r="G44" s="136" t="str">
        <f t="shared" si="2"/>
        <v>项</v>
      </c>
    </row>
    <row r="45" ht="36" customHeight="1" spans="1:7">
      <c r="A45" s="396">
        <v>2010408</v>
      </c>
      <c r="B45" s="273" t="s">
        <v>165</v>
      </c>
      <c r="C45" s="275">
        <v>0</v>
      </c>
      <c r="D45" s="275">
        <v>0</v>
      </c>
      <c r="E45" s="88" t="str">
        <f t="shared" si="0"/>
        <v/>
      </c>
      <c r="F45" s="247" t="str">
        <f t="shared" si="1"/>
        <v>否</v>
      </c>
      <c r="G45" s="136" t="str">
        <f t="shared" si="2"/>
        <v>项</v>
      </c>
    </row>
    <row r="46" ht="36" customHeight="1" spans="1:7">
      <c r="A46" s="396">
        <v>2010450</v>
      </c>
      <c r="B46" s="273" t="s">
        <v>146</v>
      </c>
      <c r="C46" s="275">
        <v>75</v>
      </c>
      <c r="D46" s="275">
        <v>30</v>
      </c>
      <c r="E46" s="88">
        <f t="shared" si="0"/>
        <v>-0.6</v>
      </c>
      <c r="F46" s="247" t="str">
        <f t="shared" si="1"/>
        <v>是</v>
      </c>
      <c r="G46" s="136" t="str">
        <f t="shared" si="2"/>
        <v>项</v>
      </c>
    </row>
    <row r="47" ht="36" customHeight="1" spans="1:7">
      <c r="A47" s="396">
        <v>2010499</v>
      </c>
      <c r="B47" s="273" t="s">
        <v>166</v>
      </c>
      <c r="C47" s="275">
        <v>0</v>
      </c>
      <c r="D47" s="275">
        <v>0</v>
      </c>
      <c r="E47" s="88" t="str">
        <f t="shared" si="0"/>
        <v/>
      </c>
      <c r="F47" s="247" t="str">
        <f t="shared" si="1"/>
        <v>否</v>
      </c>
      <c r="G47" s="136" t="str">
        <f t="shared" si="2"/>
        <v>项</v>
      </c>
    </row>
    <row r="48" ht="36" customHeight="1" spans="1:7">
      <c r="A48" s="395">
        <v>20105</v>
      </c>
      <c r="B48" s="270" t="s">
        <v>167</v>
      </c>
      <c r="C48" s="277">
        <v>596</v>
      </c>
      <c r="D48" s="277">
        <v>712</v>
      </c>
      <c r="E48" s="85">
        <f t="shared" si="0"/>
        <v>0.195</v>
      </c>
      <c r="F48" s="247" t="str">
        <f t="shared" si="1"/>
        <v>是</v>
      </c>
      <c r="G48" s="136" t="str">
        <f t="shared" si="2"/>
        <v>款</v>
      </c>
    </row>
    <row r="49" ht="36" customHeight="1" spans="1:7">
      <c r="A49" s="396">
        <v>2010501</v>
      </c>
      <c r="B49" s="273" t="s">
        <v>137</v>
      </c>
      <c r="C49" s="275">
        <v>365</v>
      </c>
      <c r="D49" s="275">
        <v>367</v>
      </c>
      <c r="E49" s="88">
        <f t="shared" si="0"/>
        <v>0.005</v>
      </c>
      <c r="F49" s="247" t="str">
        <f t="shared" si="1"/>
        <v>是</v>
      </c>
      <c r="G49" s="136" t="str">
        <f t="shared" si="2"/>
        <v>项</v>
      </c>
    </row>
    <row r="50" ht="36" customHeight="1" spans="1:7">
      <c r="A50" s="396">
        <v>2010502</v>
      </c>
      <c r="B50" s="273" t="s">
        <v>138</v>
      </c>
      <c r="C50" s="275">
        <v>0</v>
      </c>
      <c r="D50" s="275">
        <v>0</v>
      </c>
      <c r="E50" s="88" t="str">
        <f t="shared" si="0"/>
        <v/>
      </c>
      <c r="F50" s="247" t="str">
        <f t="shared" si="1"/>
        <v>否</v>
      </c>
      <c r="G50" s="136" t="str">
        <f t="shared" si="2"/>
        <v>项</v>
      </c>
    </row>
    <row r="51" ht="36" customHeight="1" spans="1:7">
      <c r="A51" s="396">
        <v>2010503</v>
      </c>
      <c r="B51" s="273" t="s">
        <v>139</v>
      </c>
      <c r="C51" s="275">
        <v>0</v>
      </c>
      <c r="D51" s="275">
        <v>0</v>
      </c>
      <c r="E51" s="88" t="str">
        <f t="shared" si="0"/>
        <v/>
      </c>
      <c r="F51" s="247" t="str">
        <f t="shared" si="1"/>
        <v>否</v>
      </c>
      <c r="G51" s="136" t="str">
        <f t="shared" si="2"/>
        <v>项</v>
      </c>
    </row>
    <row r="52" ht="36" customHeight="1" spans="1:7">
      <c r="A52" s="396">
        <v>2010504</v>
      </c>
      <c r="B52" s="273" t="s">
        <v>168</v>
      </c>
      <c r="C52" s="275">
        <v>0</v>
      </c>
      <c r="D52" s="275">
        <v>0</v>
      </c>
      <c r="E52" s="88" t="str">
        <f t="shared" si="0"/>
        <v/>
      </c>
      <c r="F52" s="247" t="str">
        <f t="shared" si="1"/>
        <v>否</v>
      </c>
      <c r="G52" s="136" t="str">
        <f t="shared" si="2"/>
        <v>项</v>
      </c>
    </row>
    <row r="53" ht="36" customHeight="1" spans="1:7">
      <c r="A53" s="396">
        <v>2010505</v>
      </c>
      <c r="B53" s="273" t="s">
        <v>169</v>
      </c>
      <c r="C53" s="275">
        <v>0</v>
      </c>
      <c r="D53" s="275">
        <v>0</v>
      </c>
      <c r="E53" s="88" t="str">
        <f t="shared" si="0"/>
        <v/>
      </c>
      <c r="F53" s="247" t="str">
        <f t="shared" si="1"/>
        <v>否</v>
      </c>
      <c r="G53" s="136" t="str">
        <f t="shared" si="2"/>
        <v>项</v>
      </c>
    </row>
    <row r="54" ht="36" customHeight="1" spans="1:7">
      <c r="A54" s="396">
        <v>2010506</v>
      </c>
      <c r="B54" s="273" t="s">
        <v>170</v>
      </c>
      <c r="C54" s="275">
        <v>0</v>
      </c>
      <c r="D54" s="275">
        <v>0</v>
      </c>
      <c r="E54" s="88" t="str">
        <f t="shared" si="0"/>
        <v/>
      </c>
      <c r="F54" s="247" t="str">
        <f t="shared" si="1"/>
        <v>否</v>
      </c>
      <c r="G54" s="136" t="str">
        <f t="shared" si="2"/>
        <v>项</v>
      </c>
    </row>
    <row r="55" ht="36" customHeight="1" spans="1:7">
      <c r="A55" s="396">
        <v>2010507</v>
      </c>
      <c r="B55" s="273" t="s">
        <v>171</v>
      </c>
      <c r="C55" s="275">
        <v>145</v>
      </c>
      <c r="D55" s="275">
        <v>168</v>
      </c>
      <c r="E55" s="88">
        <f t="shared" si="0"/>
        <v>0.159</v>
      </c>
      <c r="F55" s="247" t="str">
        <f t="shared" si="1"/>
        <v>是</v>
      </c>
      <c r="G55" s="136" t="str">
        <f t="shared" si="2"/>
        <v>项</v>
      </c>
    </row>
    <row r="56" ht="36" customHeight="1" spans="1:7">
      <c r="A56" s="396">
        <v>2010508</v>
      </c>
      <c r="B56" s="273" t="s">
        <v>172</v>
      </c>
      <c r="C56" s="275">
        <v>25</v>
      </c>
      <c r="D56" s="275">
        <v>50</v>
      </c>
      <c r="E56" s="88">
        <f t="shared" si="0"/>
        <v>1</v>
      </c>
      <c r="F56" s="247" t="str">
        <f t="shared" si="1"/>
        <v>是</v>
      </c>
      <c r="G56" s="136" t="str">
        <f t="shared" si="2"/>
        <v>项</v>
      </c>
    </row>
    <row r="57" ht="36" customHeight="1" spans="1:7">
      <c r="A57" s="396">
        <v>2010550</v>
      </c>
      <c r="B57" s="273" t="s">
        <v>146</v>
      </c>
      <c r="C57" s="275">
        <v>0</v>
      </c>
      <c r="D57" s="275">
        <v>0</v>
      </c>
      <c r="E57" s="88" t="str">
        <f t="shared" si="0"/>
        <v/>
      </c>
      <c r="F57" s="247" t="str">
        <f t="shared" si="1"/>
        <v>否</v>
      </c>
      <c r="G57" s="136" t="str">
        <f t="shared" si="2"/>
        <v>项</v>
      </c>
    </row>
    <row r="58" ht="36" customHeight="1" spans="1:7">
      <c r="A58" s="396">
        <v>2010599</v>
      </c>
      <c r="B58" s="273" t="s">
        <v>173</v>
      </c>
      <c r="C58" s="275">
        <v>61</v>
      </c>
      <c r="D58" s="275">
        <v>127</v>
      </c>
      <c r="E58" s="88">
        <f t="shared" si="0"/>
        <v>1.082</v>
      </c>
      <c r="F58" s="247" t="str">
        <f t="shared" si="1"/>
        <v>是</v>
      </c>
      <c r="G58" s="136" t="str">
        <f t="shared" si="2"/>
        <v>项</v>
      </c>
    </row>
    <row r="59" ht="36" customHeight="1" spans="1:7">
      <c r="A59" s="395">
        <v>20106</v>
      </c>
      <c r="B59" s="270" t="s">
        <v>174</v>
      </c>
      <c r="C59" s="277">
        <v>1022</v>
      </c>
      <c r="D59" s="277">
        <v>1000</v>
      </c>
      <c r="E59" s="85">
        <f t="shared" si="0"/>
        <v>-0.022</v>
      </c>
      <c r="F59" s="247" t="str">
        <f t="shared" si="1"/>
        <v>是</v>
      </c>
      <c r="G59" s="136" t="str">
        <f t="shared" si="2"/>
        <v>款</v>
      </c>
    </row>
    <row r="60" ht="36" customHeight="1" spans="1:7">
      <c r="A60" s="396">
        <v>2010601</v>
      </c>
      <c r="B60" s="273" t="s">
        <v>137</v>
      </c>
      <c r="C60" s="275">
        <v>944</v>
      </c>
      <c r="D60" s="275">
        <v>860</v>
      </c>
      <c r="E60" s="88">
        <f t="shared" si="0"/>
        <v>-0.089</v>
      </c>
      <c r="F60" s="247" t="str">
        <f t="shared" si="1"/>
        <v>是</v>
      </c>
      <c r="G60" s="136" t="str">
        <f t="shared" si="2"/>
        <v>项</v>
      </c>
    </row>
    <row r="61" ht="36" customHeight="1" spans="1:7">
      <c r="A61" s="396">
        <v>2010602</v>
      </c>
      <c r="B61" s="273" t="s">
        <v>138</v>
      </c>
      <c r="C61" s="275">
        <v>38</v>
      </c>
      <c r="D61" s="275">
        <v>80</v>
      </c>
      <c r="E61" s="88">
        <f t="shared" si="0"/>
        <v>1.105</v>
      </c>
      <c r="F61" s="247" t="str">
        <f t="shared" si="1"/>
        <v>是</v>
      </c>
      <c r="G61" s="136" t="str">
        <f t="shared" si="2"/>
        <v>项</v>
      </c>
    </row>
    <row r="62" ht="36" customHeight="1" spans="1:7">
      <c r="A62" s="396">
        <v>2010603</v>
      </c>
      <c r="B62" s="273" t="s">
        <v>139</v>
      </c>
      <c r="C62" s="275">
        <v>0</v>
      </c>
      <c r="D62" s="275">
        <v>0</v>
      </c>
      <c r="E62" s="88" t="str">
        <f t="shared" si="0"/>
        <v/>
      </c>
      <c r="F62" s="247" t="str">
        <f t="shared" si="1"/>
        <v>否</v>
      </c>
      <c r="G62" s="136" t="str">
        <f t="shared" si="2"/>
        <v>项</v>
      </c>
    </row>
    <row r="63" ht="36" customHeight="1" spans="1:7">
      <c r="A63" s="396">
        <v>2010604</v>
      </c>
      <c r="B63" s="273" t="s">
        <v>175</v>
      </c>
      <c r="C63" s="275">
        <v>0</v>
      </c>
      <c r="D63" s="275">
        <v>0</v>
      </c>
      <c r="E63" s="88" t="str">
        <f t="shared" si="0"/>
        <v/>
      </c>
      <c r="F63" s="247" t="str">
        <f t="shared" si="1"/>
        <v>否</v>
      </c>
      <c r="G63" s="136" t="str">
        <f t="shared" si="2"/>
        <v>项</v>
      </c>
    </row>
    <row r="64" ht="36" customHeight="1" spans="1:7">
      <c r="A64" s="396">
        <v>2010605</v>
      </c>
      <c r="B64" s="273" t="s">
        <v>176</v>
      </c>
      <c r="C64" s="275">
        <v>0</v>
      </c>
      <c r="D64" s="275">
        <v>0</v>
      </c>
      <c r="E64" s="88" t="str">
        <f t="shared" si="0"/>
        <v/>
      </c>
      <c r="F64" s="247" t="str">
        <f t="shared" si="1"/>
        <v>否</v>
      </c>
      <c r="G64" s="136" t="str">
        <f t="shared" si="2"/>
        <v>项</v>
      </c>
    </row>
    <row r="65" ht="36" customHeight="1" spans="1:7">
      <c r="A65" s="396">
        <v>2010606</v>
      </c>
      <c r="B65" s="273" t="s">
        <v>177</v>
      </c>
      <c r="C65" s="275">
        <v>0</v>
      </c>
      <c r="D65" s="275">
        <v>0</v>
      </c>
      <c r="E65" s="88" t="str">
        <f t="shared" si="0"/>
        <v/>
      </c>
      <c r="F65" s="247" t="str">
        <f t="shared" si="1"/>
        <v>否</v>
      </c>
      <c r="G65" s="136" t="str">
        <f t="shared" si="2"/>
        <v>项</v>
      </c>
    </row>
    <row r="66" ht="36" customHeight="1" spans="1:7">
      <c r="A66" s="396">
        <v>2010607</v>
      </c>
      <c r="B66" s="273" t="s">
        <v>178</v>
      </c>
      <c r="C66" s="275">
        <v>0</v>
      </c>
      <c r="D66" s="275">
        <v>0</v>
      </c>
      <c r="E66" s="88" t="str">
        <f t="shared" si="0"/>
        <v/>
      </c>
      <c r="F66" s="247" t="str">
        <f t="shared" si="1"/>
        <v>否</v>
      </c>
      <c r="G66" s="136" t="str">
        <f t="shared" si="2"/>
        <v>项</v>
      </c>
    </row>
    <row r="67" ht="36" customHeight="1" spans="1:7">
      <c r="A67" s="396">
        <v>2010608</v>
      </c>
      <c r="B67" s="273" t="s">
        <v>179</v>
      </c>
      <c r="C67" s="275">
        <v>0</v>
      </c>
      <c r="D67" s="275">
        <v>0</v>
      </c>
      <c r="E67" s="88" t="str">
        <f t="shared" si="0"/>
        <v/>
      </c>
      <c r="F67" s="247" t="str">
        <f t="shared" si="1"/>
        <v>否</v>
      </c>
      <c r="G67" s="136" t="str">
        <f t="shared" si="2"/>
        <v>项</v>
      </c>
    </row>
    <row r="68" ht="36" customHeight="1" spans="1:7">
      <c r="A68" s="396">
        <v>2010650</v>
      </c>
      <c r="B68" s="273" t="s">
        <v>146</v>
      </c>
      <c r="C68" s="275">
        <v>0</v>
      </c>
      <c r="D68" s="275">
        <v>0</v>
      </c>
      <c r="E68" s="88" t="str">
        <f t="shared" ref="E68:E131" si="3">IF(C68&gt;0,D68/C68-1,IF(C68&lt;0,-(D68/C68-1),""))</f>
        <v/>
      </c>
      <c r="F68" s="247" t="str">
        <f t="shared" ref="F68:F131" si="4">IF(LEN(A68)=3,"是",IF(B68&lt;&gt;"",IF(SUM(C68:D68)&lt;&gt;0,"是","否"),"是"))</f>
        <v>否</v>
      </c>
      <c r="G68" s="136" t="str">
        <f t="shared" ref="G68:G131" si="5">IF(LEN(A68)=3,"类",IF(LEN(A68)=5,"款","项"))</f>
        <v>项</v>
      </c>
    </row>
    <row r="69" ht="36" customHeight="1" spans="1:7">
      <c r="A69" s="396">
        <v>2010699</v>
      </c>
      <c r="B69" s="273" t="s">
        <v>180</v>
      </c>
      <c r="C69" s="275">
        <v>40</v>
      </c>
      <c r="D69" s="275">
        <v>60</v>
      </c>
      <c r="E69" s="88">
        <f t="shared" si="3"/>
        <v>0.5</v>
      </c>
      <c r="F69" s="247" t="str">
        <f t="shared" si="4"/>
        <v>是</v>
      </c>
      <c r="G69" s="136" t="str">
        <f t="shared" si="5"/>
        <v>项</v>
      </c>
    </row>
    <row r="70" ht="36" customHeight="1" spans="1:7">
      <c r="A70" s="395">
        <v>20107</v>
      </c>
      <c r="B70" s="270" t="s">
        <v>181</v>
      </c>
      <c r="C70" s="277">
        <v>350</v>
      </c>
      <c r="D70" s="277">
        <v>300</v>
      </c>
      <c r="E70" s="85">
        <f t="shared" si="3"/>
        <v>-0.143</v>
      </c>
      <c r="F70" s="247" t="str">
        <f t="shared" si="4"/>
        <v>是</v>
      </c>
      <c r="G70" s="136" t="str">
        <f t="shared" si="5"/>
        <v>款</v>
      </c>
    </row>
    <row r="71" ht="36" customHeight="1" spans="1:7">
      <c r="A71" s="396">
        <v>2010701</v>
      </c>
      <c r="B71" s="273" t="s">
        <v>137</v>
      </c>
      <c r="C71" s="275">
        <v>200</v>
      </c>
      <c r="D71" s="275">
        <v>150</v>
      </c>
      <c r="E71" s="88">
        <f t="shared" si="3"/>
        <v>-0.25</v>
      </c>
      <c r="F71" s="247" t="str">
        <f t="shared" si="4"/>
        <v>是</v>
      </c>
      <c r="G71" s="136" t="str">
        <f t="shared" si="5"/>
        <v>项</v>
      </c>
    </row>
    <row r="72" ht="36" customHeight="1" spans="1:7">
      <c r="A72" s="396">
        <v>2010702</v>
      </c>
      <c r="B72" s="273" t="s">
        <v>138</v>
      </c>
      <c r="C72" s="275">
        <v>0</v>
      </c>
      <c r="D72" s="275">
        <v>0</v>
      </c>
      <c r="E72" s="88" t="str">
        <f t="shared" si="3"/>
        <v/>
      </c>
      <c r="F72" s="247" t="str">
        <f t="shared" si="4"/>
        <v>否</v>
      </c>
      <c r="G72" s="136" t="str">
        <f t="shared" si="5"/>
        <v>项</v>
      </c>
    </row>
    <row r="73" ht="36" customHeight="1" spans="1:7">
      <c r="A73" s="396">
        <v>2010703</v>
      </c>
      <c r="B73" s="273" t="s">
        <v>139</v>
      </c>
      <c r="C73" s="275">
        <v>0</v>
      </c>
      <c r="D73" s="275">
        <v>0</v>
      </c>
      <c r="E73" s="88" t="str">
        <f t="shared" si="3"/>
        <v/>
      </c>
      <c r="F73" s="247" t="str">
        <f t="shared" si="4"/>
        <v>否</v>
      </c>
      <c r="G73" s="136" t="str">
        <f t="shared" si="5"/>
        <v>项</v>
      </c>
    </row>
    <row r="74" ht="36" customHeight="1" spans="1:7">
      <c r="A74" s="396">
        <v>2010704</v>
      </c>
      <c r="B74" s="273" t="s">
        <v>182</v>
      </c>
      <c r="C74" s="275">
        <v>0</v>
      </c>
      <c r="D74" s="275">
        <v>0</v>
      </c>
      <c r="E74" s="88" t="str">
        <f t="shared" si="3"/>
        <v/>
      </c>
      <c r="F74" s="247" t="str">
        <f t="shared" si="4"/>
        <v>否</v>
      </c>
      <c r="G74" s="136" t="str">
        <f t="shared" si="5"/>
        <v>项</v>
      </c>
    </row>
    <row r="75" ht="36" customHeight="1" spans="1:7">
      <c r="A75" s="396">
        <v>2010705</v>
      </c>
      <c r="B75" s="273" t="s">
        <v>183</v>
      </c>
      <c r="C75" s="275">
        <v>0</v>
      </c>
      <c r="D75" s="275">
        <v>0</v>
      </c>
      <c r="E75" s="88" t="str">
        <f t="shared" si="3"/>
        <v/>
      </c>
      <c r="F75" s="247" t="str">
        <f t="shared" si="4"/>
        <v>否</v>
      </c>
      <c r="G75" s="136" t="str">
        <f t="shared" si="5"/>
        <v>项</v>
      </c>
    </row>
    <row r="76" ht="36" customHeight="1" spans="1:7">
      <c r="A76" s="396">
        <v>2010706</v>
      </c>
      <c r="B76" s="273" t="s">
        <v>184</v>
      </c>
      <c r="C76" s="275">
        <v>0</v>
      </c>
      <c r="D76" s="275">
        <v>0</v>
      </c>
      <c r="E76" s="88" t="str">
        <f t="shared" si="3"/>
        <v/>
      </c>
      <c r="F76" s="247" t="str">
        <f t="shared" si="4"/>
        <v>否</v>
      </c>
      <c r="G76" s="136" t="str">
        <f t="shared" si="5"/>
        <v>项</v>
      </c>
    </row>
    <row r="77" ht="36" customHeight="1" spans="1:7">
      <c r="A77" s="396">
        <v>2010707</v>
      </c>
      <c r="B77" s="273" t="s">
        <v>185</v>
      </c>
      <c r="C77" s="275">
        <v>0</v>
      </c>
      <c r="D77" s="275">
        <v>0</v>
      </c>
      <c r="E77" s="88" t="str">
        <f t="shared" si="3"/>
        <v/>
      </c>
      <c r="F77" s="247" t="str">
        <f t="shared" si="4"/>
        <v>否</v>
      </c>
      <c r="G77" s="136" t="str">
        <f t="shared" si="5"/>
        <v>项</v>
      </c>
    </row>
    <row r="78" ht="36" customHeight="1" spans="1:7">
      <c r="A78" s="396">
        <v>2010708</v>
      </c>
      <c r="B78" s="273" t="s">
        <v>186</v>
      </c>
      <c r="C78" s="275">
        <v>0</v>
      </c>
      <c r="D78" s="275">
        <v>0</v>
      </c>
      <c r="E78" s="88" t="str">
        <f t="shared" si="3"/>
        <v/>
      </c>
      <c r="F78" s="247" t="str">
        <f t="shared" si="4"/>
        <v>否</v>
      </c>
      <c r="G78" s="136" t="str">
        <f t="shared" si="5"/>
        <v>项</v>
      </c>
    </row>
    <row r="79" ht="36" customHeight="1" spans="1:7">
      <c r="A79" s="396">
        <v>2010709</v>
      </c>
      <c r="B79" s="273" t="s">
        <v>178</v>
      </c>
      <c r="C79" s="275">
        <v>0</v>
      </c>
      <c r="D79" s="275">
        <v>0</v>
      </c>
      <c r="E79" s="88" t="str">
        <f t="shared" si="3"/>
        <v/>
      </c>
      <c r="F79" s="247" t="str">
        <f t="shared" si="4"/>
        <v>否</v>
      </c>
      <c r="G79" s="136" t="str">
        <f t="shared" si="5"/>
        <v>项</v>
      </c>
    </row>
    <row r="80" ht="36" customHeight="1" spans="1:7">
      <c r="A80" s="398">
        <v>2010710</v>
      </c>
      <c r="B80" s="273" t="s">
        <v>187</v>
      </c>
      <c r="C80" s="275">
        <v>0</v>
      </c>
      <c r="D80" s="275">
        <v>0</v>
      </c>
      <c r="E80" s="88" t="str">
        <f t="shared" si="3"/>
        <v/>
      </c>
      <c r="F80" s="247" t="str">
        <f t="shared" si="4"/>
        <v>否</v>
      </c>
      <c r="G80" s="136" t="str">
        <f t="shared" si="5"/>
        <v>项</v>
      </c>
    </row>
    <row r="81" ht="36" customHeight="1" spans="1:7">
      <c r="A81" s="396">
        <v>2010750</v>
      </c>
      <c r="B81" s="273" t="s">
        <v>146</v>
      </c>
      <c r="C81" s="275">
        <v>0</v>
      </c>
      <c r="D81" s="275">
        <v>0</v>
      </c>
      <c r="E81" s="88" t="str">
        <f t="shared" si="3"/>
        <v/>
      </c>
      <c r="F81" s="247" t="str">
        <f t="shared" si="4"/>
        <v>否</v>
      </c>
      <c r="G81" s="136" t="str">
        <f t="shared" si="5"/>
        <v>项</v>
      </c>
    </row>
    <row r="82" ht="36" customHeight="1" spans="1:7">
      <c r="A82" s="396">
        <v>2010799</v>
      </c>
      <c r="B82" s="273" t="s">
        <v>188</v>
      </c>
      <c r="C82" s="275">
        <v>150</v>
      </c>
      <c r="D82" s="275">
        <v>150</v>
      </c>
      <c r="E82" s="88">
        <f t="shared" si="3"/>
        <v>0</v>
      </c>
      <c r="F82" s="247" t="str">
        <f t="shared" si="4"/>
        <v>是</v>
      </c>
      <c r="G82" s="136" t="str">
        <f t="shared" si="5"/>
        <v>项</v>
      </c>
    </row>
    <row r="83" ht="36" customHeight="1" spans="1:7">
      <c r="A83" s="395">
        <v>20108</v>
      </c>
      <c r="B83" s="270" t="s">
        <v>189</v>
      </c>
      <c r="C83" s="277">
        <v>27</v>
      </c>
      <c r="D83" s="277">
        <v>0</v>
      </c>
      <c r="E83" s="85">
        <f t="shared" si="3"/>
        <v>-1</v>
      </c>
      <c r="F83" s="247" t="str">
        <f t="shared" si="4"/>
        <v>是</v>
      </c>
      <c r="G83" s="136" t="str">
        <f t="shared" si="5"/>
        <v>款</v>
      </c>
    </row>
    <row r="84" ht="36" customHeight="1" spans="1:7">
      <c r="A84" s="396">
        <v>2010801</v>
      </c>
      <c r="B84" s="273" t="s">
        <v>137</v>
      </c>
      <c r="C84" s="275">
        <v>0</v>
      </c>
      <c r="D84" s="275">
        <v>0</v>
      </c>
      <c r="E84" s="88" t="str">
        <f t="shared" si="3"/>
        <v/>
      </c>
      <c r="F84" s="247" t="str">
        <f t="shared" si="4"/>
        <v>否</v>
      </c>
      <c r="G84" s="136" t="str">
        <f t="shared" si="5"/>
        <v>项</v>
      </c>
    </row>
    <row r="85" ht="36" customHeight="1" spans="1:7">
      <c r="A85" s="396">
        <v>2010802</v>
      </c>
      <c r="B85" s="273" t="s">
        <v>138</v>
      </c>
      <c r="C85" s="275">
        <v>0</v>
      </c>
      <c r="D85" s="275">
        <v>0</v>
      </c>
      <c r="E85" s="88" t="str">
        <f t="shared" si="3"/>
        <v/>
      </c>
      <c r="F85" s="247" t="str">
        <f t="shared" si="4"/>
        <v>否</v>
      </c>
      <c r="G85" s="136" t="str">
        <f t="shared" si="5"/>
        <v>项</v>
      </c>
    </row>
    <row r="86" ht="36" customHeight="1" spans="1:7">
      <c r="A86" s="396">
        <v>2010803</v>
      </c>
      <c r="B86" s="273" t="s">
        <v>139</v>
      </c>
      <c r="C86" s="275">
        <v>0</v>
      </c>
      <c r="D86" s="275">
        <v>0</v>
      </c>
      <c r="E86" s="88" t="str">
        <f t="shared" si="3"/>
        <v/>
      </c>
      <c r="F86" s="247" t="str">
        <f t="shared" si="4"/>
        <v>否</v>
      </c>
      <c r="G86" s="136" t="str">
        <f t="shared" si="5"/>
        <v>项</v>
      </c>
    </row>
    <row r="87" ht="36" customHeight="1" spans="1:7">
      <c r="A87" s="396">
        <v>2010804</v>
      </c>
      <c r="B87" s="273" t="s">
        <v>190</v>
      </c>
      <c r="C87" s="275">
        <v>27</v>
      </c>
      <c r="D87" s="275">
        <v>0</v>
      </c>
      <c r="E87" s="88">
        <f t="shared" si="3"/>
        <v>-1</v>
      </c>
      <c r="F87" s="247" t="str">
        <f t="shared" si="4"/>
        <v>是</v>
      </c>
      <c r="G87" s="136" t="str">
        <f t="shared" si="5"/>
        <v>项</v>
      </c>
    </row>
    <row r="88" ht="36" customHeight="1" spans="1:7">
      <c r="A88" s="396">
        <v>2010805</v>
      </c>
      <c r="B88" s="273" t="s">
        <v>191</v>
      </c>
      <c r="C88" s="275">
        <v>0</v>
      </c>
      <c r="D88" s="275">
        <v>0</v>
      </c>
      <c r="E88" s="88" t="str">
        <f t="shared" si="3"/>
        <v/>
      </c>
      <c r="F88" s="247" t="str">
        <f t="shared" si="4"/>
        <v>否</v>
      </c>
      <c r="G88" s="136" t="str">
        <f t="shared" si="5"/>
        <v>项</v>
      </c>
    </row>
    <row r="89" ht="36" customHeight="1" spans="1:7">
      <c r="A89" s="396">
        <v>2010806</v>
      </c>
      <c r="B89" s="273" t="s">
        <v>178</v>
      </c>
      <c r="C89" s="275">
        <v>0</v>
      </c>
      <c r="D89" s="275">
        <v>0</v>
      </c>
      <c r="E89" s="88" t="str">
        <f t="shared" si="3"/>
        <v/>
      </c>
      <c r="F89" s="247" t="str">
        <f t="shared" si="4"/>
        <v>否</v>
      </c>
      <c r="G89" s="136" t="str">
        <f t="shared" si="5"/>
        <v>项</v>
      </c>
    </row>
    <row r="90" ht="36" customHeight="1" spans="1:7">
      <c r="A90" s="396">
        <v>2010850</v>
      </c>
      <c r="B90" s="273" t="s">
        <v>146</v>
      </c>
      <c r="C90" s="275">
        <v>0</v>
      </c>
      <c r="D90" s="275">
        <v>0</v>
      </c>
      <c r="E90" s="88" t="str">
        <f t="shared" si="3"/>
        <v/>
      </c>
      <c r="F90" s="247" t="str">
        <f t="shared" si="4"/>
        <v>否</v>
      </c>
      <c r="G90" s="136" t="str">
        <f t="shared" si="5"/>
        <v>项</v>
      </c>
    </row>
    <row r="91" ht="36" customHeight="1" spans="1:7">
      <c r="A91" s="396">
        <v>2010899</v>
      </c>
      <c r="B91" s="273" t="s">
        <v>192</v>
      </c>
      <c r="C91" s="275">
        <v>0</v>
      </c>
      <c r="D91" s="275">
        <v>0</v>
      </c>
      <c r="E91" s="88" t="str">
        <f t="shared" si="3"/>
        <v/>
      </c>
      <c r="F91" s="247" t="str">
        <f t="shared" si="4"/>
        <v>否</v>
      </c>
      <c r="G91" s="136" t="str">
        <f t="shared" si="5"/>
        <v>项</v>
      </c>
    </row>
    <row r="92" ht="36" customHeight="1" spans="1:7">
      <c r="A92" s="395">
        <v>20109</v>
      </c>
      <c r="B92" s="270" t="s">
        <v>193</v>
      </c>
      <c r="C92" s="277">
        <v>0</v>
      </c>
      <c r="D92" s="277">
        <v>0</v>
      </c>
      <c r="E92" s="85" t="str">
        <f t="shared" si="3"/>
        <v/>
      </c>
      <c r="F92" s="247" t="str">
        <f t="shared" si="4"/>
        <v>否</v>
      </c>
      <c r="G92" s="136" t="str">
        <f t="shared" si="5"/>
        <v>款</v>
      </c>
    </row>
    <row r="93" ht="36" customHeight="1" spans="1:7">
      <c r="A93" s="396">
        <v>2010901</v>
      </c>
      <c r="B93" s="273" t="s">
        <v>137</v>
      </c>
      <c r="C93" s="275">
        <v>0</v>
      </c>
      <c r="D93" s="275">
        <v>0</v>
      </c>
      <c r="E93" s="88" t="str">
        <f t="shared" si="3"/>
        <v/>
      </c>
      <c r="F93" s="247" t="str">
        <f t="shared" si="4"/>
        <v>否</v>
      </c>
      <c r="G93" s="136" t="str">
        <f t="shared" si="5"/>
        <v>项</v>
      </c>
    </row>
    <row r="94" ht="36" customHeight="1" spans="1:7">
      <c r="A94" s="396">
        <v>2010902</v>
      </c>
      <c r="B94" s="273" t="s">
        <v>138</v>
      </c>
      <c r="C94" s="275">
        <v>0</v>
      </c>
      <c r="D94" s="275">
        <v>0</v>
      </c>
      <c r="E94" s="88" t="str">
        <f t="shared" si="3"/>
        <v/>
      </c>
      <c r="F94" s="247" t="str">
        <f t="shared" si="4"/>
        <v>否</v>
      </c>
      <c r="G94" s="136" t="str">
        <f t="shared" si="5"/>
        <v>项</v>
      </c>
    </row>
    <row r="95" ht="36" customHeight="1" spans="1:7">
      <c r="A95" s="396">
        <v>2010903</v>
      </c>
      <c r="B95" s="273" t="s">
        <v>139</v>
      </c>
      <c r="C95" s="275">
        <v>0</v>
      </c>
      <c r="D95" s="275">
        <v>0</v>
      </c>
      <c r="E95" s="88" t="str">
        <f t="shared" si="3"/>
        <v/>
      </c>
      <c r="F95" s="247" t="str">
        <f t="shared" si="4"/>
        <v>否</v>
      </c>
      <c r="G95" s="136" t="str">
        <f t="shared" si="5"/>
        <v>项</v>
      </c>
    </row>
    <row r="96" ht="36" customHeight="1" spans="1:7">
      <c r="A96" s="396">
        <v>2010905</v>
      </c>
      <c r="B96" s="273" t="s">
        <v>194</v>
      </c>
      <c r="C96" s="275">
        <v>0</v>
      </c>
      <c r="D96" s="275">
        <v>0</v>
      </c>
      <c r="E96" s="88" t="str">
        <f t="shared" si="3"/>
        <v/>
      </c>
      <c r="F96" s="247" t="str">
        <f t="shared" si="4"/>
        <v>否</v>
      </c>
      <c r="G96" s="136" t="str">
        <f t="shared" si="5"/>
        <v>项</v>
      </c>
    </row>
    <row r="97" ht="36" customHeight="1" spans="1:7">
      <c r="A97" s="396">
        <v>2010907</v>
      </c>
      <c r="B97" s="273" t="s">
        <v>195</v>
      </c>
      <c r="C97" s="275">
        <v>0</v>
      </c>
      <c r="D97" s="275">
        <v>0</v>
      </c>
      <c r="E97" s="88" t="str">
        <f t="shared" si="3"/>
        <v/>
      </c>
      <c r="F97" s="247" t="str">
        <f t="shared" si="4"/>
        <v>否</v>
      </c>
      <c r="G97" s="136" t="str">
        <f t="shared" si="5"/>
        <v>项</v>
      </c>
    </row>
    <row r="98" ht="36" customHeight="1" spans="1:7">
      <c r="A98" s="396">
        <v>2010908</v>
      </c>
      <c r="B98" s="273" t="s">
        <v>178</v>
      </c>
      <c r="C98" s="275">
        <v>0</v>
      </c>
      <c r="D98" s="275">
        <v>0</v>
      </c>
      <c r="E98" s="88" t="str">
        <f t="shared" si="3"/>
        <v/>
      </c>
      <c r="F98" s="247" t="str">
        <f t="shared" si="4"/>
        <v>否</v>
      </c>
      <c r="G98" s="136" t="str">
        <f t="shared" si="5"/>
        <v>项</v>
      </c>
    </row>
    <row r="99" ht="36" customHeight="1" spans="1:7">
      <c r="A99" s="396">
        <v>2010909</v>
      </c>
      <c r="B99" s="273" t="s">
        <v>196</v>
      </c>
      <c r="C99" s="275">
        <v>0</v>
      </c>
      <c r="D99" s="275">
        <v>0</v>
      </c>
      <c r="E99" s="88" t="str">
        <f t="shared" si="3"/>
        <v/>
      </c>
      <c r="F99" s="247" t="str">
        <f t="shared" si="4"/>
        <v>否</v>
      </c>
      <c r="G99" s="136" t="str">
        <f t="shared" si="5"/>
        <v>项</v>
      </c>
    </row>
    <row r="100" ht="36" customHeight="1" spans="1:7">
      <c r="A100" s="396">
        <v>2010910</v>
      </c>
      <c r="B100" s="273" t="s">
        <v>197</v>
      </c>
      <c r="C100" s="275">
        <v>0</v>
      </c>
      <c r="D100" s="275">
        <v>0</v>
      </c>
      <c r="E100" s="88" t="str">
        <f t="shared" si="3"/>
        <v/>
      </c>
      <c r="F100" s="247" t="str">
        <f t="shared" si="4"/>
        <v>否</v>
      </c>
      <c r="G100" s="136" t="str">
        <f t="shared" si="5"/>
        <v>项</v>
      </c>
    </row>
    <row r="101" ht="36" customHeight="1" spans="1:7">
      <c r="A101" s="396">
        <v>2010911</v>
      </c>
      <c r="B101" s="273" t="s">
        <v>198</v>
      </c>
      <c r="C101" s="275">
        <v>0</v>
      </c>
      <c r="D101" s="275">
        <v>0</v>
      </c>
      <c r="E101" s="88" t="str">
        <f t="shared" si="3"/>
        <v/>
      </c>
      <c r="F101" s="247" t="str">
        <f t="shared" si="4"/>
        <v>否</v>
      </c>
      <c r="G101" s="136" t="str">
        <f t="shared" si="5"/>
        <v>项</v>
      </c>
    </row>
    <row r="102" ht="36" customHeight="1" spans="1:7">
      <c r="A102" s="396">
        <v>2010912</v>
      </c>
      <c r="B102" s="273" t="s">
        <v>199</v>
      </c>
      <c r="C102" s="275">
        <v>0</v>
      </c>
      <c r="D102" s="275">
        <v>0</v>
      </c>
      <c r="E102" s="88" t="str">
        <f t="shared" si="3"/>
        <v/>
      </c>
      <c r="F102" s="247" t="str">
        <f t="shared" si="4"/>
        <v>否</v>
      </c>
      <c r="G102" s="136" t="str">
        <f t="shared" si="5"/>
        <v>项</v>
      </c>
    </row>
    <row r="103" ht="36" customHeight="1" spans="1:7">
      <c r="A103" s="396">
        <v>2010950</v>
      </c>
      <c r="B103" s="273" t="s">
        <v>146</v>
      </c>
      <c r="C103" s="275">
        <v>0</v>
      </c>
      <c r="D103" s="275">
        <v>0</v>
      </c>
      <c r="E103" s="88" t="str">
        <f t="shared" si="3"/>
        <v/>
      </c>
      <c r="F103" s="247" t="str">
        <f t="shared" si="4"/>
        <v>否</v>
      </c>
      <c r="G103" s="136" t="str">
        <f t="shared" si="5"/>
        <v>项</v>
      </c>
    </row>
    <row r="104" ht="36" customHeight="1" spans="1:7">
      <c r="A104" s="396">
        <v>2010999</v>
      </c>
      <c r="B104" s="273" t="s">
        <v>200</v>
      </c>
      <c r="C104" s="275">
        <v>0</v>
      </c>
      <c r="D104" s="275">
        <v>0</v>
      </c>
      <c r="E104" s="88" t="str">
        <f t="shared" si="3"/>
        <v/>
      </c>
      <c r="F104" s="247" t="str">
        <f t="shared" si="4"/>
        <v>否</v>
      </c>
      <c r="G104" s="136" t="str">
        <f t="shared" si="5"/>
        <v>项</v>
      </c>
    </row>
    <row r="105" ht="36" customHeight="1" spans="1:7">
      <c r="A105" s="395">
        <v>20110</v>
      </c>
      <c r="B105" s="270" t="s">
        <v>201</v>
      </c>
      <c r="C105" s="277">
        <v>0</v>
      </c>
      <c r="D105" s="277">
        <v>0</v>
      </c>
      <c r="E105" s="85" t="str">
        <f t="shared" si="3"/>
        <v/>
      </c>
      <c r="F105" s="247" t="str">
        <f t="shared" si="4"/>
        <v>否</v>
      </c>
      <c r="G105" s="136" t="str">
        <f t="shared" si="5"/>
        <v>款</v>
      </c>
    </row>
    <row r="106" ht="36" customHeight="1" spans="1:7">
      <c r="A106" s="396">
        <v>2011001</v>
      </c>
      <c r="B106" s="273" t="s">
        <v>137</v>
      </c>
      <c r="C106" s="275">
        <v>0</v>
      </c>
      <c r="D106" s="275">
        <v>0</v>
      </c>
      <c r="E106" s="88" t="str">
        <f t="shared" si="3"/>
        <v/>
      </c>
      <c r="F106" s="247" t="str">
        <f t="shared" si="4"/>
        <v>否</v>
      </c>
      <c r="G106" s="136" t="str">
        <f t="shared" si="5"/>
        <v>项</v>
      </c>
    </row>
    <row r="107" ht="36" customHeight="1" spans="1:7">
      <c r="A107" s="396">
        <v>2011002</v>
      </c>
      <c r="B107" s="273" t="s">
        <v>138</v>
      </c>
      <c r="C107" s="275">
        <v>0</v>
      </c>
      <c r="D107" s="275">
        <v>0</v>
      </c>
      <c r="E107" s="88" t="str">
        <f t="shared" si="3"/>
        <v/>
      </c>
      <c r="F107" s="247" t="str">
        <f t="shared" si="4"/>
        <v>否</v>
      </c>
      <c r="G107" s="136" t="str">
        <f t="shared" si="5"/>
        <v>项</v>
      </c>
    </row>
    <row r="108" ht="36" customHeight="1" spans="1:7">
      <c r="A108" s="396">
        <v>2011003</v>
      </c>
      <c r="B108" s="273" t="s">
        <v>139</v>
      </c>
      <c r="C108" s="275">
        <v>0</v>
      </c>
      <c r="D108" s="275">
        <v>0</v>
      </c>
      <c r="E108" s="88" t="str">
        <f t="shared" si="3"/>
        <v/>
      </c>
      <c r="F108" s="247" t="str">
        <f t="shared" si="4"/>
        <v>否</v>
      </c>
      <c r="G108" s="136" t="str">
        <f t="shared" si="5"/>
        <v>项</v>
      </c>
    </row>
    <row r="109" ht="36" customHeight="1" spans="1:7">
      <c r="A109" s="396">
        <v>2011004</v>
      </c>
      <c r="B109" s="273" t="s">
        <v>202</v>
      </c>
      <c r="C109" s="275">
        <v>0</v>
      </c>
      <c r="D109" s="275">
        <v>0</v>
      </c>
      <c r="E109" s="88" t="str">
        <f t="shared" si="3"/>
        <v/>
      </c>
      <c r="F109" s="247" t="str">
        <f t="shared" si="4"/>
        <v>否</v>
      </c>
      <c r="G109" s="136" t="str">
        <f t="shared" si="5"/>
        <v>项</v>
      </c>
    </row>
    <row r="110" ht="36" customHeight="1" spans="1:7">
      <c r="A110" s="396">
        <v>2011005</v>
      </c>
      <c r="B110" s="273" t="s">
        <v>203</v>
      </c>
      <c r="C110" s="275">
        <v>0</v>
      </c>
      <c r="D110" s="275">
        <v>0</v>
      </c>
      <c r="E110" s="88" t="str">
        <f t="shared" si="3"/>
        <v/>
      </c>
      <c r="F110" s="247" t="str">
        <f t="shared" si="4"/>
        <v>否</v>
      </c>
      <c r="G110" s="136" t="str">
        <f t="shared" si="5"/>
        <v>项</v>
      </c>
    </row>
    <row r="111" ht="36" customHeight="1" spans="1:7">
      <c r="A111" s="396">
        <v>2011007</v>
      </c>
      <c r="B111" s="273" t="s">
        <v>204</v>
      </c>
      <c r="C111" s="275">
        <v>0</v>
      </c>
      <c r="D111" s="275">
        <v>0</v>
      </c>
      <c r="E111" s="88" t="str">
        <f t="shared" si="3"/>
        <v/>
      </c>
      <c r="F111" s="247" t="str">
        <f t="shared" si="4"/>
        <v>否</v>
      </c>
      <c r="G111" s="136" t="str">
        <f t="shared" si="5"/>
        <v>项</v>
      </c>
    </row>
    <row r="112" ht="36" customHeight="1" spans="1:7">
      <c r="A112" s="396">
        <v>2011008</v>
      </c>
      <c r="B112" s="273" t="s">
        <v>205</v>
      </c>
      <c r="C112" s="275">
        <v>0</v>
      </c>
      <c r="D112" s="275">
        <v>0</v>
      </c>
      <c r="E112" s="88" t="str">
        <f t="shared" si="3"/>
        <v/>
      </c>
      <c r="F112" s="247" t="str">
        <f t="shared" si="4"/>
        <v>否</v>
      </c>
      <c r="G112" s="136" t="str">
        <f t="shared" si="5"/>
        <v>项</v>
      </c>
    </row>
    <row r="113" ht="36" customHeight="1" spans="1:7">
      <c r="A113" s="396">
        <v>2011050</v>
      </c>
      <c r="B113" s="273" t="s">
        <v>146</v>
      </c>
      <c r="C113" s="275">
        <v>0</v>
      </c>
      <c r="D113" s="275">
        <v>0</v>
      </c>
      <c r="E113" s="88" t="str">
        <f t="shared" si="3"/>
        <v/>
      </c>
      <c r="F113" s="247" t="str">
        <f t="shared" si="4"/>
        <v>否</v>
      </c>
      <c r="G113" s="136" t="str">
        <f t="shared" si="5"/>
        <v>项</v>
      </c>
    </row>
    <row r="114" ht="36" customHeight="1" spans="1:7">
      <c r="A114" s="396">
        <v>2011099</v>
      </c>
      <c r="B114" s="273" t="s">
        <v>206</v>
      </c>
      <c r="C114" s="275">
        <v>0</v>
      </c>
      <c r="D114" s="275">
        <v>0</v>
      </c>
      <c r="E114" s="88" t="str">
        <f t="shared" si="3"/>
        <v/>
      </c>
      <c r="F114" s="247" t="str">
        <f t="shared" si="4"/>
        <v>否</v>
      </c>
      <c r="G114" s="136" t="str">
        <f t="shared" si="5"/>
        <v>项</v>
      </c>
    </row>
    <row r="115" ht="36" customHeight="1" spans="1:7">
      <c r="A115" s="395">
        <v>20111</v>
      </c>
      <c r="B115" s="270" t="s">
        <v>207</v>
      </c>
      <c r="C115" s="277">
        <v>1466</v>
      </c>
      <c r="D115" s="277">
        <v>1457</v>
      </c>
      <c r="E115" s="85">
        <f t="shared" si="3"/>
        <v>-0.006</v>
      </c>
      <c r="F115" s="247" t="str">
        <f t="shared" si="4"/>
        <v>是</v>
      </c>
      <c r="G115" s="136" t="str">
        <f t="shared" si="5"/>
        <v>款</v>
      </c>
    </row>
    <row r="116" ht="36" customHeight="1" spans="1:7">
      <c r="A116" s="396">
        <v>2011101</v>
      </c>
      <c r="B116" s="273" t="s">
        <v>137</v>
      </c>
      <c r="C116" s="275">
        <v>1191</v>
      </c>
      <c r="D116" s="275">
        <v>1214</v>
      </c>
      <c r="E116" s="88">
        <f t="shared" si="3"/>
        <v>0.019</v>
      </c>
      <c r="F116" s="247" t="str">
        <f t="shared" si="4"/>
        <v>是</v>
      </c>
      <c r="G116" s="136" t="str">
        <f t="shared" si="5"/>
        <v>项</v>
      </c>
    </row>
    <row r="117" ht="36" customHeight="1" spans="1:7">
      <c r="A117" s="396">
        <v>2011102</v>
      </c>
      <c r="B117" s="273" t="s">
        <v>138</v>
      </c>
      <c r="C117" s="275">
        <v>225</v>
      </c>
      <c r="D117" s="275">
        <v>213</v>
      </c>
      <c r="E117" s="88">
        <f t="shared" si="3"/>
        <v>-0.053</v>
      </c>
      <c r="F117" s="247" t="str">
        <f t="shared" si="4"/>
        <v>是</v>
      </c>
      <c r="G117" s="136" t="str">
        <f t="shared" si="5"/>
        <v>项</v>
      </c>
    </row>
    <row r="118" ht="36" customHeight="1" spans="1:7">
      <c r="A118" s="396">
        <v>2011103</v>
      </c>
      <c r="B118" s="273" t="s">
        <v>139</v>
      </c>
      <c r="C118" s="275">
        <v>0</v>
      </c>
      <c r="D118" s="275">
        <v>0</v>
      </c>
      <c r="E118" s="88" t="str">
        <f t="shared" si="3"/>
        <v/>
      </c>
      <c r="F118" s="247" t="str">
        <f t="shared" si="4"/>
        <v>否</v>
      </c>
      <c r="G118" s="136" t="str">
        <f t="shared" si="5"/>
        <v>项</v>
      </c>
    </row>
    <row r="119" ht="36" customHeight="1" spans="1:7">
      <c r="A119" s="396">
        <v>2011104</v>
      </c>
      <c r="B119" s="273" t="s">
        <v>208</v>
      </c>
      <c r="C119" s="275">
        <v>0</v>
      </c>
      <c r="D119" s="275">
        <v>0</v>
      </c>
      <c r="E119" s="88" t="str">
        <f t="shared" si="3"/>
        <v/>
      </c>
      <c r="F119" s="247" t="str">
        <f t="shared" si="4"/>
        <v>否</v>
      </c>
      <c r="G119" s="136" t="str">
        <f t="shared" si="5"/>
        <v>项</v>
      </c>
    </row>
    <row r="120" ht="36" customHeight="1" spans="1:7">
      <c r="A120" s="396">
        <v>2011105</v>
      </c>
      <c r="B120" s="273" t="s">
        <v>209</v>
      </c>
      <c r="C120" s="275">
        <v>0</v>
      </c>
      <c r="D120" s="275">
        <v>0</v>
      </c>
      <c r="E120" s="88" t="str">
        <f t="shared" si="3"/>
        <v/>
      </c>
      <c r="F120" s="247" t="str">
        <f t="shared" si="4"/>
        <v>否</v>
      </c>
      <c r="G120" s="136" t="str">
        <f t="shared" si="5"/>
        <v>项</v>
      </c>
    </row>
    <row r="121" ht="36" customHeight="1" spans="1:7">
      <c r="A121" s="396">
        <v>2011106</v>
      </c>
      <c r="B121" s="273" t="s">
        <v>210</v>
      </c>
      <c r="C121" s="275">
        <v>0</v>
      </c>
      <c r="D121" s="275">
        <v>0</v>
      </c>
      <c r="E121" s="88" t="str">
        <f t="shared" si="3"/>
        <v/>
      </c>
      <c r="F121" s="247" t="str">
        <f t="shared" si="4"/>
        <v>否</v>
      </c>
      <c r="G121" s="136" t="str">
        <f t="shared" si="5"/>
        <v>项</v>
      </c>
    </row>
    <row r="122" ht="36" customHeight="1" spans="1:7">
      <c r="A122" s="396">
        <v>2011150</v>
      </c>
      <c r="B122" s="273" t="s">
        <v>146</v>
      </c>
      <c r="C122" s="275">
        <v>0</v>
      </c>
      <c r="D122" s="275">
        <v>0</v>
      </c>
      <c r="E122" s="88" t="str">
        <f t="shared" si="3"/>
        <v/>
      </c>
      <c r="F122" s="247" t="str">
        <f t="shared" si="4"/>
        <v>否</v>
      </c>
      <c r="G122" s="136" t="str">
        <f t="shared" si="5"/>
        <v>项</v>
      </c>
    </row>
    <row r="123" ht="36" customHeight="1" spans="1:7">
      <c r="A123" s="396">
        <v>2011199</v>
      </c>
      <c r="B123" s="273" t="s">
        <v>211</v>
      </c>
      <c r="C123" s="275">
        <v>50</v>
      </c>
      <c r="D123" s="275">
        <v>30</v>
      </c>
      <c r="E123" s="88">
        <f t="shared" si="3"/>
        <v>-0.4</v>
      </c>
      <c r="F123" s="247" t="str">
        <f t="shared" si="4"/>
        <v>是</v>
      </c>
      <c r="G123" s="136" t="str">
        <f t="shared" si="5"/>
        <v>项</v>
      </c>
    </row>
    <row r="124" ht="36" customHeight="1" spans="1:7">
      <c r="A124" s="395">
        <v>20113</v>
      </c>
      <c r="B124" s="270" t="s">
        <v>212</v>
      </c>
      <c r="C124" s="277">
        <v>219</v>
      </c>
      <c r="D124" s="277">
        <v>990</v>
      </c>
      <c r="E124" s="85">
        <f t="shared" si="3"/>
        <v>3.521</v>
      </c>
      <c r="F124" s="247" t="str">
        <f t="shared" si="4"/>
        <v>是</v>
      </c>
      <c r="G124" s="136" t="str">
        <f t="shared" si="5"/>
        <v>款</v>
      </c>
    </row>
    <row r="125" ht="36" customHeight="1" spans="1:7">
      <c r="A125" s="396">
        <v>2011301</v>
      </c>
      <c r="B125" s="273" t="s">
        <v>137</v>
      </c>
      <c r="C125" s="275">
        <v>140</v>
      </c>
      <c r="D125" s="275">
        <v>189</v>
      </c>
      <c r="E125" s="88">
        <f t="shared" si="3"/>
        <v>0.35</v>
      </c>
      <c r="F125" s="247" t="str">
        <f t="shared" si="4"/>
        <v>是</v>
      </c>
      <c r="G125" s="136" t="str">
        <f t="shared" si="5"/>
        <v>项</v>
      </c>
    </row>
    <row r="126" ht="36" customHeight="1" spans="1:7">
      <c r="A126" s="396">
        <v>2011302</v>
      </c>
      <c r="B126" s="273" t="s">
        <v>138</v>
      </c>
      <c r="C126" s="275">
        <v>1</v>
      </c>
      <c r="D126" s="275">
        <v>1</v>
      </c>
      <c r="E126" s="88">
        <f t="shared" si="3"/>
        <v>0</v>
      </c>
      <c r="F126" s="247" t="str">
        <f t="shared" si="4"/>
        <v>是</v>
      </c>
      <c r="G126" s="136" t="str">
        <f t="shared" si="5"/>
        <v>项</v>
      </c>
    </row>
    <row r="127" ht="36" customHeight="1" spans="1:7">
      <c r="A127" s="396">
        <v>2011303</v>
      </c>
      <c r="B127" s="273" t="s">
        <v>139</v>
      </c>
      <c r="C127" s="275">
        <v>0</v>
      </c>
      <c r="D127" s="275">
        <v>0</v>
      </c>
      <c r="E127" s="88" t="str">
        <f t="shared" si="3"/>
        <v/>
      </c>
      <c r="F127" s="247" t="str">
        <f t="shared" si="4"/>
        <v>否</v>
      </c>
      <c r="G127" s="136" t="str">
        <f t="shared" si="5"/>
        <v>项</v>
      </c>
    </row>
    <row r="128" ht="36" customHeight="1" spans="1:7">
      <c r="A128" s="396">
        <v>2011304</v>
      </c>
      <c r="B128" s="273" t="s">
        <v>213</v>
      </c>
      <c r="C128" s="275">
        <v>0</v>
      </c>
      <c r="D128" s="275">
        <v>0</v>
      </c>
      <c r="E128" s="88" t="str">
        <f t="shared" si="3"/>
        <v/>
      </c>
      <c r="F128" s="247" t="str">
        <f t="shared" si="4"/>
        <v>否</v>
      </c>
      <c r="G128" s="136" t="str">
        <f t="shared" si="5"/>
        <v>项</v>
      </c>
    </row>
    <row r="129" ht="36" customHeight="1" spans="1:7">
      <c r="A129" s="396">
        <v>2011305</v>
      </c>
      <c r="B129" s="273" t="s">
        <v>214</v>
      </c>
      <c r="C129" s="275">
        <v>0</v>
      </c>
      <c r="D129" s="275">
        <v>0</v>
      </c>
      <c r="E129" s="88" t="str">
        <f t="shared" si="3"/>
        <v/>
      </c>
      <c r="F129" s="247" t="str">
        <f t="shared" si="4"/>
        <v>否</v>
      </c>
      <c r="G129" s="136" t="str">
        <f t="shared" si="5"/>
        <v>项</v>
      </c>
    </row>
    <row r="130" ht="36" customHeight="1" spans="1:7">
      <c r="A130" s="396">
        <v>2011306</v>
      </c>
      <c r="B130" s="273" t="s">
        <v>215</v>
      </c>
      <c r="C130" s="275">
        <v>0</v>
      </c>
      <c r="D130" s="275">
        <v>0</v>
      </c>
      <c r="E130" s="88" t="str">
        <f t="shared" si="3"/>
        <v/>
      </c>
      <c r="F130" s="247" t="str">
        <f t="shared" si="4"/>
        <v>否</v>
      </c>
      <c r="G130" s="136" t="str">
        <f t="shared" si="5"/>
        <v>项</v>
      </c>
    </row>
    <row r="131" ht="36" customHeight="1" spans="1:7">
      <c r="A131" s="396">
        <v>2011307</v>
      </c>
      <c r="B131" s="273" t="s">
        <v>216</v>
      </c>
      <c r="C131" s="275">
        <v>0</v>
      </c>
      <c r="D131" s="275">
        <v>0</v>
      </c>
      <c r="E131" s="88" t="str">
        <f t="shared" si="3"/>
        <v/>
      </c>
      <c r="F131" s="247" t="str">
        <f t="shared" si="4"/>
        <v>否</v>
      </c>
      <c r="G131" s="136" t="str">
        <f t="shared" si="5"/>
        <v>项</v>
      </c>
    </row>
    <row r="132" ht="36" customHeight="1" spans="1:7">
      <c r="A132" s="396">
        <v>2011308</v>
      </c>
      <c r="B132" s="273" t="s">
        <v>217</v>
      </c>
      <c r="C132" s="275">
        <v>78</v>
      </c>
      <c r="D132" s="275">
        <v>800</v>
      </c>
      <c r="E132" s="88">
        <f t="shared" ref="E132:E195" si="6">IF(C132&gt;0,D132/C132-1,IF(C132&lt;0,-(D132/C132-1),""))</f>
        <v>9.256</v>
      </c>
      <c r="F132" s="247" t="str">
        <f t="shared" ref="F132:F195" si="7">IF(LEN(A132)=3,"是",IF(B132&lt;&gt;"",IF(SUM(C132:D132)&lt;&gt;0,"是","否"),"是"))</f>
        <v>是</v>
      </c>
      <c r="G132" s="136" t="str">
        <f t="shared" ref="G132:G195" si="8">IF(LEN(A132)=3,"类",IF(LEN(A132)=5,"款","项"))</f>
        <v>项</v>
      </c>
    </row>
    <row r="133" ht="36" customHeight="1" spans="1:7">
      <c r="A133" s="396">
        <v>2011350</v>
      </c>
      <c r="B133" s="273" t="s">
        <v>146</v>
      </c>
      <c r="C133" s="275">
        <v>0</v>
      </c>
      <c r="D133" s="275">
        <v>0</v>
      </c>
      <c r="E133" s="88" t="str">
        <f t="shared" si="6"/>
        <v/>
      </c>
      <c r="F133" s="247" t="str">
        <f t="shared" si="7"/>
        <v>否</v>
      </c>
      <c r="G133" s="136" t="str">
        <f t="shared" si="8"/>
        <v>项</v>
      </c>
    </row>
    <row r="134" ht="36" customHeight="1" spans="1:7">
      <c r="A134" s="396">
        <v>2011399</v>
      </c>
      <c r="B134" s="273" t="s">
        <v>218</v>
      </c>
      <c r="C134" s="275">
        <v>0</v>
      </c>
      <c r="D134" s="275">
        <v>0</v>
      </c>
      <c r="E134" s="88" t="str">
        <f t="shared" si="6"/>
        <v/>
      </c>
      <c r="F134" s="247" t="str">
        <f t="shared" si="7"/>
        <v>否</v>
      </c>
      <c r="G134" s="136" t="str">
        <f t="shared" si="8"/>
        <v>项</v>
      </c>
    </row>
    <row r="135" ht="36" customHeight="1" spans="1:7">
      <c r="A135" s="395">
        <v>20114</v>
      </c>
      <c r="B135" s="270" t="s">
        <v>219</v>
      </c>
      <c r="C135" s="277">
        <v>0</v>
      </c>
      <c r="D135" s="277">
        <v>0</v>
      </c>
      <c r="E135" s="85" t="str">
        <f t="shared" si="6"/>
        <v/>
      </c>
      <c r="F135" s="247" t="str">
        <f t="shared" si="7"/>
        <v>否</v>
      </c>
      <c r="G135" s="136" t="str">
        <f t="shared" si="8"/>
        <v>款</v>
      </c>
    </row>
    <row r="136" ht="36" customHeight="1" spans="1:7">
      <c r="A136" s="396">
        <v>2011401</v>
      </c>
      <c r="B136" s="273" t="s">
        <v>137</v>
      </c>
      <c r="C136" s="275">
        <v>0</v>
      </c>
      <c r="D136" s="275">
        <v>0</v>
      </c>
      <c r="E136" s="88" t="str">
        <f t="shared" si="6"/>
        <v/>
      </c>
      <c r="F136" s="247" t="str">
        <f t="shared" si="7"/>
        <v>否</v>
      </c>
      <c r="G136" s="136" t="str">
        <f t="shared" si="8"/>
        <v>项</v>
      </c>
    </row>
    <row r="137" ht="36" customHeight="1" spans="1:7">
      <c r="A137" s="396">
        <v>2011402</v>
      </c>
      <c r="B137" s="273" t="s">
        <v>138</v>
      </c>
      <c r="C137" s="275">
        <v>0</v>
      </c>
      <c r="D137" s="275">
        <v>0</v>
      </c>
      <c r="E137" s="88" t="str">
        <f t="shared" si="6"/>
        <v/>
      </c>
      <c r="F137" s="247" t="str">
        <f t="shared" si="7"/>
        <v>否</v>
      </c>
      <c r="G137" s="136" t="str">
        <f t="shared" si="8"/>
        <v>项</v>
      </c>
    </row>
    <row r="138" ht="36" customHeight="1" spans="1:7">
      <c r="A138" s="396">
        <v>2011403</v>
      </c>
      <c r="B138" s="273" t="s">
        <v>139</v>
      </c>
      <c r="C138" s="275">
        <v>0</v>
      </c>
      <c r="D138" s="275">
        <v>0</v>
      </c>
      <c r="E138" s="88" t="str">
        <f t="shared" si="6"/>
        <v/>
      </c>
      <c r="F138" s="247" t="str">
        <f t="shared" si="7"/>
        <v>否</v>
      </c>
      <c r="G138" s="136" t="str">
        <f t="shared" si="8"/>
        <v>项</v>
      </c>
    </row>
    <row r="139" ht="36" customHeight="1" spans="1:7">
      <c r="A139" s="396">
        <v>2011404</v>
      </c>
      <c r="B139" s="273" t="s">
        <v>220</v>
      </c>
      <c r="C139" s="275">
        <v>0</v>
      </c>
      <c r="D139" s="275">
        <v>0</v>
      </c>
      <c r="E139" s="88" t="str">
        <f t="shared" si="6"/>
        <v/>
      </c>
      <c r="F139" s="247" t="str">
        <f t="shared" si="7"/>
        <v>否</v>
      </c>
      <c r="G139" s="136" t="str">
        <f t="shared" si="8"/>
        <v>项</v>
      </c>
    </row>
    <row r="140" ht="36" customHeight="1" spans="1:7">
      <c r="A140" s="396">
        <v>2011405</v>
      </c>
      <c r="B140" s="273" t="s">
        <v>221</v>
      </c>
      <c r="C140" s="275">
        <v>0</v>
      </c>
      <c r="D140" s="275">
        <v>0</v>
      </c>
      <c r="E140" s="88" t="str">
        <f t="shared" si="6"/>
        <v/>
      </c>
      <c r="F140" s="247" t="str">
        <f t="shared" si="7"/>
        <v>否</v>
      </c>
      <c r="G140" s="136" t="str">
        <f t="shared" si="8"/>
        <v>项</v>
      </c>
    </row>
    <row r="141" ht="36" customHeight="1" spans="1:7">
      <c r="A141" s="396">
        <v>2011406</v>
      </c>
      <c r="B141" s="273" t="s">
        <v>222</v>
      </c>
      <c r="C141" s="275">
        <v>0</v>
      </c>
      <c r="D141" s="275">
        <v>0</v>
      </c>
      <c r="E141" s="88" t="str">
        <f t="shared" si="6"/>
        <v/>
      </c>
      <c r="F141" s="247" t="str">
        <f t="shared" si="7"/>
        <v>否</v>
      </c>
      <c r="G141" s="136" t="str">
        <f t="shared" si="8"/>
        <v>项</v>
      </c>
    </row>
    <row r="142" ht="36" customHeight="1" spans="1:7">
      <c r="A142" s="396">
        <v>2011408</v>
      </c>
      <c r="B142" s="273" t="s">
        <v>223</v>
      </c>
      <c r="C142" s="275">
        <v>0</v>
      </c>
      <c r="D142" s="275">
        <v>0</v>
      </c>
      <c r="E142" s="88" t="str">
        <f t="shared" si="6"/>
        <v/>
      </c>
      <c r="F142" s="247" t="str">
        <f t="shared" si="7"/>
        <v>否</v>
      </c>
      <c r="G142" s="136" t="str">
        <f t="shared" si="8"/>
        <v>项</v>
      </c>
    </row>
    <row r="143" ht="36" customHeight="1" spans="1:7">
      <c r="A143" s="396">
        <v>2011409</v>
      </c>
      <c r="B143" s="273" t="s">
        <v>224</v>
      </c>
      <c r="C143" s="275">
        <v>0</v>
      </c>
      <c r="D143" s="275">
        <v>0</v>
      </c>
      <c r="E143" s="88" t="str">
        <f t="shared" si="6"/>
        <v/>
      </c>
      <c r="F143" s="247" t="str">
        <f t="shared" si="7"/>
        <v>否</v>
      </c>
      <c r="G143" s="136" t="str">
        <f t="shared" si="8"/>
        <v>项</v>
      </c>
    </row>
    <row r="144" ht="36" customHeight="1" spans="1:7">
      <c r="A144" s="396">
        <v>2011410</v>
      </c>
      <c r="B144" s="273" t="s">
        <v>225</v>
      </c>
      <c r="C144" s="275">
        <v>0</v>
      </c>
      <c r="D144" s="275">
        <v>0</v>
      </c>
      <c r="E144" s="88" t="str">
        <f t="shared" si="6"/>
        <v/>
      </c>
      <c r="F144" s="247" t="str">
        <f t="shared" si="7"/>
        <v>否</v>
      </c>
      <c r="G144" s="136" t="str">
        <f t="shared" si="8"/>
        <v>项</v>
      </c>
    </row>
    <row r="145" ht="36" customHeight="1" spans="1:7">
      <c r="A145" s="396">
        <v>2011411</v>
      </c>
      <c r="B145" s="273" t="s">
        <v>226</v>
      </c>
      <c r="C145" s="275">
        <v>0</v>
      </c>
      <c r="D145" s="275">
        <v>0</v>
      </c>
      <c r="E145" s="88" t="str">
        <f t="shared" si="6"/>
        <v/>
      </c>
      <c r="F145" s="247" t="str">
        <f t="shared" si="7"/>
        <v>否</v>
      </c>
      <c r="G145" s="136" t="str">
        <f t="shared" si="8"/>
        <v>项</v>
      </c>
    </row>
    <row r="146" ht="36" customHeight="1" spans="1:7">
      <c r="A146" s="396">
        <v>2011450</v>
      </c>
      <c r="B146" s="273" t="s">
        <v>146</v>
      </c>
      <c r="C146" s="275">
        <v>0</v>
      </c>
      <c r="D146" s="275">
        <v>0</v>
      </c>
      <c r="E146" s="88" t="str">
        <f t="shared" si="6"/>
        <v/>
      </c>
      <c r="F146" s="247" t="str">
        <f t="shared" si="7"/>
        <v>否</v>
      </c>
      <c r="G146" s="136" t="str">
        <f t="shared" si="8"/>
        <v>项</v>
      </c>
    </row>
    <row r="147" ht="36" customHeight="1" spans="1:7">
      <c r="A147" s="396">
        <v>2011499</v>
      </c>
      <c r="B147" s="273" t="s">
        <v>227</v>
      </c>
      <c r="C147" s="275">
        <v>0</v>
      </c>
      <c r="D147" s="275">
        <v>0</v>
      </c>
      <c r="E147" s="88" t="str">
        <f t="shared" si="6"/>
        <v/>
      </c>
      <c r="F147" s="247" t="str">
        <f t="shared" si="7"/>
        <v>否</v>
      </c>
      <c r="G147" s="136" t="str">
        <f t="shared" si="8"/>
        <v>项</v>
      </c>
    </row>
    <row r="148" ht="36" customHeight="1" spans="1:7">
      <c r="A148" s="395">
        <v>20123</v>
      </c>
      <c r="B148" s="270" t="s">
        <v>228</v>
      </c>
      <c r="C148" s="277">
        <v>112</v>
      </c>
      <c r="D148" s="277">
        <v>260</v>
      </c>
      <c r="E148" s="85">
        <f t="shared" si="6"/>
        <v>1.321</v>
      </c>
      <c r="F148" s="247" t="str">
        <f t="shared" si="7"/>
        <v>是</v>
      </c>
      <c r="G148" s="136" t="str">
        <f t="shared" si="8"/>
        <v>款</v>
      </c>
    </row>
    <row r="149" ht="36" customHeight="1" spans="1:7">
      <c r="A149" s="396">
        <v>2012301</v>
      </c>
      <c r="B149" s="273" t="s">
        <v>137</v>
      </c>
      <c r="C149" s="275">
        <v>0</v>
      </c>
      <c r="D149" s="275">
        <v>0</v>
      </c>
      <c r="E149" s="88" t="str">
        <f t="shared" si="6"/>
        <v/>
      </c>
      <c r="F149" s="247" t="str">
        <f t="shared" si="7"/>
        <v>否</v>
      </c>
      <c r="G149" s="136" t="str">
        <f t="shared" si="8"/>
        <v>项</v>
      </c>
    </row>
    <row r="150" ht="36" customHeight="1" spans="1:7">
      <c r="A150" s="396">
        <v>2012302</v>
      </c>
      <c r="B150" s="273" t="s">
        <v>138</v>
      </c>
      <c r="C150" s="275">
        <v>0</v>
      </c>
      <c r="D150" s="275">
        <v>0</v>
      </c>
      <c r="E150" s="88" t="str">
        <f t="shared" si="6"/>
        <v/>
      </c>
      <c r="F150" s="247" t="str">
        <f t="shared" si="7"/>
        <v>否</v>
      </c>
      <c r="G150" s="136" t="str">
        <f t="shared" si="8"/>
        <v>项</v>
      </c>
    </row>
    <row r="151" ht="36" customHeight="1" spans="1:7">
      <c r="A151" s="396">
        <v>2012303</v>
      </c>
      <c r="B151" s="273" t="s">
        <v>139</v>
      </c>
      <c r="C151" s="275">
        <v>0</v>
      </c>
      <c r="D151" s="275">
        <v>0</v>
      </c>
      <c r="E151" s="88" t="str">
        <f t="shared" si="6"/>
        <v/>
      </c>
      <c r="F151" s="247" t="str">
        <f t="shared" si="7"/>
        <v>否</v>
      </c>
      <c r="G151" s="136" t="str">
        <f t="shared" si="8"/>
        <v>项</v>
      </c>
    </row>
    <row r="152" ht="36" customHeight="1" spans="1:7">
      <c r="A152" s="396">
        <v>2012304</v>
      </c>
      <c r="B152" s="273" t="s">
        <v>229</v>
      </c>
      <c r="C152" s="275">
        <v>112</v>
      </c>
      <c r="D152" s="275">
        <v>200</v>
      </c>
      <c r="E152" s="88">
        <f t="shared" si="6"/>
        <v>0.786</v>
      </c>
      <c r="F152" s="247" t="str">
        <f t="shared" si="7"/>
        <v>是</v>
      </c>
      <c r="G152" s="136" t="str">
        <f t="shared" si="8"/>
        <v>项</v>
      </c>
    </row>
    <row r="153" ht="36" customHeight="1" spans="1:7">
      <c r="A153" s="396">
        <v>2012350</v>
      </c>
      <c r="B153" s="273" t="s">
        <v>146</v>
      </c>
      <c r="C153" s="275">
        <v>0</v>
      </c>
      <c r="D153" s="275">
        <v>0</v>
      </c>
      <c r="E153" s="88" t="str">
        <f t="shared" si="6"/>
        <v/>
      </c>
      <c r="F153" s="247" t="str">
        <f t="shared" si="7"/>
        <v>否</v>
      </c>
      <c r="G153" s="136" t="str">
        <f t="shared" si="8"/>
        <v>项</v>
      </c>
    </row>
    <row r="154" ht="36" customHeight="1" spans="1:7">
      <c r="A154" s="396">
        <v>2012399</v>
      </c>
      <c r="B154" s="273" t="s">
        <v>230</v>
      </c>
      <c r="C154" s="275">
        <v>0</v>
      </c>
      <c r="D154" s="275">
        <v>60</v>
      </c>
      <c r="E154" s="88" t="str">
        <f t="shared" si="6"/>
        <v/>
      </c>
      <c r="F154" s="247" t="str">
        <f t="shared" si="7"/>
        <v>是</v>
      </c>
      <c r="G154" s="136" t="str">
        <f t="shared" si="8"/>
        <v>项</v>
      </c>
    </row>
    <row r="155" ht="36" customHeight="1" spans="1:7">
      <c r="A155" s="395">
        <v>20125</v>
      </c>
      <c r="B155" s="270" t="s">
        <v>231</v>
      </c>
      <c r="C155" s="277">
        <v>0</v>
      </c>
      <c r="D155" s="277">
        <v>0</v>
      </c>
      <c r="E155" s="85" t="str">
        <f t="shared" si="6"/>
        <v/>
      </c>
      <c r="F155" s="247" t="str">
        <f t="shared" si="7"/>
        <v>否</v>
      </c>
      <c r="G155" s="136" t="str">
        <f t="shared" si="8"/>
        <v>款</v>
      </c>
    </row>
    <row r="156" ht="36" customHeight="1" spans="1:7">
      <c r="A156" s="396">
        <v>2012501</v>
      </c>
      <c r="B156" s="273" t="s">
        <v>137</v>
      </c>
      <c r="C156" s="275">
        <v>0</v>
      </c>
      <c r="D156" s="275">
        <v>0</v>
      </c>
      <c r="E156" s="88" t="str">
        <f t="shared" si="6"/>
        <v/>
      </c>
      <c r="F156" s="247" t="str">
        <f t="shared" si="7"/>
        <v>否</v>
      </c>
      <c r="G156" s="136" t="str">
        <f t="shared" si="8"/>
        <v>项</v>
      </c>
    </row>
    <row r="157" ht="36" customHeight="1" spans="1:7">
      <c r="A157" s="396">
        <v>2012502</v>
      </c>
      <c r="B157" s="273" t="s">
        <v>138</v>
      </c>
      <c r="C157" s="275">
        <v>0</v>
      </c>
      <c r="D157" s="275">
        <v>0</v>
      </c>
      <c r="E157" s="88" t="str">
        <f t="shared" si="6"/>
        <v/>
      </c>
      <c r="F157" s="247" t="str">
        <f t="shared" si="7"/>
        <v>否</v>
      </c>
      <c r="G157" s="136" t="str">
        <f t="shared" si="8"/>
        <v>项</v>
      </c>
    </row>
    <row r="158" ht="36" customHeight="1" spans="1:7">
      <c r="A158" s="396">
        <v>2012503</v>
      </c>
      <c r="B158" s="273" t="s">
        <v>139</v>
      </c>
      <c r="C158" s="275">
        <v>0</v>
      </c>
      <c r="D158" s="275">
        <v>0</v>
      </c>
      <c r="E158" s="88" t="str">
        <f t="shared" si="6"/>
        <v/>
      </c>
      <c r="F158" s="247" t="str">
        <f t="shared" si="7"/>
        <v>否</v>
      </c>
      <c r="G158" s="136" t="str">
        <f t="shared" si="8"/>
        <v>项</v>
      </c>
    </row>
    <row r="159" ht="36" customHeight="1" spans="1:7">
      <c r="A159" s="396">
        <v>2012504</v>
      </c>
      <c r="B159" s="273" t="s">
        <v>232</v>
      </c>
      <c r="C159" s="275">
        <v>0</v>
      </c>
      <c r="D159" s="275">
        <v>0</v>
      </c>
      <c r="E159" s="88" t="str">
        <f t="shared" si="6"/>
        <v/>
      </c>
      <c r="F159" s="247" t="str">
        <f t="shared" si="7"/>
        <v>否</v>
      </c>
      <c r="G159" s="136" t="str">
        <f t="shared" si="8"/>
        <v>项</v>
      </c>
    </row>
    <row r="160" ht="36" customHeight="1" spans="1:7">
      <c r="A160" s="396">
        <v>2012505</v>
      </c>
      <c r="B160" s="273" t="s">
        <v>233</v>
      </c>
      <c r="C160" s="275">
        <v>0</v>
      </c>
      <c r="D160" s="275">
        <v>0</v>
      </c>
      <c r="E160" s="88" t="str">
        <f t="shared" si="6"/>
        <v/>
      </c>
      <c r="F160" s="247" t="str">
        <f t="shared" si="7"/>
        <v>否</v>
      </c>
      <c r="G160" s="136" t="str">
        <f t="shared" si="8"/>
        <v>项</v>
      </c>
    </row>
    <row r="161" ht="36" customHeight="1" spans="1:7">
      <c r="A161" s="396">
        <v>2012550</v>
      </c>
      <c r="B161" s="273" t="s">
        <v>146</v>
      </c>
      <c r="C161" s="275">
        <v>0</v>
      </c>
      <c r="D161" s="275">
        <v>0</v>
      </c>
      <c r="E161" s="88" t="str">
        <f t="shared" si="6"/>
        <v/>
      </c>
      <c r="F161" s="247" t="str">
        <f t="shared" si="7"/>
        <v>否</v>
      </c>
      <c r="G161" s="136" t="str">
        <f t="shared" si="8"/>
        <v>项</v>
      </c>
    </row>
    <row r="162" ht="36" customHeight="1" spans="1:7">
      <c r="A162" s="396">
        <v>2012599</v>
      </c>
      <c r="B162" s="273" t="s">
        <v>234</v>
      </c>
      <c r="C162" s="275">
        <v>0</v>
      </c>
      <c r="D162" s="275">
        <v>0</v>
      </c>
      <c r="E162" s="88" t="str">
        <f t="shared" si="6"/>
        <v/>
      </c>
      <c r="F162" s="247" t="str">
        <f t="shared" si="7"/>
        <v>否</v>
      </c>
      <c r="G162" s="136" t="str">
        <f t="shared" si="8"/>
        <v>项</v>
      </c>
    </row>
    <row r="163" ht="36" customHeight="1" spans="1:7">
      <c r="A163" s="395">
        <v>20126</v>
      </c>
      <c r="B163" s="270" t="s">
        <v>235</v>
      </c>
      <c r="C163" s="277">
        <v>80</v>
      </c>
      <c r="D163" s="277">
        <v>175</v>
      </c>
      <c r="E163" s="85">
        <f t="shared" si="6"/>
        <v>1.188</v>
      </c>
      <c r="F163" s="247" t="str">
        <f t="shared" si="7"/>
        <v>是</v>
      </c>
      <c r="G163" s="136" t="str">
        <f t="shared" si="8"/>
        <v>款</v>
      </c>
    </row>
    <row r="164" ht="36" customHeight="1" spans="1:7">
      <c r="A164" s="396">
        <v>2012601</v>
      </c>
      <c r="B164" s="273" t="s">
        <v>137</v>
      </c>
      <c r="C164" s="275">
        <v>52</v>
      </c>
      <c r="D164" s="275">
        <v>75</v>
      </c>
      <c r="E164" s="88">
        <f t="shared" si="6"/>
        <v>0.442</v>
      </c>
      <c r="F164" s="247" t="str">
        <f t="shared" si="7"/>
        <v>是</v>
      </c>
      <c r="G164" s="136" t="str">
        <f t="shared" si="8"/>
        <v>项</v>
      </c>
    </row>
    <row r="165" ht="36" customHeight="1" spans="1:7">
      <c r="A165" s="396">
        <v>2012602</v>
      </c>
      <c r="B165" s="273" t="s">
        <v>138</v>
      </c>
      <c r="C165" s="275">
        <v>28</v>
      </c>
      <c r="D165" s="275">
        <v>0</v>
      </c>
      <c r="E165" s="88">
        <f t="shared" si="6"/>
        <v>-1</v>
      </c>
      <c r="F165" s="247" t="str">
        <f t="shared" si="7"/>
        <v>是</v>
      </c>
      <c r="G165" s="136" t="str">
        <f t="shared" si="8"/>
        <v>项</v>
      </c>
    </row>
    <row r="166" ht="36" customHeight="1" spans="1:7">
      <c r="A166" s="396">
        <v>2012603</v>
      </c>
      <c r="B166" s="273" t="s">
        <v>139</v>
      </c>
      <c r="C166" s="275">
        <v>0</v>
      </c>
      <c r="D166" s="275">
        <v>0</v>
      </c>
      <c r="E166" s="88" t="str">
        <f t="shared" si="6"/>
        <v/>
      </c>
      <c r="F166" s="247" t="str">
        <f t="shared" si="7"/>
        <v>否</v>
      </c>
      <c r="G166" s="136" t="str">
        <f t="shared" si="8"/>
        <v>项</v>
      </c>
    </row>
    <row r="167" ht="36" customHeight="1" spans="1:7">
      <c r="A167" s="396">
        <v>2012604</v>
      </c>
      <c r="B167" s="273" t="s">
        <v>236</v>
      </c>
      <c r="C167" s="275">
        <v>0</v>
      </c>
      <c r="D167" s="275">
        <v>100</v>
      </c>
      <c r="E167" s="88" t="str">
        <f t="shared" si="6"/>
        <v/>
      </c>
      <c r="F167" s="247" t="str">
        <f t="shared" si="7"/>
        <v>是</v>
      </c>
      <c r="G167" s="136" t="str">
        <f t="shared" si="8"/>
        <v>项</v>
      </c>
    </row>
    <row r="168" ht="36" customHeight="1" spans="1:7">
      <c r="A168" s="396">
        <v>2012699</v>
      </c>
      <c r="B168" s="273" t="s">
        <v>237</v>
      </c>
      <c r="C168" s="275">
        <v>0</v>
      </c>
      <c r="D168" s="275">
        <v>0</v>
      </c>
      <c r="E168" s="88" t="str">
        <f t="shared" si="6"/>
        <v/>
      </c>
      <c r="F168" s="247" t="str">
        <f t="shared" si="7"/>
        <v>否</v>
      </c>
      <c r="G168" s="136" t="str">
        <f t="shared" si="8"/>
        <v>项</v>
      </c>
    </row>
    <row r="169" ht="36" customHeight="1" spans="1:7">
      <c r="A169" s="395">
        <v>20128</v>
      </c>
      <c r="B169" s="270" t="s">
        <v>238</v>
      </c>
      <c r="C169" s="277">
        <v>76</v>
      </c>
      <c r="D169" s="277">
        <v>64</v>
      </c>
      <c r="E169" s="85">
        <f t="shared" si="6"/>
        <v>-0.158</v>
      </c>
      <c r="F169" s="247" t="str">
        <f t="shared" si="7"/>
        <v>是</v>
      </c>
      <c r="G169" s="136" t="str">
        <f t="shared" si="8"/>
        <v>款</v>
      </c>
    </row>
    <row r="170" ht="36" customHeight="1" spans="1:7">
      <c r="A170" s="396">
        <v>2012801</v>
      </c>
      <c r="B170" s="273" t="s">
        <v>137</v>
      </c>
      <c r="C170" s="275">
        <v>76</v>
      </c>
      <c r="D170" s="275">
        <v>61</v>
      </c>
      <c r="E170" s="88">
        <f t="shared" si="6"/>
        <v>-0.197</v>
      </c>
      <c r="F170" s="247" t="str">
        <f t="shared" si="7"/>
        <v>是</v>
      </c>
      <c r="G170" s="136" t="str">
        <f t="shared" si="8"/>
        <v>项</v>
      </c>
    </row>
    <row r="171" ht="36" customHeight="1" spans="1:7">
      <c r="A171" s="396">
        <v>2012802</v>
      </c>
      <c r="B171" s="273" t="s">
        <v>138</v>
      </c>
      <c r="C171" s="275">
        <v>0</v>
      </c>
      <c r="D171" s="275">
        <v>3</v>
      </c>
      <c r="E171" s="88" t="str">
        <f t="shared" si="6"/>
        <v/>
      </c>
      <c r="F171" s="247" t="str">
        <f t="shared" si="7"/>
        <v>是</v>
      </c>
      <c r="G171" s="136" t="str">
        <f t="shared" si="8"/>
        <v>项</v>
      </c>
    </row>
    <row r="172" ht="36" customHeight="1" spans="1:7">
      <c r="A172" s="396">
        <v>2012803</v>
      </c>
      <c r="B172" s="273" t="s">
        <v>139</v>
      </c>
      <c r="C172" s="275">
        <v>0</v>
      </c>
      <c r="D172" s="275">
        <v>0</v>
      </c>
      <c r="E172" s="88" t="str">
        <f t="shared" si="6"/>
        <v/>
      </c>
      <c r="F172" s="247" t="str">
        <f t="shared" si="7"/>
        <v>否</v>
      </c>
      <c r="G172" s="136" t="str">
        <f t="shared" si="8"/>
        <v>项</v>
      </c>
    </row>
    <row r="173" ht="36" customHeight="1" spans="1:7">
      <c r="A173" s="396">
        <v>2012804</v>
      </c>
      <c r="B173" s="273" t="s">
        <v>151</v>
      </c>
      <c r="C173" s="275">
        <v>0</v>
      </c>
      <c r="D173" s="275">
        <v>0</v>
      </c>
      <c r="E173" s="88" t="str">
        <f t="shared" si="6"/>
        <v/>
      </c>
      <c r="F173" s="247" t="str">
        <f t="shared" si="7"/>
        <v>否</v>
      </c>
      <c r="G173" s="136" t="str">
        <f t="shared" si="8"/>
        <v>项</v>
      </c>
    </row>
    <row r="174" ht="36" customHeight="1" spans="1:7">
      <c r="A174" s="396">
        <v>2012850</v>
      </c>
      <c r="B174" s="273" t="s">
        <v>146</v>
      </c>
      <c r="C174" s="275">
        <v>0</v>
      </c>
      <c r="D174" s="275">
        <v>0</v>
      </c>
      <c r="E174" s="88" t="str">
        <f t="shared" si="6"/>
        <v/>
      </c>
      <c r="F174" s="247" t="str">
        <f t="shared" si="7"/>
        <v>否</v>
      </c>
      <c r="G174" s="136" t="str">
        <f t="shared" si="8"/>
        <v>项</v>
      </c>
    </row>
    <row r="175" ht="36" customHeight="1" spans="1:7">
      <c r="A175" s="396">
        <v>2012899</v>
      </c>
      <c r="B175" s="273" t="s">
        <v>239</v>
      </c>
      <c r="C175" s="275">
        <v>0</v>
      </c>
      <c r="D175" s="275">
        <v>0</v>
      </c>
      <c r="E175" s="88" t="str">
        <f t="shared" si="6"/>
        <v/>
      </c>
      <c r="F175" s="247" t="str">
        <f t="shared" si="7"/>
        <v>否</v>
      </c>
      <c r="G175" s="136" t="str">
        <f t="shared" si="8"/>
        <v>项</v>
      </c>
    </row>
    <row r="176" ht="36" customHeight="1" spans="1:7">
      <c r="A176" s="395">
        <v>20129</v>
      </c>
      <c r="B176" s="270" t="s">
        <v>240</v>
      </c>
      <c r="C176" s="277">
        <v>447</v>
      </c>
      <c r="D176" s="277">
        <v>401</v>
      </c>
      <c r="E176" s="85">
        <f t="shared" si="6"/>
        <v>-0.103</v>
      </c>
      <c r="F176" s="247" t="str">
        <f t="shared" si="7"/>
        <v>是</v>
      </c>
      <c r="G176" s="136" t="str">
        <f t="shared" si="8"/>
        <v>款</v>
      </c>
    </row>
    <row r="177" ht="36" customHeight="1" spans="1:7">
      <c r="A177" s="396">
        <v>2012901</v>
      </c>
      <c r="B177" s="273" t="s">
        <v>137</v>
      </c>
      <c r="C177" s="275">
        <v>254</v>
      </c>
      <c r="D177" s="275">
        <v>271</v>
      </c>
      <c r="E177" s="88">
        <f t="shared" si="6"/>
        <v>0.067</v>
      </c>
      <c r="F177" s="247" t="str">
        <f t="shared" si="7"/>
        <v>是</v>
      </c>
      <c r="G177" s="136" t="str">
        <f t="shared" si="8"/>
        <v>项</v>
      </c>
    </row>
    <row r="178" ht="36" customHeight="1" spans="1:7">
      <c r="A178" s="396">
        <v>2012902</v>
      </c>
      <c r="B178" s="273" t="s">
        <v>138</v>
      </c>
      <c r="C178" s="275">
        <v>38</v>
      </c>
      <c r="D178" s="275">
        <v>48</v>
      </c>
      <c r="E178" s="88">
        <f t="shared" si="6"/>
        <v>0.263</v>
      </c>
      <c r="F178" s="247" t="str">
        <f t="shared" si="7"/>
        <v>是</v>
      </c>
      <c r="G178" s="136" t="str">
        <f t="shared" si="8"/>
        <v>项</v>
      </c>
    </row>
    <row r="179" ht="36" customHeight="1" spans="1:7">
      <c r="A179" s="396">
        <v>2012903</v>
      </c>
      <c r="B179" s="273" t="s">
        <v>139</v>
      </c>
      <c r="C179" s="275">
        <v>0</v>
      </c>
      <c r="D179" s="275">
        <v>0</v>
      </c>
      <c r="E179" s="88" t="str">
        <f t="shared" si="6"/>
        <v/>
      </c>
      <c r="F179" s="247" t="str">
        <f t="shared" si="7"/>
        <v>否</v>
      </c>
      <c r="G179" s="136" t="str">
        <f t="shared" si="8"/>
        <v>项</v>
      </c>
    </row>
    <row r="180" ht="36" customHeight="1" spans="1:7">
      <c r="A180" s="399">
        <v>2012906</v>
      </c>
      <c r="B180" s="273" t="s">
        <v>241</v>
      </c>
      <c r="C180" s="275">
        <v>0</v>
      </c>
      <c r="D180" s="275">
        <v>0</v>
      </c>
      <c r="E180" s="88" t="str">
        <f t="shared" si="6"/>
        <v/>
      </c>
      <c r="F180" s="247" t="str">
        <f t="shared" si="7"/>
        <v>否</v>
      </c>
      <c r="G180" s="136" t="str">
        <f t="shared" si="8"/>
        <v>项</v>
      </c>
    </row>
    <row r="181" ht="36" customHeight="1" spans="1:7">
      <c r="A181" s="396">
        <v>2012950</v>
      </c>
      <c r="B181" s="273" t="s">
        <v>146</v>
      </c>
      <c r="C181" s="275">
        <v>31</v>
      </c>
      <c r="D181" s="275">
        <v>32</v>
      </c>
      <c r="E181" s="88">
        <f t="shared" si="6"/>
        <v>0.032</v>
      </c>
      <c r="F181" s="247" t="str">
        <f t="shared" si="7"/>
        <v>是</v>
      </c>
      <c r="G181" s="136" t="str">
        <f t="shared" si="8"/>
        <v>项</v>
      </c>
    </row>
    <row r="182" ht="36" customHeight="1" spans="1:7">
      <c r="A182" s="396">
        <v>2012999</v>
      </c>
      <c r="B182" s="273" t="s">
        <v>242</v>
      </c>
      <c r="C182" s="275">
        <v>124</v>
      </c>
      <c r="D182" s="275">
        <v>50</v>
      </c>
      <c r="E182" s="88">
        <f t="shared" si="6"/>
        <v>-0.597</v>
      </c>
      <c r="F182" s="247" t="str">
        <f t="shared" si="7"/>
        <v>是</v>
      </c>
      <c r="G182" s="136" t="str">
        <f t="shared" si="8"/>
        <v>项</v>
      </c>
    </row>
    <row r="183" ht="36" customHeight="1" spans="1:7">
      <c r="A183" s="395">
        <v>20131</v>
      </c>
      <c r="B183" s="270" t="s">
        <v>243</v>
      </c>
      <c r="C183" s="277">
        <v>1332</v>
      </c>
      <c r="D183" s="277">
        <v>1602</v>
      </c>
      <c r="E183" s="85">
        <f t="shared" si="6"/>
        <v>0.203</v>
      </c>
      <c r="F183" s="247" t="str">
        <f t="shared" si="7"/>
        <v>是</v>
      </c>
      <c r="G183" s="136" t="str">
        <f t="shared" si="8"/>
        <v>款</v>
      </c>
    </row>
    <row r="184" ht="36" customHeight="1" spans="1:7">
      <c r="A184" s="396">
        <v>2013101</v>
      </c>
      <c r="B184" s="273" t="s">
        <v>137</v>
      </c>
      <c r="C184" s="275">
        <v>1023</v>
      </c>
      <c r="D184" s="275">
        <v>1060</v>
      </c>
      <c r="E184" s="88">
        <f t="shared" si="6"/>
        <v>0.036</v>
      </c>
      <c r="F184" s="247" t="str">
        <f t="shared" si="7"/>
        <v>是</v>
      </c>
      <c r="G184" s="136" t="str">
        <f t="shared" si="8"/>
        <v>项</v>
      </c>
    </row>
    <row r="185" ht="36" customHeight="1" spans="1:7">
      <c r="A185" s="396">
        <v>2013102</v>
      </c>
      <c r="B185" s="273" t="s">
        <v>138</v>
      </c>
      <c r="C185" s="275">
        <v>23</v>
      </c>
      <c r="D185" s="275">
        <v>51</v>
      </c>
      <c r="E185" s="88">
        <f t="shared" si="6"/>
        <v>1.217</v>
      </c>
      <c r="F185" s="247" t="str">
        <f t="shared" si="7"/>
        <v>是</v>
      </c>
      <c r="G185" s="136" t="str">
        <f t="shared" si="8"/>
        <v>项</v>
      </c>
    </row>
    <row r="186" ht="36" customHeight="1" spans="1:7">
      <c r="A186" s="396">
        <v>2013103</v>
      </c>
      <c r="B186" s="273" t="s">
        <v>139</v>
      </c>
      <c r="C186" s="275">
        <v>0</v>
      </c>
      <c r="D186" s="275">
        <v>0</v>
      </c>
      <c r="E186" s="88" t="str">
        <f t="shared" si="6"/>
        <v/>
      </c>
      <c r="F186" s="247" t="str">
        <f t="shared" si="7"/>
        <v>否</v>
      </c>
      <c r="G186" s="136" t="str">
        <f t="shared" si="8"/>
        <v>项</v>
      </c>
    </row>
    <row r="187" ht="36" customHeight="1" spans="1:7">
      <c r="A187" s="396">
        <v>2013105</v>
      </c>
      <c r="B187" s="273" t="s">
        <v>244</v>
      </c>
      <c r="C187" s="275">
        <v>20</v>
      </c>
      <c r="D187" s="275">
        <v>95</v>
      </c>
      <c r="E187" s="88">
        <f t="shared" si="6"/>
        <v>3.75</v>
      </c>
      <c r="F187" s="247" t="str">
        <f t="shared" si="7"/>
        <v>是</v>
      </c>
      <c r="G187" s="136" t="str">
        <f t="shared" si="8"/>
        <v>项</v>
      </c>
    </row>
    <row r="188" ht="36" customHeight="1" spans="1:7">
      <c r="A188" s="396">
        <v>2013150</v>
      </c>
      <c r="B188" s="273" t="s">
        <v>146</v>
      </c>
      <c r="C188" s="275">
        <v>216</v>
      </c>
      <c r="D188" s="275">
        <v>214</v>
      </c>
      <c r="E188" s="88">
        <f t="shared" si="6"/>
        <v>-0.009</v>
      </c>
      <c r="F188" s="247" t="str">
        <f t="shared" si="7"/>
        <v>是</v>
      </c>
      <c r="G188" s="136" t="str">
        <f t="shared" si="8"/>
        <v>项</v>
      </c>
    </row>
    <row r="189" ht="36" customHeight="1" spans="1:7">
      <c r="A189" s="396">
        <v>2013199</v>
      </c>
      <c r="B189" s="273" t="s">
        <v>245</v>
      </c>
      <c r="C189" s="275">
        <v>50</v>
      </c>
      <c r="D189" s="275">
        <v>182</v>
      </c>
      <c r="E189" s="88">
        <f t="shared" si="6"/>
        <v>2.64</v>
      </c>
      <c r="F189" s="247" t="str">
        <f t="shared" si="7"/>
        <v>是</v>
      </c>
      <c r="G189" s="136" t="str">
        <f t="shared" si="8"/>
        <v>项</v>
      </c>
    </row>
    <row r="190" ht="36" customHeight="1" spans="1:7">
      <c r="A190" s="395">
        <v>20132</v>
      </c>
      <c r="B190" s="270" t="s">
        <v>246</v>
      </c>
      <c r="C190" s="277">
        <v>349</v>
      </c>
      <c r="D190" s="277">
        <v>1284</v>
      </c>
      <c r="E190" s="85">
        <f t="shared" si="6"/>
        <v>2.679</v>
      </c>
      <c r="F190" s="247" t="str">
        <f t="shared" si="7"/>
        <v>是</v>
      </c>
      <c r="G190" s="136" t="str">
        <f t="shared" si="8"/>
        <v>款</v>
      </c>
    </row>
    <row r="191" ht="36" customHeight="1" spans="1:7">
      <c r="A191" s="396">
        <v>2013201</v>
      </c>
      <c r="B191" s="273" t="s">
        <v>137</v>
      </c>
      <c r="C191" s="275">
        <v>324</v>
      </c>
      <c r="D191" s="275">
        <v>369</v>
      </c>
      <c r="E191" s="88">
        <f t="shared" si="6"/>
        <v>0.139</v>
      </c>
      <c r="F191" s="247" t="str">
        <f t="shared" si="7"/>
        <v>是</v>
      </c>
      <c r="G191" s="136" t="str">
        <f t="shared" si="8"/>
        <v>项</v>
      </c>
    </row>
    <row r="192" ht="36" customHeight="1" spans="1:7">
      <c r="A192" s="396">
        <v>2013202</v>
      </c>
      <c r="B192" s="273" t="s">
        <v>138</v>
      </c>
      <c r="C192" s="275">
        <v>20</v>
      </c>
      <c r="D192" s="275">
        <v>915</v>
      </c>
      <c r="E192" s="88">
        <f t="shared" si="6"/>
        <v>44.75</v>
      </c>
      <c r="F192" s="247" t="str">
        <f t="shared" si="7"/>
        <v>是</v>
      </c>
      <c r="G192" s="136" t="str">
        <f t="shared" si="8"/>
        <v>项</v>
      </c>
    </row>
    <row r="193" ht="36" customHeight="1" spans="1:7">
      <c r="A193" s="396">
        <v>2013203</v>
      </c>
      <c r="B193" s="273" t="s">
        <v>139</v>
      </c>
      <c r="C193" s="275">
        <v>0</v>
      </c>
      <c r="D193" s="275">
        <v>0</v>
      </c>
      <c r="E193" s="88" t="str">
        <f t="shared" si="6"/>
        <v/>
      </c>
      <c r="F193" s="247" t="str">
        <f t="shared" si="7"/>
        <v>否</v>
      </c>
      <c r="G193" s="136" t="str">
        <f t="shared" si="8"/>
        <v>项</v>
      </c>
    </row>
    <row r="194" ht="36" customHeight="1" spans="1:7">
      <c r="A194" s="396">
        <v>2013204</v>
      </c>
      <c r="B194" s="273" t="s">
        <v>247</v>
      </c>
      <c r="C194" s="275">
        <v>0</v>
      </c>
      <c r="D194" s="275">
        <v>0</v>
      </c>
      <c r="E194" s="88" t="str">
        <f t="shared" si="6"/>
        <v/>
      </c>
      <c r="F194" s="247" t="str">
        <f t="shared" si="7"/>
        <v>否</v>
      </c>
      <c r="G194" s="136" t="str">
        <f t="shared" si="8"/>
        <v>项</v>
      </c>
    </row>
    <row r="195" ht="36" customHeight="1" spans="1:7">
      <c r="A195" s="396">
        <v>2013250</v>
      </c>
      <c r="B195" s="273" t="s">
        <v>146</v>
      </c>
      <c r="C195" s="275">
        <v>0</v>
      </c>
      <c r="D195" s="275">
        <v>0</v>
      </c>
      <c r="E195" s="88" t="str">
        <f t="shared" si="6"/>
        <v/>
      </c>
      <c r="F195" s="247" t="str">
        <f t="shared" si="7"/>
        <v>否</v>
      </c>
      <c r="G195" s="136" t="str">
        <f t="shared" si="8"/>
        <v>项</v>
      </c>
    </row>
    <row r="196" ht="36" customHeight="1" spans="1:7">
      <c r="A196" s="396">
        <v>2013299</v>
      </c>
      <c r="B196" s="273" t="s">
        <v>248</v>
      </c>
      <c r="C196" s="275">
        <v>5</v>
      </c>
      <c r="D196" s="275">
        <v>0</v>
      </c>
      <c r="E196" s="88">
        <f t="shared" ref="E196:E259" si="9">IF(C196&gt;0,D196/C196-1,IF(C196&lt;0,-(D196/C196-1),""))</f>
        <v>-1</v>
      </c>
      <c r="F196" s="247" t="str">
        <f t="shared" ref="F196:F259" si="10">IF(LEN(A196)=3,"是",IF(B196&lt;&gt;"",IF(SUM(C196:D196)&lt;&gt;0,"是","否"),"是"))</f>
        <v>是</v>
      </c>
      <c r="G196" s="136" t="str">
        <f t="shared" ref="G196:G259" si="11">IF(LEN(A196)=3,"类",IF(LEN(A196)=5,"款","项"))</f>
        <v>项</v>
      </c>
    </row>
    <row r="197" ht="36" customHeight="1" spans="1:7">
      <c r="A197" s="395">
        <v>20133</v>
      </c>
      <c r="B197" s="270" t="s">
        <v>249</v>
      </c>
      <c r="C197" s="277">
        <v>630</v>
      </c>
      <c r="D197" s="277">
        <v>952</v>
      </c>
      <c r="E197" s="85">
        <f t="shared" si="9"/>
        <v>0.511</v>
      </c>
      <c r="F197" s="247" t="str">
        <f t="shared" si="10"/>
        <v>是</v>
      </c>
      <c r="G197" s="136" t="str">
        <f t="shared" si="11"/>
        <v>款</v>
      </c>
    </row>
    <row r="198" ht="36" customHeight="1" spans="1:7">
      <c r="A198" s="396">
        <v>2013301</v>
      </c>
      <c r="B198" s="273" t="s">
        <v>137</v>
      </c>
      <c r="C198" s="275">
        <v>185</v>
      </c>
      <c r="D198" s="275">
        <v>234</v>
      </c>
      <c r="E198" s="88">
        <f t="shared" si="9"/>
        <v>0.265</v>
      </c>
      <c r="F198" s="247" t="str">
        <f t="shared" si="10"/>
        <v>是</v>
      </c>
      <c r="G198" s="136" t="str">
        <f t="shared" si="11"/>
        <v>项</v>
      </c>
    </row>
    <row r="199" ht="36" customHeight="1" spans="1:7">
      <c r="A199" s="396">
        <v>2013302</v>
      </c>
      <c r="B199" s="273" t="s">
        <v>138</v>
      </c>
      <c r="C199" s="275">
        <v>33</v>
      </c>
      <c r="D199" s="275">
        <v>204</v>
      </c>
      <c r="E199" s="88">
        <f t="shared" si="9"/>
        <v>5.182</v>
      </c>
      <c r="F199" s="247" t="str">
        <f t="shared" si="10"/>
        <v>是</v>
      </c>
      <c r="G199" s="136" t="str">
        <f t="shared" si="11"/>
        <v>项</v>
      </c>
    </row>
    <row r="200" ht="36" customHeight="1" spans="1:7">
      <c r="A200" s="396">
        <v>2013303</v>
      </c>
      <c r="B200" s="273" t="s">
        <v>139</v>
      </c>
      <c r="C200" s="275">
        <v>2</v>
      </c>
      <c r="D200" s="275">
        <v>0</v>
      </c>
      <c r="E200" s="88">
        <f t="shared" si="9"/>
        <v>-1</v>
      </c>
      <c r="F200" s="247" t="str">
        <f t="shared" si="10"/>
        <v>是</v>
      </c>
      <c r="G200" s="136" t="str">
        <f t="shared" si="11"/>
        <v>项</v>
      </c>
    </row>
    <row r="201" ht="36" customHeight="1" spans="1:7">
      <c r="A201" s="396">
        <v>2013304</v>
      </c>
      <c r="B201" s="273" t="s">
        <v>250</v>
      </c>
      <c r="C201" s="275">
        <v>44</v>
      </c>
      <c r="D201" s="275">
        <v>150</v>
      </c>
      <c r="E201" s="88">
        <f t="shared" si="9"/>
        <v>2.409</v>
      </c>
      <c r="F201" s="247" t="str">
        <f t="shared" si="10"/>
        <v>是</v>
      </c>
      <c r="G201" s="136" t="str">
        <f t="shared" si="11"/>
        <v>项</v>
      </c>
    </row>
    <row r="202" ht="36" customHeight="1" spans="1:7">
      <c r="A202" s="396">
        <v>2013350</v>
      </c>
      <c r="B202" s="273" t="s">
        <v>146</v>
      </c>
      <c r="C202" s="275">
        <v>356</v>
      </c>
      <c r="D202" s="275">
        <v>364</v>
      </c>
      <c r="E202" s="88">
        <f t="shared" si="9"/>
        <v>0.022</v>
      </c>
      <c r="F202" s="247" t="str">
        <f t="shared" si="10"/>
        <v>是</v>
      </c>
      <c r="G202" s="136" t="str">
        <f t="shared" si="11"/>
        <v>项</v>
      </c>
    </row>
    <row r="203" ht="36" customHeight="1" spans="1:7">
      <c r="A203" s="396">
        <v>2013399</v>
      </c>
      <c r="B203" s="273" t="s">
        <v>251</v>
      </c>
      <c r="C203" s="275">
        <v>10</v>
      </c>
      <c r="D203" s="275">
        <v>0</v>
      </c>
      <c r="E203" s="88">
        <f t="shared" si="9"/>
        <v>-1</v>
      </c>
      <c r="F203" s="247" t="str">
        <f t="shared" si="10"/>
        <v>是</v>
      </c>
      <c r="G203" s="136" t="str">
        <f t="shared" si="11"/>
        <v>项</v>
      </c>
    </row>
    <row r="204" ht="36" customHeight="1" spans="1:7">
      <c r="A204" s="395">
        <v>20134</v>
      </c>
      <c r="B204" s="270" t="s">
        <v>252</v>
      </c>
      <c r="C204" s="277">
        <v>260</v>
      </c>
      <c r="D204" s="277">
        <v>257</v>
      </c>
      <c r="E204" s="85">
        <f t="shared" si="9"/>
        <v>-0.012</v>
      </c>
      <c r="F204" s="247" t="str">
        <f t="shared" si="10"/>
        <v>是</v>
      </c>
      <c r="G204" s="136" t="str">
        <f t="shared" si="11"/>
        <v>款</v>
      </c>
    </row>
    <row r="205" ht="36" customHeight="1" spans="1:7">
      <c r="A205" s="396">
        <v>2013401</v>
      </c>
      <c r="B205" s="273" t="s">
        <v>137</v>
      </c>
      <c r="C205" s="275">
        <v>194</v>
      </c>
      <c r="D205" s="275">
        <v>202</v>
      </c>
      <c r="E205" s="88">
        <f t="shared" si="9"/>
        <v>0.041</v>
      </c>
      <c r="F205" s="247" t="str">
        <f t="shared" si="10"/>
        <v>是</v>
      </c>
      <c r="G205" s="136" t="str">
        <f t="shared" si="11"/>
        <v>项</v>
      </c>
    </row>
    <row r="206" ht="36" customHeight="1" spans="1:7">
      <c r="A206" s="396">
        <v>2013402</v>
      </c>
      <c r="B206" s="273" t="s">
        <v>138</v>
      </c>
      <c r="C206" s="275">
        <v>33</v>
      </c>
      <c r="D206" s="275">
        <v>35</v>
      </c>
      <c r="E206" s="88">
        <f t="shared" si="9"/>
        <v>0.061</v>
      </c>
      <c r="F206" s="247" t="str">
        <f t="shared" si="10"/>
        <v>是</v>
      </c>
      <c r="G206" s="136" t="str">
        <f t="shared" si="11"/>
        <v>项</v>
      </c>
    </row>
    <row r="207" ht="36" customHeight="1" spans="1:7">
      <c r="A207" s="396">
        <v>2013403</v>
      </c>
      <c r="B207" s="273" t="s">
        <v>139</v>
      </c>
      <c r="C207" s="275">
        <v>0</v>
      </c>
      <c r="D207" s="275">
        <v>0</v>
      </c>
      <c r="E207" s="88" t="str">
        <f t="shared" si="9"/>
        <v/>
      </c>
      <c r="F207" s="247" t="str">
        <f t="shared" si="10"/>
        <v>否</v>
      </c>
      <c r="G207" s="136" t="str">
        <f t="shared" si="11"/>
        <v>项</v>
      </c>
    </row>
    <row r="208" ht="36" customHeight="1" spans="1:7">
      <c r="A208" s="396">
        <v>2013404</v>
      </c>
      <c r="B208" s="273" t="s">
        <v>253</v>
      </c>
      <c r="C208" s="275">
        <v>20</v>
      </c>
      <c r="D208" s="275">
        <v>20</v>
      </c>
      <c r="E208" s="88">
        <f t="shared" si="9"/>
        <v>0</v>
      </c>
      <c r="F208" s="247" t="str">
        <f t="shared" si="10"/>
        <v>是</v>
      </c>
      <c r="G208" s="136" t="str">
        <f t="shared" si="11"/>
        <v>项</v>
      </c>
    </row>
    <row r="209" ht="36" customHeight="1" spans="1:7">
      <c r="A209" s="396">
        <v>2013405</v>
      </c>
      <c r="B209" s="273" t="s">
        <v>254</v>
      </c>
      <c r="C209" s="275">
        <v>3</v>
      </c>
      <c r="D209" s="275">
        <v>0</v>
      </c>
      <c r="E209" s="88">
        <f t="shared" si="9"/>
        <v>-1</v>
      </c>
      <c r="F209" s="247" t="str">
        <f t="shared" si="10"/>
        <v>是</v>
      </c>
      <c r="G209" s="136" t="str">
        <f t="shared" si="11"/>
        <v>项</v>
      </c>
    </row>
    <row r="210" ht="36" customHeight="1" spans="1:7">
      <c r="A210" s="396">
        <v>2013450</v>
      </c>
      <c r="B210" s="273" t="s">
        <v>146</v>
      </c>
      <c r="C210" s="275">
        <v>0</v>
      </c>
      <c r="D210" s="275">
        <v>0</v>
      </c>
      <c r="E210" s="88" t="str">
        <f t="shared" si="9"/>
        <v/>
      </c>
      <c r="F210" s="247" t="str">
        <f t="shared" si="10"/>
        <v>否</v>
      </c>
      <c r="G210" s="136" t="str">
        <f t="shared" si="11"/>
        <v>项</v>
      </c>
    </row>
    <row r="211" ht="36" customHeight="1" spans="1:7">
      <c r="A211" s="396">
        <v>2013499</v>
      </c>
      <c r="B211" s="273" t="s">
        <v>255</v>
      </c>
      <c r="C211" s="275">
        <v>10</v>
      </c>
      <c r="D211" s="275">
        <v>0</v>
      </c>
      <c r="E211" s="88">
        <f t="shared" si="9"/>
        <v>-1</v>
      </c>
      <c r="F211" s="247" t="str">
        <f t="shared" si="10"/>
        <v>是</v>
      </c>
      <c r="G211" s="136" t="str">
        <f t="shared" si="11"/>
        <v>项</v>
      </c>
    </row>
    <row r="212" ht="36" customHeight="1" spans="1:7">
      <c r="A212" s="395">
        <v>20135</v>
      </c>
      <c r="B212" s="270" t="s">
        <v>256</v>
      </c>
      <c r="C212" s="277">
        <v>0</v>
      </c>
      <c r="D212" s="277">
        <v>0</v>
      </c>
      <c r="E212" s="85" t="str">
        <f t="shared" si="9"/>
        <v/>
      </c>
      <c r="F212" s="247" t="str">
        <f t="shared" si="10"/>
        <v>否</v>
      </c>
      <c r="G212" s="136" t="str">
        <f t="shared" si="11"/>
        <v>款</v>
      </c>
    </row>
    <row r="213" ht="36" customHeight="1" spans="1:7">
      <c r="A213" s="396">
        <v>2013501</v>
      </c>
      <c r="B213" s="273" t="s">
        <v>137</v>
      </c>
      <c r="C213" s="275">
        <v>0</v>
      </c>
      <c r="D213" s="275">
        <v>0</v>
      </c>
      <c r="E213" s="88" t="str">
        <f t="shared" si="9"/>
        <v/>
      </c>
      <c r="F213" s="247" t="str">
        <f t="shared" si="10"/>
        <v>否</v>
      </c>
      <c r="G213" s="136" t="str">
        <f t="shared" si="11"/>
        <v>项</v>
      </c>
    </row>
    <row r="214" ht="36" customHeight="1" spans="1:7">
      <c r="A214" s="396">
        <v>2013502</v>
      </c>
      <c r="B214" s="273" t="s">
        <v>138</v>
      </c>
      <c r="C214" s="275">
        <v>0</v>
      </c>
      <c r="D214" s="275">
        <v>0</v>
      </c>
      <c r="E214" s="88" t="str">
        <f t="shared" si="9"/>
        <v/>
      </c>
      <c r="F214" s="247" t="str">
        <f t="shared" si="10"/>
        <v>否</v>
      </c>
      <c r="G214" s="136" t="str">
        <f t="shared" si="11"/>
        <v>项</v>
      </c>
    </row>
    <row r="215" ht="36" customHeight="1" spans="1:7">
      <c r="A215" s="396">
        <v>2013503</v>
      </c>
      <c r="B215" s="273" t="s">
        <v>139</v>
      </c>
      <c r="C215" s="275">
        <v>0</v>
      </c>
      <c r="D215" s="275">
        <v>0</v>
      </c>
      <c r="E215" s="88" t="str">
        <f t="shared" si="9"/>
        <v/>
      </c>
      <c r="F215" s="247" t="str">
        <f t="shared" si="10"/>
        <v>否</v>
      </c>
      <c r="G215" s="136" t="str">
        <f t="shared" si="11"/>
        <v>项</v>
      </c>
    </row>
    <row r="216" ht="36" customHeight="1" spans="1:7">
      <c r="A216" s="396">
        <v>2013550</v>
      </c>
      <c r="B216" s="273" t="s">
        <v>146</v>
      </c>
      <c r="C216" s="275">
        <v>0</v>
      </c>
      <c r="D216" s="275">
        <v>0</v>
      </c>
      <c r="E216" s="88" t="str">
        <f t="shared" si="9"/>
        <v/>
      </c>
      <c r="F216" s="247" t="str">
        <f t="shared" si="10"/>
        <v>否</v>
      </c>
      <c r="G216" s="136" t="str">
        <f t="shared" si="11"/>
        <v>项</v>
      </c>
    </row>
    <row r="217" ht="36" customHeight="1" spans="1:7">
      <c r="A217" s="396">
        <v>2013599</v>
      </c>
      <c r="B217" s="273" t="s">
        <v>257</v>
      </c>
      <c r="C217" s="275">
        <v>0</v>
      </c>
      <c r="D217" s="275">
        <v>0</v>
      </c>
      <c r="E217" s="88" t="str">
        <f t="shared" si="9"/>
        <v/>
      </c>
      <c r="F217" s="247" t="str">
        <f t="shared" si="10"/>
        <v>否</v>
      </c>
      <c r="G217" s="136" t="str">
        <f t="shared" si="11"/>
        <v>项</v>
      </c>
    </row>
    <row r="218" ht="36" customHeight="1" spans="1:7">
      <c r="A218" s="395">
        <v>20136</v>
      </c>
      <c r="B218" s="270" t="s">
        <v>258</v>
      </c>
      <c r="C218" s="277">
        <v>845</v>
      </c>
      <c r="D218" s="277">
        <v>1004</v>
      </c>
      <c r="E218" s="85">
        <f t="shared" si="9"/>
        <v>0.188</v>
      </c>
      <c r="F218" s="247" t="str">
        <f t="shared" si="10"/>
        <v>是</v>
      </c>
      <c r="G218" s="136" t="str">
        <f t="shared" si="11"/>
        <v>款</v>
      </c>
    </row>
    <row r="219" ht="36" customHeight="1" spans="1:7">
      <c r="A219" s="396">
        <v>2013601</v>
      </c>
      <c r="B219" s="273" t="s">
        <v>137</v>
      </c>
      <c r="C219" s="275">
        <v>543</v>
      </c>
      <c r="D219" s="275">
        <v>540</v>
      </c>
      <c r="E219" s="88">
        <f t="shared" si="9"/>
        <v>-0.006</v>
      </c>
      <c r="F219" s="247" t="str">
        <f t="shared" si="10"/>
        <v>是</v>
      </c>
      <c r="G219" s="136" t="str">
        <f t="shared" si="11"/>
        <v>项</v>
      </c>
    </row>
    <row r="220" ht="36" customHeight="1" spans="1:7">
      <c r="A220" s="396">
        <v>2013602</v>
      </c>
      <c r="B220" s="273" t="s">
        <v>138</v>
      </c>
      <c r="C220" s="275">
        <v>22</v>
      </c>
      <c r="D220" s="275">
        <v>170</v>
      </c>
      <c r="E220" s="88">
        <f t="shared" si="9"/>
        <v>6.727</v>
      </c>
      <c r="F220" s="247" t="str">
        <f t="shared" si="10"/>
        <v>是</v>
      </c>
      <c r="G220" s="136" t="str">
        <f t="shared" si="11"/>
        <v>项</v>
      </c>
    </row>
    <row r="221" ht="36" customHeight="1" spans="1:7">
      <c r="A221" s="396">
        <v>2013603</v>
      </c>
      <c r="B221" s="273" t="s">
        <v>139</v>
      </c>
      <c r="C221" s="275">
        <v>0</v>
      </c>
      <c r="D221" s="275">
        <v>0</v>
      </c>
      <c r="E221" s="88" t="str">
        <f t="shared" si="9"/>
        <v/>
      </c>
      <c r="F221" s="247" t="str">
        <f t="shared" si="10"/>
        <v>否</v>
      </c>
      <c r="G221" s="136" t="str">
        <f t="shared" si="11"/>
        <v>项</v>
      </c>
    </row>
    <row r="222" ht="36" customHeight="1" spans="1:7">
      <c r="A222" s="396">
        <v>2013650</v>
      </c>
      <c r="B222" s="273" t="s">
        <v>146</v>
      </c>
      <c r="C222" s="275">
        <v>276</v>
      </c>
      <c r="D222" s="275">
        <v>294</v>
      </c>
      <c r="E222" s="88">
        <f t="shared" si="9"/>
        <v>0.065</v>
      </c>
      <c r="F222" s="247" t="str">
        <f t="shared" si="10"/>
        <v>是</v>
      </c>
      <c r="G222" s="136" t="str">
        <f t="shared" si="11"/>
        <v>项</v>
      </c>
    </row>
    <row r="223" ht="36" customHeight="1" spans="1:7">
      <c r="A223" s="396">
        <v>2013699</v>
      </c>
      <c r="B223" s="273" t="s">
        <v>259</v>
      </c>
      <c r="C223" s="275">
        <v>4</v>
      </c>
      <c r="D223" s="275">
        <v>0</v>
      </c>
      <c r="E223" s="88">
        <f t="shared" si="9"/>
        <v>-1</v>
      </c>
      <c r="F223" s="247" t="str">
        <f t="shared" si="10"/>
        <v>是</v>
      </c>
      <c r="G223" s="136" t="str">
        <f t="shared" si="11"/>
        <v>项</v>
      </c>
    </row>
    <row r="224" ht="36" customHeight="1" spans="1:7">
      <c r="A224" s="395">
        <v>20137</v>
      </c>
      <c r="B224" s="270" t="s">
        <v>260</v>
      </c>
      <c r="C224" s="277">
        <v>0</v>
      </c>
      <c r="D224" s="277">
        <v>0</v>
      </c>
      <c r="E224" s="85" t="str">
        <f t="shared" si="9"/>
        <v/>
      </c>
      <c r="F224" s="247" t="str">
        <f t="shared" si="10"/>
        <v>否</v>
      </c>
      <c r="G224" s="136" t="str">
        <f t="shared" si="11"/>
        <v>款</v>
      </c>
    </row>
    <row r="225" ht="36" customHeight="1" spans="1:7">
      <c r="A225" s="396">
        <v>2013701</v>
      </c>
      <c r="B225" s="273" t="s">
        <v>137</v>
      </c>
      <c r="C225" s="275">
        <v>0</v>
      </c>
      <c r="D225" s="275">
        <v>0</v>
      </c>
      <c r="E225" s="88" t="str">
        <f t="shared" si="9"/>
        <v/>
      </c>
      <c r="F225" s="247" t="str">
        <f t="shared" si="10"/>
        <v>否</v>
      </c>
      <c r="G225" s="136" t="str">
        <f t="shared" si="11"/>
        <v>项</v>
      </c>
    </row>
    <row r="226" ht="36" customHeight="1" spans="1:7">
      <c r="A226" s="396">
        <v>2013702</v>
      </c>
      <c r="B226" s="273" t="s">
        <v>138</v>
      </c>
      <c r="C226" s="275">
        <v>0</v>
      </c>
      <c r="D226" s="275">
        <v>0</v>
      </c>
      <c r="E226" s="88" t="str">
        <f t="shared" si="9"/>
        <v/>
      </c>
      <c r="F226" s="247" t="str">
        <f t="shared" si="10"/>
        <v>否</v>
      </c>
      <c r="G226" s="136" t="str">
        <f t="shared" si="11"/>
        <v>项</v>
      </c>
    </row>
    <row r="227" ht="36" customHeight="1" spans="1:7">
      <c r="A227" s="396">
        <v>2013703</v>
      </c>
      <c r="B227" s="273" t="s">
        <v>139</v>
      </c>
      <c r="C227" s="275">
        <v>0</v>
      </c>
      <c r="D227" s="275">
        <v>0</v>
      </c>
      <c r="E227" s="88" t="str">
        <f t="shared" si="9"/>
        <v/>
      </c>
      <c r="F227" s="247" t="str">
        <f t="shared" si="10"/>
        <v>否</v>
      </c>
      <c r="G227" s="136" t="str">
        <f t="shared" si="11"/>
        <v>项</v>
      </c>
    </row>
    <row r="228" ht="36" customHeight="1" spans="1:7">
      <c r="A228" s="396">
        <v>2013704</v>
      </c>
      <c r="B228" s="273" t="s">
        <v>261</v>
      </c>
      <c r="C228" s="275">
        <v>0</v>
      </c>
      <c r="D228" s="275">
        <v>0</v>
      </c>
      <c r="E228" s="88" t="str">
        <f t="shared" si="9"/>
        <v/>
      </c>
      <c r="F228" s="247" t="str">
        <f t="shared" si="10"/>
        <v>否</v>
      </c>
      <c r="G228" s="136" t="str">
        <f t="shared" si="11"/>
        <v>项</v>
      </c>
    </row>
    <row r="229" ht="36" customHeight="1" spans="1:7">
      <c r="A229" s="396">
        <v>2013750</v>
      </c>
      <c r="B229" s="273" t="s">
        <v>146</v>
      </c>
      <c r="C229" s="275">
        <v>0</v>
      </c>
      <c r="D229" s="275">
        <v>0</v>
      </c>
      <c r="E229" s="88" t="str">
        <f t="shared" si="9"/>
        <v/>
      </c>
      <c r="F229" s="247" t="str">
        <f t="shared" si="10"/>
        <v>否</v>
      </c>
      <c r="G229" s="136" t="str">
        <f t="shared" si="11"/>
        <v>项</v>
      </c>
    </row>
    <row r="230" ht="36" customHeight="1" spans="1:7">
      <c r="A230" s="396">
        <v>2013799</v>
      </c>
      <c r="B230" s="273" t="s">
        <v>262</v>
      </c>
      <c r="C230" s="275">
        <v>0</v>
      </c>
      <c r="D230" s="275">
        <v>0</v>
      </c>
      <c r="E230" s="88" t="str">
        <f t="shared" si="9"/>
        <v/>
      </c>
      <c r="F230" s="247" t="str">
        <f t="shared" si="10"/>
        <v>否</v>
      </c>
      <c r="G230" s="136" t="str">
        <f t="shared" si="11"/>
        <v>项</v>
      </c>
    </row>
    <row r="231" ht="36" customHeight="1" spans="1:7">
      <c r="A231" s="395">
        <v>20138</v>
      </c>
      <c r="B231" s="270" t="s">
        <v>263</v>
      </c>
      <c r="C231" s="277">
        <v>857</v>
      </c>
      <c r="D231" s="277">
        <v>929</v>
      </c>
      <c r="E231" s="85">
        <f t="shared" si="9"/>
        <v>0.084</v>
      </c>
      <c r="F231" s="247" t="str">
        <f t="shared" si="10"/>
        <v>是</v>
      </c>
      <c r="G231" s="136" t="str">
        <f t="shared" si="11"/>
        <v>款</v>
      </c>
    </row>
    <row r="232" ht="36" customHeight="1" spans="1:7">
      <c r="A232" s="396">
        <v>2013801</v>
      </c>
      <c r="B232" s="273" t="s">
        <v>137</v>
      </c>
      <c r="C232" s="275">
        <v>838</v>
      </c>
      <c r="D232" s="275">
        <v>852</v>
      </c>
      <c r="E232" s="88">
        <f t="shared" si="9"/>
        <v>0.017</v>
      </c>
      <c r="F232" s="247" t="str">
        <f t="shared" si="10"/>
        <v>是</v>
      </c>
      <c r="G232" s="136" t="str">
        <f t="shared" si="11"/>
        <v>项</v>
      </c>
    </row>
    <row r="233" ht="36" customHeight="1" spans="1:7">
      <c r="A233" s="396">
        <v>2013802</v>
      </c>
      <c r="B233" s="273" t="s">
        <v>138</v>
      </c>
      <c r="C233" s="275">
        <v>13</v>
      </c>
      <c r="D233" s="275">
        <v>0</v>
      </c>
      <c r="E233" s="88">
        <f t="shared" si="9"/>
        <v>-1</v>
      </c>
      <c r="F233" s="247" t="str">
        <f t="shared" si="10"/>
        <v>是</v>
      </c>
      <c r="G233" s="136" t="str">
        <f t="shared" si="11"/>
        <v>项</v>
      </c>
    </row>
    <row r="234" ht="36" customHeight="1" spans="1:7">
      <c r="A234" s="396">
        <v>2013803</v>
      </c>
      <c r="B234" s="273" t="s">
        <v>139</v>
      </c>
      <c r="C234" s="275">
        <v>0</v>
      </c>
      <c r="D234" s="275">
        <v>0</v>
      </c>
      <c r="E234" s="88" t="str">
        <f t="shared" si="9"/>
        <v/>
      </c>
      <c r="F234" s="247" t="str">
        <f t="shared" si="10"/>
        <v>否</v>
      </c>
      <c r="G234" s="136" t="str">
        <f t="shared" si="11"/>
        <v>项</v>
      </c>
    </row>
    <row r="235" ht="36" customHeight="1" spans="1:7">
      <c r="A235" s="396">
        <v>2013804</v>
      </c>
      <c r="B235" s="273" t="s">
        <v>264</v>
      </c>
      <c r="C235" s="275">
        <v>0</v>
      </c>
      <c r="D235" s="275">
        <v>0</v>
      </c>
      <c r="E235" s="88" t="str">
        <f t="shared" si="9"/>
        <v/>
      </c>
      <c r="F235" s="247" t="str">
        <f t="shared" si="10"/>
        <v>否</v>
      </c>
      <c r="G235" s="136" t="str">
        <f t="shared" si="11"/>
        <v>项</v>
      </c>
    </row>
    <row r="236" ht="36" customHeight="1" spans="1:7">
      <c r="A236" s="396">
        <v>2013805</v>
      </c>
      <c r="B236" s="273" t="s">
        <v>265</v>
      </c>
      <c r="C236" s="275">
        <v>0</v>
      </c>
      <c r="D236" s="275">
        <v>0</v>
      </c>
      <c r="E236" s="88" t="str">
        <f t="shared" si="9"/>
        <v/>
      </c>
      <c r="F236" s="247" t="str">
        <f t="shared" si="10"/>
        <v>否</v>
      </c>
      <c r="G236" s="136" t="str">
        <f t="shared" si="11"/>
        <v>项</v>
      </c>
    </row>
    <row r="237" ht="36" customHeight="1" spans="1:7">
      <c r="A237" s="396">
        <v>2013808</v>
      </c>
      <c r="B237" s="273" t="s">
        <v>178</v>
      </c>
      <c r="C237" s="275">
        <v>0</v>
      </c>
      <c r="D237" s="275">
        <v>0</v>
      </c>
      <c r="E237" s="88" t="str">
        <f t="shared" si="9"/>
        <v/>
      </c>
      <c r="F237" s="247" t="str">
        <f t="shared" si="10"/>
        <v>否</v>
      </c>
      <c r="G237" s="136" t="str">
        <f t="shared" si="11"/>
        <v>项</v>
      </c>
    </row>
    <row r="238" ht="36" customHeight="1" spans="1:7">
      <c r="A238" s="396">
        <v>2013810</v>
      </c>
      <c r="B238" s="273" t="s">
        <v>266</v>
      </c>
      <c r="C238" s="275">
        <v>0</v>
      </c>
      <c r="D238" s="275">
        <v>0</v>
      </c>
      <c r="E238" s="88" t="str">
        <f t="shared" si="9"/>
        <v/>
      </c>
      <c r="F238" s="247" t="str">
        <f t="shared" si="10"/>
        <v>否</v>
      </c>
      <c r="G238" s="136" t="str">
        <f t="shared" si="11"/>
        <v>项</v>
      </c>
    </row>
    <row r="239" ht="36" customHeight="1" spans="1:7">
      <c r="A239" s="396">
        <v>2013812</v>
      </c>
      <c r="B239" s="273" t="s">
        <v>267</v>
      </c>
      <c r="C239" s="275">
        <v>0</v>
      </c>
      <c r="D239" s="275">
        <v>0</v>
      </c>
      <c r="E239" s="88" t="str">
        <f t="shared" si="9"/>
        <v/>
      </c>
      <c r="F239" s="247" t="str">
        <f t="shared" si="10"/>
        <v>否</v>
      </c>
      <c r="G239" s="136" t="str">
        <f t="shared" si="11"/>
        <v>项</v>
      </c>
    </row>
    <row r="240" ht="36" customHeight="1" spans="1:7">
      <c r="A240" s="396">
        <v>2013813</v>
      </c>
      <c r="B240" s="273" t="s">
        <v>268</v>
      </c>
      <c r="C240" s="275">
        <v>0</v>
      </c>
      <c r="D240" s="275">
        <v>0</v>
      </c>
      <c r="E240" s="88" t="str">
        <f t="shared" si="9"/>
        <v/>
      </c>
      <c r="F240" s="247" t="str">
        <f t="shared" si="10"/>
        <v>否</v>
      </c>
      <c r="G240" s="136" t="str">
        <f t="shared" si="11"/>
        <v>项</v>
      </c>
    </row>
    <row r="241" ht="36" customHeight="1" spans="1:7">
      <c r="A241" s="396">
        <v>2013814</v>
      </c>
      <c r="B241" s="273" t="s">
        <v>269</v>
      </c>
      <c r="C241" s="275">
        <v>0</v>
      </c>
      <c r="D241" s="275">
        <v>0</v>
      </c>
      <c r="E241" s="88" t="str">
        <f t="shared" si="9"/>
        <v/>
      </c>
      <c r="F241" s="247" t="str">
        <f t="shared" si="10"/>
        <v>否</v>
      </c>
      <c r="G241" s="136" t="str">
        <f t="shared" si="11"/>
        <v>项</v>
      </c>
    </row>
    <row r="242" ht="36" customHeight="1" spans="1:7">
      <c r="A242" s="396">
        <v>2013815</v>
      </c>
      <c r="B242" s="273" t="s">
        <v>270</v>
      </c>
      <c r="C242" s="275">
        <v>0</v>
      </c>
      <c r="D242" s="275">
        <v>0</v>
      </c>
      <c r="E242" s="88" t="str">
        <f t="shared" si="9"/>
        <v/>
      </c>
      <c r="F242" s="247" t="str">
        <f t="shared" si="10"/>
        <v>否</v>
      </c>
      <c r="G242" s="136" t="str">
        <f t="shared" si="11"/>
        <v>项</v>
      </c>
    </row>
    <row r="243" ht="36" customHeight="1" spans="1:7">
      <c r="A243" s="396">
        <v>2013816</v>
      </c>
      <c r="B243" s="273" t="s">
        <v>271</v>
      </c>
      <c r="C243" s="275">
        <v>0</v>
      </c>
      <c r="D243" s="275">
        <v>19</v>
      </c>
      <c r="E243" s="88" t="str">
        <f t="shared" si="9"/>
        <v/>
      </c>
      <c r="F243" s="247" t="str">
        <f t="shared" si="10"/>
        <v>是</v>
      </c>
      <c r="G243" s="136" t="str">
        <f t="shared" si="11"/>
        <v>项</v>
      </c>
    </row>
    <row r="244" ht="36" customHeight="1" spans="1:7">
      <c r="A244" s="396">
        <v>2013850</v>
      </c>
      <c r="B244" s="273" t="s">
        <v>146</v>
      </c>
      <c r="C244" s="275">
        <v>0</v>
      </c>
      <c r="D244" s="275">
        <v>0</v>
      </c>
      <c r="E244" s="88" t="str">
        <f t="shared" si="9"/>
        <v/>
      </c>
      <c r="F244" s="247" t="str">
        <f t="shared" si="10"/>
        <v>否</v>
      </c>
      <c r="G244" s="136" t="str">
        <f t="shared" si="11"/>
        <v>项</v>
      </c>
    </row>
    <row r="245" ht="36" customHeight="1" spans="1:7">
      <c r="A245" s="396">
        <v>2013899</v>
      </c>
      <c r="B245" s="273" t="s">
        <v>272</v>
      </c>
      <c r="C245" s="275">
        <v>6</v>
      </c>
      <c r="D245" s="275">
        <v>58</v>
      </c>
      <c r="E245" s="88">
        <f t="shared" si="9"/>
        <v>8.667</v>
      </c>
      <c r="F245" s="247" t="str">
        <f t="shared" si="10"/>
        <v>是</v>
      </c>
      <c r="G245" s="136" t="str">
        <f t="shared" si="11"/>
        <v>项</v>
      </c>
    </row>
    <row r="246" ht="36" customHeight="1" spans="1:7">
      <c r="A246" s="395">
        <v>20199</v>
      </c>
      <c r="B246" s="270" t="s">
        <v>273</v>
      </c>
      <c r="C246" s="277">
        <v>0</v>
      </c>
      <c r="D246" s="277">
        <v>0</v>
      </c>
      <c r="E246" s="85" t="str">
        <f t="shared" si="9"/>
        <v/>
      </c>
      <c r="F246" s="247" t="str">
        <f t="shared" si="10"/>
        <v>否</v>
      </c>
      <c r="G246" s="136" t="str">
        <f t="shared" si="11"/>
        <v>款</v>
      </c>
    </row>
    <row r="247" ht="36" customHeight="1" spans="1:7">
      <c r="A247" s="396">
        <v>2019901</v>
      </c>
      <c r="B247" s="273" t="s">
        <v>274</v>
      </c>
      <c r="C247" s="275">
        <v>0</v>
      </c>
      <c r="D247" s="275">
        <v>0</v>
      </c>
      <c r="E247" s="88" t="str">
        <f t="shared" si="9"/>
        <v/>
      </c>
      <c r="F247" s="247" t="str">
        <f t="shared" si="10"/>
        <v>否</v>
      </c>
      <c r="G247" s="136" t="str">
        <f t="shared" si="11"/>
        <v>项</v>
      </c>
    </row>
    <row r="248" ht="36" customHeight="1" spans="1:7">
      <c r="A248" s="396">
        <v>2019999</v>
      </c>
      <c r="B248" s="273" t="s">
        <v>275</v>
      </c>
      <c r="C248" s="275">
        <v>0</v>
      </c>
      <c r="D248" s="275">
        <v>0</v>
      </c>
      <c r="E248" s="88" t="str">
        <f t="shared" si="9"/>
        <v/>
      </c>
      <c r="F248" s="247" t="str">
        <f t="shared" si="10"/>
        <v>否</v>
      </c>
      <c r="G248" s="136" t="str">
        <f t="shared" si="11"/>
        <v>项</v>
      </c>
    </row>
    <row r="249" ht="36" customHeight="1" spans="1:7">
      <c r="A249" s="395">
        <v>202</v>
      </c>
      <c r="B249" s="270" t="s">
        <v>72</v>
      </c>
      <c r="C249" s="277">
        <v>0</v>
      </c>
      <c r="D249" s="277">
        <v>0</v>
      </c>
      <c r="E249" s="85" t="str">
        <f t="shared" si="9"/>
        <v/>
      </c>
      <c r="F249" s="247" t="str">
        <f t="shared" si="10"/>
        <v>是</v>
      </c>
      <c r="G249" s="136" t="str">
        <f t="shared" si="11"/>
        <v>类</v>
      </c>
    </row>
    <row r="250" ht="36" customHeight="1" spans="1:7">
      <c r="A250" s="395">
        <v>20205</v>
      </c>
      <c r="B250" s="270" t="s">
        <v>276</v>
      </c>
      <c r="C250" s="277">
        <v>0</v>
      </c>
      <c r="D250" s="277">
        <v>0</v>
      </c>
      <c r="E250" s="85" t="str">
        <f t="shared" si="9"/>
        <v/>
      </c>
      <c r="F250" s="247" t="str">
        <f t="shared" si="10"/>
        <v>否</v>
      </c>
      <c r="G250" s="136" t="str">
        <f t="shared" si="11"/>
        <v>款</v>
      </c>
    </row>
    <row r="251" ht="36" customHeight="1" spans="1:7">
      <c r="A251" s="395">
        <v>20299</v>
      </c>
      <c r="B251" s="270" t="s">
        <v>277</v>
      </c>
      <c r="C251" s="277">
        <v>0</v>
      </c>
      <c r="D251" s="277">
        <v>0</v>
      </c>
      <c r="E251" s="85" t="str">
        <f t="shared" si="9"/>
        <v/>
      </c>
      <c r="F251" s="247" t="str">
        <f t="shared" si="10"/>
        <v>否</v>
      </c>
      <c r="G251" s="136" t="str">
        <f t="shared" si="11"/>
        <v>款</v>
      </c>
    </row>
    <row r="252" ht="36" customHeight="1" spans="1:7">
      <c r="A252" s="395">
        <v>203</v>
      </c>
      <c r="B252" s="270" t="s">
        <v>74</v>
      </c>
      <c r="C252" s="277">
        <v>249</v>
      </c>
      <c r="D252" s="277">
        <v>186</v>
      </c>
      <c r="E252" s="85">
        <f t="shared" si="9"/>
        <v>-0.253</v>
      </c>
      <c r="F252" s="247" t="str">
        <f t="shared" si="10"/>
        <v>是</v>
      </c>
      <c r="G252" s="136" t="str">
        <f t="shared" si="11"/>
        <v>类</v>
      </c>
    </row>
    <row r="253" ht="36" customHeight="1" spans="1:7">
      <c r="A253" s="400">
        <v>20301</v>
      </c>
      <c r="B253" s="270" t="s">
        <v>278</v>
      </c>
      <c r="C253" s="277">
        <v>0</v>
      </c>
      <c r="D253" s="277">
        <v>0</v>
      </c>
      <c r="E253" s="85" t="str">
        <f t="shared" si="9"/>
        <v/>
      </c>
      <c r="F253" s="247" t="str">
        <f t="shared" si="10"/>
        <v>否</v>
      </c>
      <c r="G253" s="136" t="str">
        <f t="shared" si="11"/>
        <v>款</v>
      </c>
    </row>
    <row r="254" ht="36" customHeight="1" spans="1:7">
      <c r="A254" s="401">
        <v>2030101</v>
      </c>
      <c r="B254" s="273" t="s">
        <v>279</v>
      </c>
      <c r="C254" s="275">
        <v>0</v>
      </c>
      <c r="D254" s="275">
        <v>0</v>
      </c>
      <c r="E254" s="88" t="str">
        <f t="shared" si="9"/>
        <v/>
      </c>
      <c r="F254" s="247" t="str">
        <f t="shared" si="10"/>
        <v>否</v>
      </c>
      <c r="G254" s="136" t="str">
        <f t="shared" si="11"/>
        <v>项</v>
      </c>
    </row>
    <row r="255" ht="36" customHeight="1" spans="1:7">
      <c r="A255" s="400">
        <v>20304</v>
      </c>
      <c r="B255" s="270" t="s">
        <v>280</v>
      </c>
      <c r="C255" s="277">
        <v>0</v>
      </c>
      <c r="D255" s="277">
        <v>0</v>
      </c>
      <c r="E255" s="85" t="str">
        <f t="shared" si="9"/>
        <v/>
      </c>
      <c r="F255" s="247" t="str">
        <f t="shared" si="10"/>
        <v>否</v>
      </c>
      <c r="G255" s="136" t="str">
        <f t="shared" si="11"/>
        <v>款</v>
      </c>
    </row>
    <row r="256" ht="36" customHeight="1" spans="1:7">
      <c r="A256" s="401">
        <v>2030401</v>
      </c>
      <c r="B256" s="273" t="s">
        <v>281</v>
      </c>
      <c r="C256" s="275">
        <v>0</v>
      </c>
      <c r="D256" s="275">
        <v>0</v>
      </c>
      <c r="E256" s="88" t="str">
        <f t="shared" si="9"/>
        <v/>
      </c>
      <c r="F256" s="247" t="str">
        <f t="shared" si="10"/>
        <v>否</v>
      </c>
      <c r="G256" s="136" t="str">
        <f t="shared" si="11"/>
        <v>项</v>
      </c>
    </row>
    <row r="257" ht="36" customHeight="1" spans="1:7">
      <c r="A257" s="400">
        <v>20305</v>
      </c>
      <c r="B257" s="270" t="s">
        <v>282</v>
      </c>
      <c r="C257" s="277">
        <v>0</v>
      </c>
      <c r="D257" s="277">
        <v>0</v>
      </c>
      <c r="E257" s="85" t="str">
        <f t="shared" si="9"/>
        <v/>
      </c>
      <c r="F257" s="247" t="str">
        <f t="shared" si="10"/>
        <v>否</v>
      </c>
      <c r="G257" s="136" t="str">
        <f t="shared" si="11"/>
        <v>款</v>
      </c>
    </row>
    <row r="258" ht="36" customHeight="1" spans="1:7">
      <c r="A258" s="401">
        <v>2030501</v>
      </c>
      <c r="B258" s="273" t="s">
        <v>283</v>
      </c>
      <c r="C258" s="275">
        <v>0</v>
      </c>
      <c r="D258" s="275">
        <v>0</v>
      </c>
      <c r="E258" s="88" t="str">
        <f t="shared" si="9"/>
        <v/>
      </c>
      <c r="F258" s="247" t="str">
        <f t="shared" si="10"/>
        <v>否</v>
      </c>
      <c r="G258" s="136" t="str">
        <f t="shared" si="11"/>
        <v>项</v>
      </c>
    </row>
    <row r="259" ht="36" customHeight="1" spans="1:7">
      <c r="A259" s="395">
        <v>20306</v>
      </c>
      <c r="B259" s="270" t="s">
        <v>284</v>
      </c>
      <c r="C259" s="277">
        <v>249</v>
      </c>
      <c r="D259" s="277">
        <v>186</v>
      </c>
      <c r="E259" s="85">
        <f t="shared" si="9"/>
        <v>-0.253</v>
      </c>
      <c r="F259" s="247" t="str">
        <f t="shared" si="10"/>
        <v>是</v>
      </c>
      <c r="G259" s="136" t="str">
        <f t="shared" si="11"/>
        <v>款</v>
      </c>
    </row>
    <row r="260" ht="36" customHeight="1" spans="1:7">
      <c r="A260" s="396">
        <v>2030601</v>
      </c>
      <c r="B260" s="273" t="s">
        <v>285</v>
      </c>
      <c r="C260" s="275">
        <v>51</v>
      </c>
      <c r="D260" s="275">
        <v>75</v>
      </c>
      <c r="E260" s="88">
        <f t="shared" ref="E260:E323" si="12">IF(C260&gt;0,D260/C260-1,IF(C260&lt;0,-(D260/C260-1),""))</f>
        <v>0.471</v>
      </c>
      <c r="F260" s="247" t="str">
        <f t="shared" ref="F260:F270" si="13">IF(LEN(A260)=3,"是",IF(B260&lt;&gt;"",IF(SUM(C260:D260)&lt;&gt;0,"是","否"),"是"))</f>
        <v>是</v>
      </c>
      <c r="G260" s="136" t="str">
        <f t="shared" ref="G260:G270" si="14">IF(LEN(A260)=3,"类",IF(LEN(A260)=5,"款","项"))</f>
        <v>项</v>
      </c>
    </row>
    <row r="261" ht="36" customHeight="1" spans="1:7">
      <c r="A261" s="396">
        <v>2030602</v>
      </c>
      <c r="B261" s="273" t="s">
        <v>286</v>
      </c>
      <c r="C261" s="275">
        <v>0</v>
      </c>
      <c r="D261" s="275">
        <v>0</v>
      </c>
      <c r="E261" s="88" t="str">
        <f t="shared" si="12"/>
        <v/>
      </c>
      <c r="F261" s="247" t="str">
        <f t="shared" si="13"/>
        <v>否</v>
      </c>
      <c r="G261" s="136" t="str">
        <f t="shared" si="14"/>
        <v>项</v>
      </c>
    </row>
    <row r="262" ht="36" customHeight="1" spans="1:7">
      <c r="A262" s="396">
        <v>2030603</v>
      </c>
      <c r="B262" s="273" t="s">
        <v>287</v>
      </c>
      <c r="C262" s="275">
        <v>0</v>
      </c>
      <c r="D262" s="275">
        <v>0</v>
      </c>
      <c r="E262" s="88" t="str">
        <f t="shared" si="12"/>
        <v/>
      </c>
      <c r="F262" s="247" t="str">
        <f t="shared" si="13"/>
        <v>否</v>
      </c>
      <c r="G262" s="136" t="str">
        <f t="shared" si="14"/>
        <v>项</v>
      </c>
    </row>
    <row r="263" ht="36" customHeight="1" spans="1:7">
      <c r="A263" s="396">
        <v>2030604</v>
      </c>
      <c r="B263" s="273" t="s">
        <v>288</v>
      </c>
      <c r="C263" s="275">
        <v>0</v>
      </c>
      <c r="D263" s="275">
        <v>0</v>
      </c>
      <c r="E263" s="88" t="str">
        <f t="shared" si="12"/>
        <v/>
      </c>
      <c r="F263" s="247" t="str">
        <f t="shared" si="13"/>
        <v>否</v>
      </c>
      <c r="G263" s="136" t="str">
        <f t="shared" si="14"/>
        <v>项</v>
      </c>
    </row>
    <row r="264" ht="36" customHeight="1" spans="1:7">
      <c r="A264" s="396">
        <v>2030605</v>
      </c>
      <c r="B264" s="273" t="s">
        <v>289</v>
      </c>
      <c r="C264" s="275">
        <v>0</v>
      </c>
      <c r="D264" s="275">
        <v>0</v>
      </c>
      <c r="E264" s="88" t="str">
        <f t="shared" si="12"/>
        <v/>
      </c>
      <c r="F264" s="247" t="str">
        <f t="shared" si="13"/>
        <v>否</v>
      </c>
      <c r="G264" s="136" t="str">
        <f t="shared" si="14"/>
        <v>项</v>
      </c>
    </row>
    <row r="265" ht="36" customHeight="1" spans="1:7">
      <c r="A265" s="396">
        <v>2030606</v>
      </c>
      <c r="B265" s="273" t="s">
        <v>290</v>
      </c>
      <c r="C265" s="275">
        <v>0</v>
      </c>
      <c r="D265" s="275">
        <v>0</v>
      </c>
      <c r="E265" s="88" t="str">
        <f t="shared" si="12"/>
        <v/>
      </c>
      <c r="F265" s="247" t="str">
        <f t="shared" si="13"/>
        <v>否</v>
      </c>
      <c r="G265" s="136" t="str">
        <f t="shared" si="14"/>
        <v>项</v>
      </c>
    </row>
    <row r="266" ht="36" customHeight="1" spans="1:7">
      <c r="A266" s="396">
        <v>2030607</v>
      </c>
      <c r="B266" s="273" t="s">
        <v>291</v>
      </c>
      <c r="C266" s="275">
        <v>198</v>
      </c>
      <c r="D266" s="275">
        <v>111</v>
      </c>
      <c r="E266" s="88">
        <f t="shared" si="12"/>
        <v>-0.439</v>
      </c>
      <c r="F266" s="247" t="str">
        <f t="shared" si="13"/>
        <v>是</v>
      </c>
      <c r="G266" s="136" t="str">
        <f t="shared" si="14"/>
        <v>项</v>
      </c>
    </row>
    <row r="267" ht="36" customHeight="1" spans="1:7">
      <c r="A267" s="396">
        <v>2030608</v>
      </c>
      <c r="B267" s="273" t="s">
        <v>292</v>
      </c>
      <c r="C267" s="275">
        <v>0</v>
      </c>
      <c r="D267" s="275">
        <v>0</v>
      </c>
      <c r="E267" s="88" t="str">
        <f t="shared" si="12"/>
        <v/>
      </c>
      <c r="F267" s="247" t="str">
        <f t="shared" si="13"/>
        <v>否</v>
      </c>
      <c r="G267" s="136" t="str">
        <f t="shared" si="14"/>
        <v>项</v>
      </c>
    </row>
    <row r="268" ht="36" customHeight="1" spans="1:7">
      <c r="A268" s="396">
        <v>2030699</v>
      </c>
      <c r="B268" s="273" t="s">
        <v>293</v>
      </c>
      <c r="C268" s="275">
        <v>0</v>
      </c>
      <c r="D268" s="275">
        <v>0</v>
      </c>
      <c r="E268" s="88" t="str">
        <f t="shared" si="12"/>
        <v/>
      </c>
      <c r="F268" s="247" t="str">
        <f t="shared" si="13"/>
        <v>否</v>
      </c>
      <c r="G268" s="136" t="str">
        <f t="shared" si="14"/>
        <v>项</v>
      </c>
    </row>
    <row r="269" ht="36" customHeight="1" spans="1:7">
      <c r="A269" s="395">
        <v>20399</v>
      </c>
      <c r="B269" s="270" t="s">
        <v>294</v>
      </c>
      <c r="C269" s="277">
        <v>0</v>
      </c>
      <c r="D269" s="277">
        <v>0</v>
      </c>
      <c r="E269" s="85" t="str">
        <f t="shared" si="12"/>
        <v/>
      </c>
      <c r="F269" s="247" t="str">
        <f t="shared" si="13"/>
        <v>否</v>
      </c>
      <c r="G269" s="136" t="str">
        <f t="shared" si="14"/>
        <v>款</v>
      </c>
    </row>
    <row r="270" ht="36" customHeight="1" spans="1:7">
      <c r="A270" s="401">
        <v>2039999</v>
      </c>
      <c r="B270" s="273" t="s">
        <v>295</v>
      </c>
      <c r="C270" s="275">
        <v>0</v>
      </c>
      <c r="D270" s="275">
        <v>0</v>
      </c>
      <c r="E270" s="88" t="str">
        <f t="shared" si="12"/>
        <v/>
      </c>
      <c r="F270" s="247" t="str">
        <f t="shared" si="13"/>
        <v>否</v>
      </c>
      <c r="G270" s="136" t="str">
        <f t="shared" si="14"/>
        <v>项</v>
      </c>
    </row>
    <row r="271" ht="36" customHeight="1" spans="1:7">
      <c r="A271" s="395">
        <v>204</v>
      </c>
      <c r="B271" s="270" t="s">
        <v>76</v>
      </c>
      <c r="C271" s="277">
        <v>7494</v>
      </c>
      <c r="D271" s="277">
        <v>7536</v>
      </c>
      <c r="E271" s="85">
        <f t="shared" si="12"/>
        <v>0.006</v>
      </c>
      <c r="F271" s="247" t="str">
        <f t="shared" ref="F271:F321" si="15">IF(LEN(A271)=3,"是",IF(B271&lt;&gt;"",IF(SUM(C271:D271)&lt;&gt;0,"是","否"),"是"))</f>
        <v>是</v>
      </c>
      <c r="G271" s="136" t="str">
        <f t="shared" ref="G271:G321" si="16">IF(LEN(A271)=3,"类",IF(LEN(A271)=5,"款","项"))</f>
        <v>类</v>
      </c>
    </row>
    <row r="272" ht="36" customHeight="1" spans="1:7">
      <c r="A272" s="395">
        <v>20401</v>
      </c>
      <c r="B272" s="270" t="s">
        <v>296</v>
      </c>
      <c r="C272" s="277">
        <v>2</v>
      </c>
      <c r="D272" s="277">
        <v>0</v>
      </c>
      <c r="E272" s="85">
        <f t="shared" si="12"/>
        <v>-1</v>
      </c>
      <c r="F272" s="247" t="str">
        <f t="shared" si="15"/>
        <v>是</v>
      </c>
      <c r="G272" s="136" t="str">
        <f t="shared" si="16"/>
        <v>款</v>
      </c>
    </row>
    <row r="273" ht="36" customHeight="1" spans="1:7">
      <c r="A273" s="396">
        <v>2040101</v>
      </c>
      <c r="B273" s="273" t="s">
        <v>297</v>
      </c>
      <c r="C273" s="275">
        <v>2</v>
      </c>
      <c r="D273" s="275">
        <v>0</v>
      </c>
      <c r="E273" s="88">
        <f t="shared" si="12"/>
        <v>-1</v>
      </c>
      <c r="F273" s="247" t="str">
        <f t="shared" si="15"/>
        <v>是</v>
      </c>
      <c r="G273" s="136" t="str">
        <f t="shared" si="16"/>
        <v>项</v>
      </c>
    </row>
    <row r="274" ht="36" customHeight="1" spans="1:7">
      <c r="A274" s="396">
        <v>2040199</v>
      </c>
      <c r="B274" s="273" t="s">
        <v>298</v>
      </c>
      <c r="C274" s="275">
        <v>0</v>
      </c>
      <c r="D274" s="275">
        <v>0</v>
      </c>
      <c r="E274" s="88" t="str">
        <f t="shared" si="12"/>
        <v/>
      </c>
      <c r="F274" s="247" t="str">
        <f t="shared" si="15"/>
        <v>否</v>
      </c>
      <c r="G274" s="136" t="str">
        <f t="shared" si="16"/>
        <v>项</v>
      </c>
    </row>
    <row r="275" ht="36" customHeight="1" spans="1:7">
      <c r="A275" s="395">
        <v>20402</v>
      </c>
      <c r="B275" s="270" t="s">
        <v>299</v>
      </c>
      <c r="C275" s="277">
        <v>6890</v>
      </c>
      <c r="D275" s="277">
        <v>6824</v>
      </c>
      <c r="E275" s="85">
        <f t="shared" si="12"/>
        <v>-0.01</v>
      </c>
      <c r="F275" s="247" t="str">
        <f t="shared" si="15"/>
        <v>是</v>
      </c>
      <c r="G275" s="136" t="str">
        <f t="shared" si="16"/>
        <v>款</v>
      </c>
    </row>
    <row r="276" ht="36" customHeight="1" spans="1:7">
      <c r="A276" s="396">
        <v>2040201</v>
      </c>
      <c r="B276" s="273" t="s">
        <v>137</v>
      </c>
      <c r="C276" s="275">
        <v>5198</v>
      </c>
      <c r="D276" s="275">
        <v>5536</v>
      </c>
      <c r="E276" s="88">
        <f t="shared" si="12"/>
        <v>0.065</v>
      </c>
      <c r="F276" s="247" t="str">
        <f t="shared" si="15"/>
        <v>是</v>
      </c>
      <c r="G276" s="136" t="str">
        <f t="shared" si="16"/>
        <v>项</v>
      </c>
    </row>
    <row r="277" ht="36" customHeight="1" spans="1:7">
      <c r="A277" s="396">
        <v>2040202</v>
      </c>
      <c r="B277" s="273" t="s">
        <v>138</v>
      </c>
      <c r="C277" s="275">
        <v>10</v>
      </c>
      <c r="D277" s="275">
        <v>0</v>
      </c>
      <c r="E277" s="88">
        <f t="shared" si="12"/>
        <v>-1</v>
      </c>
      <c r="F277" s="247" t="str">
        <f t="shared" si="15"/>
        <v>是</v>
      </c>
      <c r="G277" s="136" t="str">
        <f t="shared" si="16"/>
        <v>项</v>
      </c>
    </row>
    <row r="278" ht="36" customHeight="1" spans="1:7">
      <c r="A278" s="396">
        <v>2040203</v>
      </c>
      <c r="B278" s="273" t="s">
        <v>139</v>
      </c>
      <c r="C278" s="275">
        <v>0</v>
      </c>
      <c r="D278" s="275">
        <v>0</v>
      </c>
      <c r="E278" s="88" t="str">
        <f t="shared" si="12"/>
        <v/>
      </c>
      <c r="F278" s="247" t="str">
        <f t="shared" si="15"/>
        <v>否</v>
      </c>
      <c r="G278" s="136" t="str">
        <f t="shared" si="16"/>
        <v>项</v>
      </c>
    </row>
    <row r="279" ht="36" customHeight="1" spans="1:7">
      <c r="A279" s="396">
        <v>2040219</v>
      </c>
      <c r="B279" s="273" t="s">
        <v>178</v>
      </c>
      <c r="C279" s="275">
        <v>150</v>
      </c>
      <c r="D279" s="275">
        <v>750</v>
      </c>
      <c r="E279" s="88">
        <f t="shared" si="12"/>
        <v>4</v>
      </c>
      <c r="F279" s="247" t="str">
        <f t="shared" si="15"/>
        <v>是</v>
      </c>
      <c r="G279" s="136" t="str">
        <f t="shared" si="16"/>
        <v>项</v>
      </c>
    </row>
    <row r="280" ht="36" customHeight="1" spans="1:7">
      <c r="A280" s="396">
        <v>2040220</v>
      </c>
      <c r="B280" s="273" t="s">
        <v>300</v>
      </c>
      <c r="C280" s="275">
        <v>504</v>
      </c>
      <c r="D280" s="275">
        <v>110</v>
      </c>
      <c r="E280" s="88">
        <f t="shared" si="12"/>
        <v>-0.782</v>
      </c>
      <c r="F280" s="247" t="str">
        <f t="shared" si="15"/>
        <v>是</v>
      </c>
      <c r="G280" s="136" t="str">
        <f t="shared" si="16"/>
        <v>项</v>
      </c>
    </row>
    <row r="281" ht="36" customHeight="1" spans="1:7">
      <c r="A281" s="396">
        <v>2040221</v>
      </c>
      <c r="B281" s="273" t="s">
        <v>301</v>
      </c>
      <c r="C281" s="275">
        <v>4</v>
      </c>
      <c r="D281" s="275">
        <v>0</v>
      </c>
      <c r="E281" s="88">
        <f t="shared" si="12"/>
        <v>-1</v>
      </c>
      <c r="F281" s="247" t="str">
        <f t="shared" si="15"/>
        <v>是</v>
      </c>
      <c r="G281" s="136" t="str">
        <f t="shared" si="16"/>
        <v>项</v>
      </c>
    </row>
    <row r="282" ht="36" customHeight="1" spans="1:7">
      <c r="A282" s="396">
        <v>2040222</v>
      </c>
      <c r="B282" s="273" t="s">
        <v>302</v>
      </c>
      <c r="C282" s="275">
        <v>0</v>
      </c>
      <c r="D282" s="275">
        <v>0</v>
      </c>
      <c r="E282" s="88" t="str">
        <f t="shared" si="12"/>
        <v/>
      </c>
      <c r="F282" s="247" t="str">
        <f t="shared" si="15"/>
        <v>否</v>
      </c>
      <c r="G282" s="136" t="str">
        <f t="shared" si="16"/>
        <v>项</v>
      </c>
    </row>
    <row r="283" ht="36" customHeight="1" spans="1:7">
      <c r="A283" s="396">
        <v>2040223</v>
      </c>
      <c r="B283" s="273" t="s">
        <v>303</v>
      </c>
      <c r="C283" s="275">
        <v>0</v>
      </c>
      <c r="D283" s="275">
        <v>0</v>
      </c>
      <c r="E283" s="88" t="str">
        <f t="shared" si="12"/>
        <v/>
      </c>
      <c r="F283" s="247" t="str">
        <f t="shared" si="15"/>
        <v>否</v>
      </c>
      <c r="G283" s="136" t="str">
        <f t="shared" si="16"/>
        <v>项</v>
      </c>
    </row>
    <row r="284" ht="36" customHeight="1" spans="1:7">
      <c r="A284" s="396">
        <v>2040250</v>
      </c>
      <c r="B284" s="273" t="s">
        <v>146</v>
      </c>
      <c r="C284" s="275">
        <v>0</v>
      </c>
      <c r="D284" s="275">
        <v>0</v>
      </c>
      <c r="E284" s="88" t="str">
        <f t="shared" si="12"/>
        <v/>
      </c>
      <c r="F284" s="247" t="str">
        <f t="shared" si="15"/>
        <v>否</v>
      </c>
      <c r="G284" s="136" t="str">
        <f t="shared" si="16"/>
        <v>项</v>
      </c>
    </row>
    <row r="285" ht="36" customHeight="1" spans="1:7">
      <c r="A285" s="396">
        <v>2040299</v>
      </c>
      <c r="B285" s="273" t="s">
        <v>304</v>
      </c>
      <c r="C285" s="275">
        <v>1024</v>
      </c>
      <c r="D285" s="275">
        <v>428</v>
      </c>
      <c r="E285" s="88">
        <f t="shared" si="12"/>
        <v>-0.582</v>
      </c>
      <c r="F285" s="247" t="str">
        <f t="shared" si="15"/>
        <v>是</v>
      </c>
      <c r="G285" s="136" t="str">
        <f t="shared" si="16"/>
        <v>项</v>
      </c>
    </row>
    <row r="286" ht="36" customHeight="1" spans="1:7">
      <c r="A286" s="395">
        <v>20403</v>
      </c>
      <c r="B286" s="270" t="s">
        <v>305</v>
      </c>
      <c r="C286" s="277">
        <v>0</v>
      </c>
      <c r="D286" s="277">
        <v>0</v>
      </c>
      <c r="E286" s="85" t="str">
        <f t="shared" si="12"/>
        <v/>
      </c>
      <c r="F286" s="247" t="str">
        <f t="shared" si="15"/>
        <v>否</v>
      </c>
      <c r="G286" s="136" t="str">
        <f t="shared" si="16"/>
        <v>款</v>
      </c>
    </row>
    <row r="287" ht="36" customHeight="1" spans="1:7">
      <c r="A287" s="396">
        <v>2040301</v>
      </c>
      <c r="B287" s="273" t="s">
        <v>137</v>
      </c>
      <c r="C287" s="275">
        <v>0</v>
      </c>
      <c r="D287" s="275">
        <v>0</v>
      </c>
      <c r="E287" s="88" t="str">
        <f t="shared" si="12"/>
        <v/>
      </c>
      <c r="F287" s="247" t="str">
        <f t="shared" si="15"/>
        <v>否</v>
      </c>
      <c r="G287" s="136" t="str">
        <f t="shared" si="16"/>
        <v>项</v>
      </c>
    </row>
    <row r="288" ht="36" customHeight="1" spans="1:7">
      <c r="A288" s="396">
        <v>2040302</v>
      </c>
      <c r="B288" s="273" t="s">
        <v>138</v>
      </c>
      <c r="C288" s="275">
        <v>0</v>
      </c>
      <c r="D288" s="275">
        <v>0</v>
      </c>
      <c r="E288" s="88" t="str">
        <f t="shared" si="12"/>
        <v/>
      </c>
      <c r="F288" s="247" t="str">
        <f t="shared" si="15"/>
        <v>否</v>
      </c>
      <c r="G288" s="136" t="str">
        <f t="shared" si="16"/>
        <v>项</v>
      </c>
    </row>
    <row r="289" ht="36" customHeight="1" spans="1:7">
      <c r="A289" s="396">
        <v>2040303</v>
      </c>
      <c r="B289" s="273" t="s">
        <v>139</v>
      </c>
      <c r="C289" s="275">
        <v>0</v>
      </c>
      <c r="D289" s="275">
        <v>0</v>
      </c>
      <c r="E289" s="88" t="str">
        <f t="shared" si="12"/>
        <v/>
      </c>
      <c r="F289" s="247" t="str">
        <f t="shared" si="15"/>
        <v>否</v>
      </c>
      <c r="G289" s="136" t="str">
        <f t="shared" si="16"/>
        <v>项</v>
      </c>
    </row>
    <row r="290" ht="36" customHeight="1" spans="1:7">
      <c r="A290" s="396">
        <v>2040304</v>
      </c>
      <c r="B290" s="273" t="s">
        <v>306</v>
      </c>
      <c r="C290" s="275">
        <v>0</v>
      </c>
      <c r="D290" s="275">
        <v>0</v>
      </c>
      <c r="E290" s="88" t="str">
        <f t="shared" si="12"/>
        <v/>
      </c>
      <c r="F290" s="247" t="str">
        <f t="shared" si="15"/>
        <v>否</v>
      </c>
      <c r="G290" s="136" t="str">
        <f t="shared" si="16"/>
        <v>项</v>
      </c>
    </row>
    <row r="291" ht="36" customHeight="1" spans="1:7">
      <c r="A291" s="396">
        <v>2040350</v>
      </c>
      <c r="B291" s="273" t="s">
        <v>146</v>
      </c>
      <c r="C291" s="275">
        <v>0</v>
      </c>
      <c r="D291" s="275">
        <v>0</v>
      </c>
      <c r="E291" s="88" t="str">
        <f t="shared" si="12"/>
        <v/>
      </c>
      <c r="F291" s="247" t="str">
        <f t="shared" si="15"/>
        <v>否</v>
      </c>
      <c r="G291" s="136" t="str">
        <f t="shared" si="16"/>
        <v>项</v>
      </c>
    </row>
    <row r="292" ht="36" customHeight="1" spans="1:7">
      <c r="A292" s="396">
        <v>2040399</v>
      </c>
      <c r="B292" s="273" t="s">
        <v>307</v>
      </c>
      <c r="C292" s="275">
        <v>0</v>
      </c>
      <c r="D292" s="275">
        <v>0</v>
      </c>
      <c r="E292" s="88" t="str">
        <f t="shared" si="12"/>
        <v/>
      </c>
      <c r="F292" s="247" t="str">
        <f t="shared" si="15"/>
        <v>否</v>
      </c>
      <c r="G292" s="136" t="str">
        <f t="shared" si="16"/>
        <v>项</v>
      </c>
    </row>
    <row r="293" ht="36" customHeight="1" spans="1:7">
      <c r="A293" s="395">
        <v>20404</v>
      </c>
      <c r="B293" s="270" t="s">
        <v>308</v>
      </c>
      <c r="C293" s="277">
        <v>16</v>
      </c>
      <c r="D293" s="277">
        <v>6</v>
      </c>
      <c r="E293" s="85">
        <f t="shared" si="12"/>
        <v>-0.625</v>
      </c>
      <c r="F293" s="247" t="str">
        <f t="shared" si="15"/>
        <v>是</v>
      </c>
      <c r="G293" s="136" t="str">
        <f t="shared" si="16"/>
        <v>款</v>
      </c>
    </row>
    <row r="294" ht="36" customHeight="1" spans="1:7">
      <c r="A294" s="396">
        <v>2040401</v>
      </c>
      <c r="B294" s="273" t="s">
        <v>137</v>
      </c>
      <c r="C294" s="275">
        <v>10</v>
      </c>
      <c r="D294" s="275">
        <v>6</v>
      </c>
      <c r="E294" s="88">
        <f t="shared" si="12"/>
        <v>-0.4</v>
      </c>
      <c r="F294" s="247" t="str">
        <f t="shared" si="15"/>
        <v>是</v>
      </c>
      <c r="G294" s="136" t="str">
        <f t="shared" si="16"/>
        <v>项</v>
      </c>
    </row>
    <row r="295" ht="36" customHeight="1" spans="1:7">
      <c r="A295" s="396">
        <v>2040402</v>
      </c>
      <c r="B295" s="273" t="s">
        <v>138</v>
      </c>
      <c r="C295" s="275">
        <v>0</v>
      </c>
      <c r="D295" s="275">
        <v>0</v>
      </c>
      <c r="E295" s="88" t="str">
        <f t="shared" si="12"/>
        <v/>
      </c>
      <c r="F295" s="247" t="str">
        <f t="shared" si="15"/>
        <v>否</v>
      </c>
      <c r="G295" s="136" t="str">
        <f t="shared" si="16"/>
        <v>项</v>
      </c>
    </row>
    <row r="296" ht="36" customHeight="1" spans="1:7">
      <c r="A296" s="396">
        <v>2040403</v>
      </c>
      <c r="B296" s="273" t="s">
        <v>139</v>
      </c>
      <c r="C296" s="275">
        <v>0</v>
      </c>
      <c r="D296" s="275">
        <v>0</v>
      </c>
      <c r="E296" s="88" t="str">
        <f t="shared" si="12"/>
        <v/>
      </c>
      <c r="F296" s="247" t="str">
        <f t="shared" si="15"/>
        <v>否</v>
      </c>
      <c r="G296" s="136" t="str">
        <f t="shared" si="16"/>
        <v>项</v>
      </c>
    </row>
    <row r="297" ht="36" customHeight="1" spans="1:7">
      <c r="A297" s="396">
        <v>2040409</v>
      </c>
      <c r="B297" s="273" t="s">
        <v>309</v>
      </c>
      <c r="C297" s="275">
        <v>0</v>
      </c>
      <c r="D297" s="275">
        <v>0</v>
      </c>
      <c r="E297" s="88" t="str">
        <f t="shared" si="12"/>
        <v/>
      </c>
      <c r="F297" s="247" t="str">
        <f t="shared" si="15"/>
        <v>否</v>
      </c>
      <c r="G297" s="136" t="str">
        <f t="shared" si="16"/>
        <v>项</v>
      </c>
    </row>
    <row r="298" ht="36" customHeight="1" spans="1:7">
      <c r="A298" s="396">
        <v>2040410</v>
      </c>
      <c r="B298" s="273" t="s">
        <v>310</v>
      </c>
      <c r="C298" s="275">
        <v>0</v>
      </c>
      <c r="D298" s="275">
        <v>0</v>
      </c>
      <c r="E298" s="88" t="str">
        <f t="shared" si="12"/>
        <v/>
      </c>
      <c r="F298" s="247" t="str">
        <f t="shared" si="15"/>
        <v>否</v>
      </c>
      <c r="G298" s="136" t="str">
        <f t="shared" si="16"/>
        <v>项</v>
      </c>
    </row>
    <row r="299" ht="36" customHeight="1" spans="1:7">
      <c r="A299" s="396">
        <v>2040450</v>
      </c>
      <c r="B299" s="273" t="s">
        <v>146</v>
      </c>
      <c r="C299" s="275">
        <v>0</v>
      </c>
      <c r="D299" s="275">
        <v>0</v>
      </c>
      <c r="E299" s="88" t="str">
        <f t="shared" si="12"/>
        <v/>
      </c>
      <c r="F299" s="247" t="str">
        <f t="shared" si="15"/>
        <v>否</v>
      </c>
      <c r="G299" s="136" t="str">
        <f t="shared" si="16"/>
        <v>项</v>
      </c>
    </row>
    <row r="300" ht="36" customHeight="1" spans="1:7">
      <c r="A300" s="396">
        <v>2040499</v>
      </c>
      <c r="B300" s="273" t="s">
        <v>311</v>
      </c>
      <c r="C300" s="275">
        <v>6</v>
      </c>
      <c r="D300" s="275">
        <v>0</v>
      </c>
      <c r="E300" s="88">
        <f t="shared" si="12"/>
        <v>-1</v>
      </c>
      <c r="F300" s="247" t="str">
        <f t="shared" si="15"/>
        <v>是</v>
      </c>
      <c r="G300" s="136" t="str">
        <f t="shared" si="16"/>
        <v>项</v>
      </c>
    </row>
    <row r="301" ht="36" customHeight="1" spans="1:7">
      <c r="A301" s="395">
        <v>20405</v>
      </c>
      <c r="B301" s="270" t="s">
        <v>312</v>
      </c>
      <c r="C301" s="277">
        <v>34</v>
      </c>
      <c r="D301" s="277">
        <v>8</v>
      </c>
      <c r="E301" s="85">
        <f t="shared" si="12"/>
        <v>-0.765</v>
      </c>
      <c r="F301" s="247" t="str">
        <f t="shared" si="15"/>
        <v>是</v>
      </c>
      <c r="G301" s="136" t="str">
        <f t="shared" si="16"/>
        <v>款</v>
      </c>
    </row>
    <row r="302" ht="36" customHeight="1" spans="1:7">
      <c r="A302" s="396">
        <v>2040501</v>
      </c>
      <c r="B302" s="273" t="s">
        <v>137</v>
      </c>
      <c r="C302" s="275">
        <v>8</v>
      </c>
      <c r="D302" s="275">
        <v>8</v>
      </c>
      <c r="E302" s="88">
        <f t="shared" si="12"/>
        <v>0</v>
      </c>
      <c r="F302" s="247" t="str">
        <f t="shared" si="15"/>
        <v>是</v>
      </c>
      <c r="G302" s="136" t="str">
        <f t="shared" si="16"/>
        <v>项</v>
      </c>
    </row>
    <row r="303" ht="36" customHeight="1" spans="1:7">
      <c r="A303" s="396">
        <v>2040502</v>
      </c>
      <c r="B303" s="273" t="s">
        <v>138</v>
      </c>
      <c r="C303" s="275">
        <v>0</v>
      </c>
      <c r="D303" s="275">
        <v>0</v>
      </c>
      <c r="E303" s="88" t="str">
        <f t="shared" si="12"/>
        <v/>
      </c>
      <c r="F303" s="247" t="str">
        <f t="shared" si="15"/>
        <v>否</v>
      </c>
      <c r="G303" s="136" t="str">
        <f t="shared" si="16"/>
        <v>项</v>
      </c>
    </row>
    <row r="304" ht="36" customHeight="1" spans="1:7">
      <c r="A304" s="396">
        <v>2040503</v>
      </c>
      <c r="B304" s="273" t="s">
        <v>139</v>
      </c>
      <c r="C304" s="275">
        <v>0</v>
      </c>
      <c r="D304" s="275">
        <v>0</v>
      </c>
      <c r="E304" s="88" t="str">
        <f t="shared" si="12"/>
        <v/>
      </c>
      <c r="F304" s="247" t="str">
        <f t="shared" si="15"/>
        <v>否</v>
      </c>
      <c r="G304" s="136" t="str">
        <f t="shared" si="16"/>
        <v>项</v>
      </c>
    </row>
    <row r="305" ht="36" customHeight="1" spans="1:7">
      <c r="A305" s="396">
        <v>2040504</v>
      </c>
      <c r="B305" s="273" t="s">
        <v>313</v>
      </c>
      <c r="C305" s="275">
        <v>0</v>
      </c>
      <c r="D305" s="275">
        <v>0</v>
      </c>
      <c r="E305" s="88" t="str">
        <f t="shared" si="12"/>
        <v/>
      </c>
      <c r="F305" s="247" t="str">
        <f t="shared" si="15"/>
        <v>否</v>
      </c>
      <c r="G305" s="136" t="str">
        <f t="shared" si="16"/>
        <v>项</v>
      </c>
    </row>
    <row r="306" ht="36" customHeight="1" spans="1:7">
      <c r="A306" s="396">
        <v>2040505</v>
      </c>
      <c r="B306" s="273" t="s">
        <v>314</v>
      </c>
      <c r="C306" s="275">
        <v>0</v>
      </c>
      <c r="D306" s="275">
        <v>0</v>
      </c>
      <c r="E306" s="88" t="str">
        <f t="shared" si="12"/>
        <v/>
      </c>
      <c r="F306" s="247" t="str">
        <f t="shared" si="15"/>
        <v>否</v>
      </c>
      <c r="G306" s="136" t="str">
        <f t="shared" si="16"/>
        <v>项</v>
      </c>
    </row>
    <row r="307" ht="36" customHeight="1" spans="1:7">
      <c r="A307" s="396">
        <v>2040506</v>
      </c>
      <c r="B307" s="273" t="s">
        <v>315</v>
      </c>
      <c r="C307" s="275">
        <v>0</v>
      </c>
      <c r="D307" s="275">
        <v>0</v>
      </c>
      <c r="E307" s="88" t="str">
        <f t="shared" si="12"/>
        <v/>
      </c>
      <c r="F307" s="247" t="str">
        <f t="shared" si="15"/>
        <v>否</v>
      </c>
      <c r="G307" s="136" t="str">
        <f t="shared" si="16"/>
        <v>项</v>
      </c>
    </row>
    <row r="308" ht="36" customHeight="1" spans="1:7">
      <c r="A308" s="396">
        <v>2040550</v>
      </c>
      <c r="B308" s="273" t="s">
        <v>146</v>
      </c>
      <c r="C308" s="275">
        <v>0</v>
      </c>
      <c r="D308" s="275">
        <v>0</v>
      </c>
      <c r="E308" s="88" t="str">
        <f t="shared" si="12"/>
        <v/>
      </c>
      <c r="F308" s="247" t="str">
        <f t="shared" si="15"/>
        <v>否</v>
      </c>
      <c r="G308" s="136" t="str">
        <f t="shared" si="16"/>
        <v>项</v>
      </c>
    </row>
    <row r="309" ht="36" customHeight="1" spans="1:7">
      <c r="A309" s="396">
        <v>2040599</v>
      </c>
      <c r="B309" s="273" t="s">
        <v>316</v>
      </c>
      <c r="C309" s="275">
        <v>26</v>
      </c>
      <c r="D309" s="275">
        <v>0</v>
      </c>
      <c r="E309" s="88">
        <f t="shared" si="12"/>
        <v>-1</v>
      </c>
      <c r="F309" s="247" t="str">
        <f t="shared" si="15"/>
        <v>是</v>
      </c>
      <c r="G309" s="136" t="str">
        <f t="shared" si="16"/>
        <v>项</v>
      </c>
    </row>
    <row r="310" ht="36" customHeight="1" spans="1:7">
      <c r="A310" s="395">
        <v>20406</v>
      </c>
      <c r="B310" s="270" t="s">
        <v>317</v>
      </c>
      <c r="C310" s="277">
        <v>551</v>
      </c>
      <c r="D310" s="277">
        <v>648</v>
      </c>
      <c r="E310" s="85">
        <f t="shared" si="12"/>
        <v>0.176</v>
      </c>
      <c r="F310" s="247" t="str">
        <f t="shared" si="15"/>
        <v>是</v>
      </c>
      <c r="G310" s="136" t="str">
        <f t="shared" si="16"/>
        <v>款</v>
      </c>
    </row>
    <row r="311" ht="36" customHeight="1" spans="1:7">
      <c r="A311" s="396">
        <v>2040601</v>
      </c>
      <c r="B311" s="273" t="s">
        <v>137</v>
      </c>
      <c r="C311" s="275">
        <v>426</v>
      </c>
      <c r="D311" s="275">
        <v>547</v>
      </c>
      <c r="E311" s="88">
        <f t="shared" si="12"/>
        <v>0.284</v>
      </c>
      <c r="F311" s="247" t="str">
        <f t="shared" si="15"/>
        <v>是</v>
      </c>
      <c r="G311" s="136" t="str">
        <f t="shared" si="16"/>
        <v>项</v>
      </c>
    </row>
    <row r="312" ht="36" customHeight="1" spans="1:7">
      <c r="A312" s="396">
        <v>2040602</v>
      </c>
      <c r="B312" s="273" t="s">
        <v>138</v>
      </c>
      <c r="C312" s="275">
        <v>66</v>
      </c>
      <c r="D312" s="275">
        <v>0</v>
      </c>
      <c r="E312" s="88">
        <f t="shared" si="12"/>
        <v>-1</v>
      </c>
      <c r="F312" s="247" t="str">
        <f t="shared" si="15"/>
        <v>是</v>
      </c>
      <c r="G312" s="136" t="str">
        <f t="shared" si="16"/>
        <v>项</v>
      </c>
    </row>
    <row r="313" ht="36" customHeight="1" spans="1:7">
      <c r="A313" s="396">
        <v>2040603</v>
      </c>
      <c r="B313" s="273" t="s">
        <v>139</v>
      </c>
      <c r="C313" s="275">
        <v>0</v>
      </c>
      <c r="D313" s="275">
        <v>0</v>
      </c>
      <c r="E313" s="88" t="str">
        <f t="shared" si="12"/>
        <v/>
      </c>
      <c r="F313" s="247" t="str">
        <f t="shared" si="15"/>
        <v>否</v>
      </c>
      <c r="G313" s="136" t="str">
        <f t="shared" si="16"/>
        <v>项</v>
      </c>
    </row>
    <row r="314" ht="36" customHeight="1" spans="1:7">
      <c r="A314" s="396">
        <v>2040604</v>
      </c>
      <c r="B314" s="273" t="s">
        <v>318</v>
      </c>
      <c r="C314" s="275">
        <v>4</v>
      </c>
      <c r="D314" s="275">
        <v>22</v>
      </c>
      <c r="E314" s="88">
        <f t="shared" si="12"/>
        <v>4.5</v>
      </c>
      <c r="F314" s="247" t="str">
        <f t="shared" si="15"/>
        <v>是</v>
      </c>
      <c r="G314" s="136" t="str">
        <f t="shared" si="16"/>
        <v>项</v>
      </c>
    </row>
    <row r="315" ht="36" customHeight="1" spans="1:7">
      <c r="A315" s="396">
        <v>2040605</v>
      </c>
      <c r="B315" s="273" t="s">
        <v>319</v>
      </c>
      <c r="C315" s="275">
        <v>10</v>
      </c>
      <c r="D315" s="275">
        <v>19</v>
      </c>
      <c r="E315" s="88">
        <f t="shared" si="12"/>
        <v>0.9</v>
      </c>
      <c r="F315" s="247" t="str">
        <f t="shared" si="15"/>
        <v>是</v>
      </c>
      <c r="G315" s="136" t="str">
        <f t="shared" si="16"/>
        <v>项</v>
      </c>
    </row>
    <row r="316" ht="36" customHeight="1" spans="1:7">
      <c r="A316" s="402">
        <v>2040606</v>
      </c>
      <c r="B316" s="273" t="s">
        <v>320</v>
      </c>
      <c r="C316" s="275">
        <v>0</v>
      </c>
      <c r="D316" s="275">
        <v>0</v>
      </c>
      <c r="E316" s="88" t="str">
        <f t="shared" si="12"/>
        <v/>
      </c>
      <c r="F316" s="247" t="str">
        <f t="shared" si="15"/>
        <v>否</v>
      </c>
      <c r="G316" s="136" t="str">
        <f t="shared" si="16"/>
        <v>项</v>
      </c>
    </row>
    <row r="317" ht="36" customHeight="1" spans="1:7">
      <c r="A317" s="402">
        <v>2040607</v>
      </c>
      <c r="B317" s="273" t="s">
        <v>321</v>
      </c>
      <c r="C317" s="275">
        <v>34</v>
      </c>
      <c r="D317" s="275">
        <v>40</v>
      </c>
      <c r="E317" s="88">
        <f t="shared" si="12"/>
        <v>0.176</v>
      </c>
      <c r="F317" s="247" t="str">
        <f t="shared" si="15"/>
        <v>是</v>
      </c>
      <c r="G317" s="136" t="str">
        <f t="shared" si="16"/>
        <v>项</v>
      </c>
    </row>
    <row r="318" ht="36" customHeight="1" spans="1:7">
      <c r="A318" s="396">
        <v>2040608</v>
      </c>
      <c r="B318" s="273" t="s">
        <v>322</v>
      </c>
      <c r="C318" s="275">
        <v>0</v>
      </c>
      <c r="D318" s="275">
        <v>0</v>
      </c>
      <c r="E318" s="88" t="str">
        <f t="shared" si="12"/>
        <v/>
      </c>
      <c r="F318" s="247" t="str">
        <f t="shared" si="15"/>
        <v>否</v>
      </c>
      <c r="G318" s="136" t="str">
        <f t="shared" si="16"/>
        <v>项</v>
      </c>
    </row>
    <row r="319" ht="36" customHeight="1" spans="1:7">
      <c r="A319" s="396">
        <v>2040609</v>
      </c>
      <c r="B319" s="273" t="s">
        <v>323</v>
      </c>
      <c r="C319" s="275">
        <v>0</v>
      </c>
      <c r="D319" s="275"/>
      <c r="E319" s="88" t="str">
        <f t="shared" si="12"/>
        <v/>
      </c>
      <c r="F319" s="247" t="str">
        <f t="shared" si="15"/>
        <v>否</v>
      </c>
      <c r="G319" s="136" t="str">
        <f t="shared" si="16"/>
        <v>项</v>
      </c>
    </row>
    <row r="320" ht="36" customHeight="1" spans="1:7">
      <c r="A320" s="396">
        <v>2040610</v>
      </c>
      <c r="B320" s="273" t="s">
        <v>324</v>
      </c>
      <c r="C320" s="275">
        <v>11</v>
      </c>
      <c r="D320" s="275">
        <v>20</v>
      </c>
      <c r="E320" s="88">
        <f t="shared" si="12"/>
        <v>0.818</v>
      </c>
      <c r="F320" s="247" t="str">
        <f t="shared" si="15"/>
        <v>是</v>
      </c>
      <c r="G320" s="136" t="str">
        <f t="shared" si="16"/>
        <v>项</v>
      </c>
    </row>
    <row r="321" ht="36" customHeight="1" spans="1:7">
      <c r="A321" s="396">
        <v>2040611</v>
      </c>
      <c r="B321" s="273" t="s">
        <v>325</v>
      </c>
      <c r="C321" s="275">
        <v>0</v>
      </c>
      <c r="D321" s="275"/>
      <c r="E321" s="88" t="str">
        <f t="shared" si="12"/>
        <v/>
      </c>
      <c r="F321" s="247" t="str">
        <f t="shared" si="15"/>
        <v>否</v>
      </c>
      <c r="G321" s="136" t="str">
        <f t="shared" si="16"/>
        <v>项</v>
      </c>
    </row>
    <row r="322" ht="36" customHeight="1" spans="1:7">
      <c r="A322" s="396">
        <v>2040612</v>
      </c>
      <c r="B322" s="273" t="s">
        <v>326</v>
      </c>
      <c r="C322" s="275">
        <v>0</v>
      </c>
      <c r="D322" s="275">
        <v>0</v>
      </c>
      <c r="E322" s="88" t="str">
        <f t="shared" si="12"/>
        <v/>
      </c>
      <c r="F322" s="247" t="str">
        <f t="shared" ref="F322:F383" si="17">IF(LEN(A322)=3,"是",IF(B322&lt;&gt;"",IF(SUM(C322:D322)&lt;&gt;0,"是","否"),"是"))</f>
        <v>否</v>
      </c>
      <c r="G322" s="136" t="str">
        <f t="shared" ref="G322:G383" si="18">IF(LEN(A322)=3,"类",IF(LEN(A322)=5,"款","项"))</f>
        <v>项</v>
      </c>
    </row>
    <row r="323" ht="36" customHeight="1" spans="1:7">
      <c r="A323" s="396">
        <v>2040613</v>
      </c>
      <c r="B323" s="273" t="s">
        <v>178</v>
      </c>
      <c r="C323" s="275">
        <v>0</v>
      </c>
      <c r="D323" s="275">
        <v>0</v>
      </c>
      <c r="E323" s="88" t="str">
        <f t="shared" si="12"/>
        <v/>
      </c>
      <c r="F323" s="247" t="str">
        <f t="shared" si="17"/>
        <v>否</v>
      </c>
      <c r="G323" s="136" t="str">
        <f t="shared" si="18"/>
        <v>项</v>
      </c>
    </row>
    <row r="324" ht="36" customHeight="1" spans="1:7">
      <c r="A324" s="396">
        <v>2040650</v>
      </c>
      <c r="B324" s="273" t="s">
        <v>146</v>
      </c>
      <c r="C324" s="275">
        <v>0</v>
      </c>
      <c r="D324" s="275">
        <v>0</v>
      </c>
      <c r="E324" s="88" t="str">
        <f t="shared" ref="E324:E387" si="19">IF(C324&gt;0,D324/C324-1,IF(C324&lt;0,-(D324/C324-1),""))</f>
        <v/>
      </c>
      <c r="F324" s="247" t="str">
        <f t="shared" si="17"/>
        <v>否</v>
      </c>
      <c r="G324" s="136" t="str">
        <f t="shared" si="18"/>
        <v>项</v>
      </c>
    </row>
    <row r="325" ht="36" customHeight="1" spans="1:7">
      <c r="A325" s="396">
        <v>2040699</v>
      </c>
      <c r="B325" s="273" t="s">
        <v>327</v>
      </c>
      <c r="C325" s="275">
        <v>0</v>
      </c>
      <c r="D325" s="275">
        <v>0</v>
      </c>
      <c r="E325" s="88" t="str">
        <f t="shared" si="19"/>
        <v/>
      </c>
      <c r="F325" s="247" t="str">
        <f t="shared" si="17"/>
        <v>否</v>
      </c>
      <c r="G325" s="136" t="str">
        <f t="shared" si="18"/>
        <v>项</v>
      </c>
    </row>
    <row r="326" ht="36" customHeight="1" spans="1:7">
      <c r="A326" s="395">
        <v>20407</v>
      </c>
      <c r="B326" s="270" t="s">
        <v>328</v>
      </c>
      <c r="C326" s="277">
        <v>0</v>
      </c>
      <c r="D326" s="277">
        <v>0</v>
      </c>
      <c r="E326" s="85" t="str">
        <f t="shared" si="19"/>
        <v/>
      </c>
      <c r="F326" s="247" t="str">
        <f t="shared" si="17"/>
        <v>否</v>
      </c>
      <c r="G326" s="136" t="str">
        <f t="shared" si="18"/>
        <v>款</v>
      </c>
    </row>
    <row r="327" ht="36" customHeight="1" spans="1:7">
      <c r="A327" s="396">
        <v>2040701</v>
      </c>
      <c r="B327" s="273" t="s">
        <v>137</v>
      </c>
      <c r="C327" s="275">
        <v>0</v>
      </c>
      <c r="D327" s="275">
        <v>0</v>
      </c>
      <c r="E327" s="88" t="str">
        <f t="shared" si="19"/>
        <v/>
      </c>
      <c r="F327" s="247" t="str">
        <f t="shared" si="17"/>
        <v>否</v>
      </c>
      <c r="G327" s="136" t="str">
        <f t="shared" si="18"/>
        <v>项</v>
      </c>
    </row>
    <row r="328" ht="36" customHeight="1" spans="1:7">
      <c r="A328" s="396">
        <v>2040702</v>
      </c>
      <c r="B328" s="273" t="s">
        <v>138</v>
      </c>
      <c r="C328" s="275">
        <v>0</v>
      </c>
      <c r="D328" s="275">
        <v>0</v>
      </c>
      <c r="E328" s="88" t="str">
        <f t="shared" si="19"/>
        <v/>
      </c>
      <c r="F328" s="247" t="str">
        <f t="shared" si="17"/>
        <v>否</v>
      </c>
      <c r="G328" s="136" t="str">
        <f t="shared" si="18"/>
        <v>项</v>
      </c>
    </row>
    <row r="329" ht="36" customHeight="1" spans="1:7">
      <c r="A329" s="396">
        <v>2040703</v>
      </c>
      <c r="B329" s="273" t="s">
        <v>139</v>
      </c>
      <c r="C329" s="275">
        <v>0</v>
      </c>
      <c r="D329" s="275">
        <v>0</v>
      </c>
      <c r="E329" s="88" t="str">
        <f t="shared" si="19"/>
        <v/>
      </c>
      <c r="F329" s="247" t="str">
        <f t="shared" si="17"/>
        <v>否</v>
      </c>
      <c r="G329" s="136" t="str">
        <f t="shared" si="18"/>
        <v>项</v>
      </c>
    </row>
    <row r="330" ht="36" customHeight="1" spans="1:7">
      <c r="A330" s="396">
        <v>2040704</v>
      </c>
      <c r="B330" s="273" t="s">
        <v>329</v>
      </c>
      <c r="C330" s="275">
        <v>0</v>
      </c>
      <c r="D330" s="275">
        <v>0</v>
      </c>
      <c r="E330" s="88" t="str">
        <f t="shared" si="19"/>
        <v/>
      </c>
      <c r="F330" s="247" t="str">
        <f t="shared" si="17"/>
        <v>否</v>
      </c>
      <c r="G330" s="136" t="str">
        <f t="shared" si="18"/>
        <v>项</v>
      </c>
    </row>
    <row r="331" ht="36" customHeight="1" spans="1:7">
      <c r="A331" s="396">
        <v>2040705</v>
      </c>
      <c r="B331" s="273" t="s">
        <v>330</v>
      </c>
      <c r="C331" s="275">
        <v>0</v>
      </c>
      <c r="D331" s="275">
        <v>0</v>
      </c>
      <c r="E331" s="88" t="str">
        <f t="shared" si="19"/>
        <v/>
      </c>
      <c r="F331" s="247" t="str">
        <f t="shared" si="17"/>
        <v>否</v>
      </c>
      <c r="G331" s="136" t="str">
        <f t="shared" si="18"/>
        <v>项</v>
      </c>
    </row>
    <row r="332" ht="36" customHeight="1" spans="1:7">
      <c r="A332" s="396">
        <v>2040706</v>
      </c>
      <c r="B332" s="273" t="s">
        <v>331</v>
      </c>
      <c r="C332" s="275">
        <v>0</v>
      </c>
      <c r="D332" s="275">
        <v>0</v>
      </c>
      <c r="E332" s="88" t="str">
        <f t="shared" si="19"/>
        <v/>
      </c>
      <c r="F332" s="247" t="str">
        <f t="shared" si="17"/>
        <v>否</v>
      </c>
      <c r="G332" s="136" t="str">
        <f t="shared" si="18"/>
        <v>项</v>
      </c>
    </row>
    <row r="333" ht="36" customHeight="1" spans="1:7">
      <c r="A333" s="396">
        <v>2040707</v>
      </c>
      <c r="B333" s="273" t="s">
        <v>178</v>
      </c>
      <c r="C333" s="275">
        <v>0</v>
      </c>
      <c r="D333" s="275">
        <v>0</v>
      </c>
      <c r="E333" s="88" t="str">
        <f t="shared" si="19"/>
        <v/>
      </c>
      <c r="F333" s="247" t="str">
        <f t="shared" si="17"/>
        <v>否</v>
      </c>
      <c r="G333" s="136" t="str">
        <f t="shared" si="18"/>
        <v>项</v>
      </c>
    </row>
    <row r="334" ht="36" customHeight="1" spans="1:7">
      <c r="A334" s="396">
        <v>2040750</v>
      </c>
      <c r="B334" s="273" t="s">
        <v>146</v>
      </c>
      <c r="C334" s="275">
        <v>0</v>
      </c>
      <c r="D334" s="275">
        <v>0</v>
      </c>
      <c r="E334" s="88" t="str">
        <f t="shared" si="19"/>
        <v/>
      </c>
      <c r="F334" s="247" t="str">
        <f t="shared" si="17"/>
        <v>否</v>
      </c>
      <c r="G334" s="136" t="str">
        <f t="shared" si="18"/>
        <v>项</v>
      </c>
    </row>
    <row r="335" ht="36" customHeight="1" spans="1:7">
      <c r="A335" s="396">
        <v>2040799</v>
      </c>
      <c r="B335" s="273" t="s">
        <v>332</v>
      </c>
      <c r="C335" s="275">
        <v>0</v>
      </c>
      <c r="D335" s="275">
        <v>0</v>
      </c>
      <c r="E335" s="88" t="str">
        <f t="shared" si="19"/>
        <v/>
      </c>
      <c r="F335" s="247" t="str">
        <f t="shared" si="17"/>
        <v>否</v>
      </c>
      <c r="G335" s="136" t="str">
        <f t="shared" si="18"/>
        <v>项</v>
      </c>
    </row>
    <row r="336" ht="36" customHeight="1" spans="1:7">
      <c r="A336" s="395">
        <v>20408</v>
      </c>
      <c r="B336" s="270" t="s">
        <v>333</v>
      </c>
      <c r="C336" s="277">
        <v>0</v>
      </c>
      <c r="D336" s="277">
        <v>0</v>
      </c>
      <c r="E336" s="85" t="str">
        <f t="shared" si="19"/>
        <v/>
      </c>
      <c r="F336" s="247" t="str">
        <f t="shared" si="17"/>
        <v>否</v>
      </c>
      <c r="G336" s="136" t="str">
        <f t="shared" si="18"/>
        <v>款</v>
      </c>
    </row>
    <row r="337" ht="36" customHeight="1" spans="1:7">
      <c r="A337" s="396">
        <v>2040801</v>
      </c>
      <c r="B337" s="273" t="s">
        <v>137</v>
      </c>
      <c r="C337" s="275">
        <v>0</v>
      </c>
      <c r="D337" s="275">
        <v>0</v>
      </c>
      <c r="E337" s="88" t="str">
        <f t="shared" si="19"/>
        <v/>
      </c>
      <c r="F337" s="247" t="str">
        <f t="shared" si="17"/>
        <v>否</v>
      </c>
      <c r="G337" s="136" t="str">
        <f t="shared" si="18"/>
        <v>项</v>
      </c>
    </row>
    <row r="338" ht="36" customHeight="1" spans="1:7">
      <c r="A338" s="396">
        <v>2040802</v>
      </c>
      <c r="B338" s="273" t="s">
        <v>138</v>
      </c>
      <c r="C338" s="275">
        <v>0</v>
      </c>
      <c r="D338" s="275">
        <v>0</v>
      </c>
      <c r="E338" s="88" t="str">
        <f t="shared" si="19"/>
        <v/>
      </c>
      <c r="F338" s="247" t="str">
        <f t="shared" si="17"/>
        <v>否</v>
      </c>
      <c r="G338" s="136" t="str">
        <f t="shared" si="18"/>
        <v>项</v>
      </c>
    </row>
    <row r="339" ht="36" customHeight="1" spans="1:7">
      <c r="A339" s="396">
        <v>2040803</v>
      </c>
      <c r="B339" s="273" t="s">
        <v>139</v>
      </c>
      <c r="C339" s="275">
        <v>0</v>
      </c>
      <c r="D339" s="275">
        <v>0</v>
      </c>
      <c r="E339" s="88" t="str">
        <f t="shared" si="19"/>
        <v/>
      </c>
      <c r="F339" s="247" t="str">
        <f t="shared" si="17"/>
        <v>否</v>
      </c>
      <c r="G339" s="136" t="str">
        <f t="shared" si="18"/>
        <v>项</v>
      </c>
    </row>
    <row r="340" ht="36" customHeight="1" spans="1:7">
      <c r="A340" s="396">
        <v>2040804</v>
      </c>
      <c r="B340" s="273" t="s">
        <v>334</v>
      </c>
      <c r="C340" s="275">
        <v>0</v>
      </c>
      <c r="D340" s="275">
        <v>0</v>
      </c>
      <c r="E340" s="88" t="str">
        <f t="shared" si="19"/>
        <v/>
      </c>
      <c r="F340" s="247" t="str">
        <f t="shared" si="17"/>
        <v>否</v>
      </c>
      <c r="G340" s="136" t="str">
        <f t="shared" si="18"/>
        <v>项</v>
      </c>
    </row>
    <row r="341" ht="36" customHeight="1" spans="1:7">
      <c r="A341" s="396">
        <v>2040805</v>
      </c>
      <c r="B341" s="273" t="s">
        <v>335</v>
      </c>
      <c r="C341" s="275">
        <v>0</v>
      </c>
      <c r="D341" s="275">
        <v>0</v>
      </c>
      <c r="E341" s="88" t="str">
        <f t="shared" si="19"/>
        <v/>
      </c>
      <c r="F341" s="247" t="str">
        <f t="shared" si="17"/>
        <v>否</v>
      </c>
      <c r="G341" s="136" t="str">
        <f t="shared" si="18"/>
        <v>项</v>
      </c>
    </row>
    <row r="342" ht="36" customHeight="1" spans="1:7">
      <c r="A342" s="396">
        <v>2040806</v>
      </c>
      <c r="B342" s="273" t="s">
        <v>336</v>
      </c>
      <c r="C342" s="275">
        <v>0</v>
      </c>
      <c r="D342" s="275">
        <v>0</v>
      </c>
      <c r="E342" s="88" t="str">
        <f t="shared" si="19"/>
        <v/>
      </c>
      <c r="F342" s="247" t="str">
        <f t="shared" si="17"/>
        <v>否</v>
      </c>
      <c r="G342" s="136" t="str">
        <f t="shared" si="18"/>
        <v>项</v>
      </c>
    </row>
    <row r="343" ht="36" customHeight="1" spans="1:7">
      <c r="A343" s="396">
        <v>2040807</v>
      </c>
      <c r="B343" s="273" t="s">
        <v>178</v>
      </c>
      <c r="C343" s="275">
        <v>0</v>
      </c>
      <c r="D343" s="275">
        <v>0</v>
      </c>
      <c r="E343" s="88" t="str">
        <f t="shared" si="19"/>
        <v/>
      </c>
      <c r="F343" s="247" t="str">
        <f t="shared" si="17"/>
        <v>否</v>
      </c>
      <c r="G343" s="136" t="str">
        <f t="shared" si="18"/>
        <v>项</v>
      </c>
    </row>
    <row r="344" ht="36" customHeight="1" spans="1:7">
      <c r="A344" s="396">
        <v>2040850</v>
      </c>
      <c r="B344" s="273" t="s">
        <v>146</v>
      </c>
      <c r="C344" s="275">
        <v>0</v>
      </c>
      <c r="D344" s="275">
        <v>0</v>
      </c>
      <c r="E344" s="88" t="str">
        <f t="shared" si="19"/>
        <v/>
      </c>
      <c r="F344" s="247" t="str">
        <f t="shared" si="17"/>
        <v>否</v>
      </c>
      <c r="G344" s="136" t="str">
        <f t="shared" si="18"/>
        <v>项</v>
      </c>
    </row>
    <row r="345" ht="36" customHeight="1" spans="1:7">
      <c r="A345" s="396">
        <v>2040899</v>
      </c>
      <c r="B345" s="273" t="s">
        <v>337</v>
      </c>
      <c r="C345" s="275">
        <v>0</v>
      </c>
      <c r="D345" s="275">
        <v>0</v>
      </c>
      <c r="E345" s="88" t="str">
        <f t="shared" si="19"/>
        <v/>
      </c>
      <c r="F345" s="247" t="str">
        <f t="shared" si="17"/>
        <v>否</v>
      </c>
      <c r="G345" s="136" t="str">
        <f t="shared" si="18"/>
        <v>项</v>
      </c>
    </row>
    <row r="346" ht="36" customHeight="1" spans="1:7">
      <c r="A346" s="395">
        <v>20409</v>
      </c>
      <c r="B346" s="270" t="s">
        <v>338</v>
      </c>
      <c r="C346" s="277">
        <v>0</v>
      </c>
      <c r="D346" s="277">
        <v>0</v>
      </c>
      <c r="E346" s="85" t="str">
        <f t="shared" si="19"/>
        <v/>
      </c>
      <c r="F346" s="247" t="str">
        <f t="shared" si="17"/>
        <v>否</v>
      </c>
      <c r="G346" s="136" t="str">
        <f t="shared" si="18"/>
        <v>款</v>
      </c>
    </row>
    <row r="347" ht="36" customHeight="1" spans="1:7">
      <c r="A347" s="396">
        <v>2040901</v>
      </c>
      <c r="B347" s="273" t="s">
        <v>137</v>
      </c>
      <c r="C347" s="275">
        <v>0</v>
      </c>
      <c r="D347" s="275">
        <v>0</v>
      </c>
      <c r="E347" s="88" t="str">
        <f t="shared" si="19"/>
        <v/>
      </c>
      <c r="F347" s="247" t="str">
        <f t="shared" si="17"/>
        <v>否</v>
      </c>
      <c r="G347" s="136" t="str">
        <f t="shared" si="18"/>
        <v>项</v>
      </c>
    </row>
    <row r="348" ht="36" customHeight="1" spans="1:7">
      <c r="A348" s="396">
        <v>2040902</v>
      </c>
      <c r="B348" s="273" t="s">
        <v>138</v>
      </c>
      <c r="C348" s="275">
        <v>0</v>
      </c>
      <c r="D348" s="275">
        <v>0</v>
      </c>
      <c r="E348" s="88" t="str">
        <f t="shared" si="19"/>
        <v/>
      </c>
      <c r="F348" s="247" t="str">
        <f t="shared" si="17"/>
        <v>否</v>
      </c>
      <c r="G348" s="136" t="str">
        <f t="shared" si="18"/>
        <v>项</v>
      </c>
    </row>
    <row r="349" ht="36" customHeight="1" spans="1:7">
      <c r="A349" s="396">
        <v>2040903</v>
      </c>
      <c r="B349" s="273" t="s">
        <v>139</v>
      </c>
      <c r="C349" s="275">
        <v>0</v>
      </c>
      <c r="D349" s="275">
        <v>0</v>
      </c>
      <c r="E349" s="88" t="str">
        <f t="shared" si="19"/>
        <v/>
      </c>
      <c r="F349" s="247" t="str">
        <f t="shared" si="17"/>
        <v>否</v>
      </c>
      <c r="G349" s="136" t="str">
        <f t="shared" si="18"/>
        <v>项</v>
      </c>
    </row>
    <row r="350" ht="36" customHeight="1" spans="1:7">
      <c r="A350" s="396">
        <v>2040904</v>
      </c>
      <c r="B350" s="273" t="s">
        <v>339</v>
      </c>
      <c r="C350" s="275">
        <v>0</v>
      </c>
      <c r="D350" s="275">
        <v>0</v>
      </c>
      <c r="E350" s="88" t="str">
        <f t="shared" si="19"/>
        <v/>
      </c>
      <c r="F350" s="247" t="str">
        <f t="shared" si="17"/>
        <v>否</v>
      </c>
      <c r="G350" s="136" t="str">
        <f t="shared" si="18"/>
        <v>项</v>
      </c>
    </row>
    <row r="351" ht="36" customHeight="1" spans="1:7">
      <c r="A351" s="396">
        <v>2040905</v>
      </c>
      <c r="B351" s="273" t="s">
        <v>340</v>
      </c>
      <c r="C351" s="275">
        <v>0</v>
      </c>
      <c r="D351" s="275">
        <v>0</v>
      </c>
      <c r="E351" s="88" t="str">
        <f t="shared" si="19"/>
        <v/>
      </c>
      <c r="F351" s="247" t="str">
        <f t="shared" si="17"/>
        <v>否</v>
      </c>
      <c r="G351" s="136" t="str">
        <f t="shared" si="18"/>
        <v>项</v>
      </c>
    </row>
    <row r="352" ht="36" customHeight="1" spans="1:7">
      <c r="A352" s="396">
        <v>2040950</v>
      </c>
      <c r="B352" s="273" t="s">
        <v>146</v>
      </c>
      <c r="C352" s="275">
        <v>0</v>
      </c>
      <c r="D352" s="275">
        <v>0</v>
      </c>
      <c r="E352" s="88" t="str">
        <f t="shared" si="19"/>
        <v/>
      </c>
      <c r="F352" s="247" t="str">
        <f t="shared" si="17"/>
        <v>否</v>
      </c>
      <c r="G352" s="136" t="str">
        <f t="shared" si="18"/>
        <v>项</v>
      </c>
    </row>
    <row r="353" ht="36" customHeight="1" spans="1:7">
      <c r="A353" s="396">
        <v>2040999</v>
      </c>
      <c r="B353" s="273" t="s">
        <v>341</v>
      </c>
      <c r="C353" s="275">
        <v>0</v>
      </c>
      <c r="D353" s="275">
        <v>0</v>
      </c>
      <c r="E353" s="88" t="str">
        <f t="shared" si="19"/>
        <v/>
      </c>
      <c r="F353" s="247" t="str">
        <f t="shared" si="17"/>
        <v>否</v>
      </c>
      <c r="G353" s="136" t="str">
        <f t="shared" si="18"/>
        <v>项</v>
      </c>
    </row>
    <row r="354" ht="36" customHeight="1" spans="1:7">
      <c r="A354" s="395">
        <v>20410</v>
      </c>
      <c r="B354" s="270" t="s">
        <v>342</v>
      </c>
      <c r="C354" s="277">
        <v>0</v>
      </c>
      <c r="D354" s="277">
        <v>0</v>
      </c>
      <c r="E354" s="85" t="str">
        <f t="shared" si="19"/>
        <v/>
      </c>
      <c r="F354" s="247" t="str">
        <f t="shared" si="17"/>
        <v>否</v>
      </c>
      <c r="G354" s="136" t="str">
        <f t="shared" si="18"/>
        <v>款</v>
      </c>
    </row>
    <row r="355" ht="36" customHeight="1" spans="1:7">
      <c r="A355" s="396">
        <v>2041001</v>
      </c>
      <c r="B355" s="273" t="s">
        <v>137</v>
      </c>
      <c r="C355" s="275">
        <v>0</v>
      </c>
      <c r="D355" s="275">
        <v>0</v>
      </c>
      <c r="E355" s="88" t="str">
        <f t="shared" si="19"/>
        <v/>
      </c>
      <c r="F355" s="247" t="str">
        <f t="shared" si="17"/>
        <v>否</v>
      </c>
      <c r="G355" s="136" t="str">
        <f t="shared" si="18"/>
        <v>项</v>
      </c>
    </row>
    <row r="356" ht="36" customHeight="1" spans="1:7">
      <c r="A356" s="396">
        <v>2041002</v>
      </c>
      <c r="B356" s="273" t="s">
        <v>138</v>
      </c>
      <c r="C356" s="275">
        <v>0</v>
      </c>
      <c r="D356" s="275">
        <v>0</v>
      </c>
      <c r="E356" s="88" t="str">
        <f t="shared" si="19"/>
        <v/>
      </c>
      <c r="F356" s="247" t="str">
        <f t="shared" si="17"/>
        <v>否</v>
      </c>
      <c r="G356" s="136" t="str">
        <f t="shared" si="18"/>
        <v>项</v>
      </c>
    </row>
    <row r="357" ht="36" customHeight="1" spans="1:7">
      <c r="A357" s="396">
        <v>2041006</v>
      </c>
      <c r="B357" s="273" t="s">
        <v>178</v>
      </c>
      <c r="C357" s="275">
        <v>0</v>
      </c>
      <c r="D357" s="275">
        <v>0</v>
      </c>
      <c r="E357" s="88" t="str">
        <f t="shared" si="19"/>
        <v/>
      </c>
      <c r="F357" s="247" t="str">
        <f t="shared" si="17"/>
        <v>否</v>
      </c>
      <c r="G357" s="136" t="str">
        <f t="shared" si="18"/>
        <v>项</v>
      </c>
    </row>
    <row r="358" ht="36" customHeight="1" spans="1:7">
      <c r="A358" s="396">
        <v>2041007</v>
      </c>
      <c r="B358" s="273" t="s">
        <v>343</v>
      </c>
      <c r="C358" s="275">
        <v>0</v>
      </c>
      <c r="D358" s="275">
        <v>0</v>
      </c>
      <c r="E358" s="88" t="str">
        <f t="shared" si="19"/>
        <v/>
      </c>
      <c r="F358" s="247" t="str">
        <f t="shared" si="17"/>
        <v>否</v>
      </c>
      <c r="G358" s="136" t="str">
        <f t="shared" si="18"/>
        <v>项</v>
      </c>
    </row>
    <row r="359" ht="36" customHeight="1" spans="1:7">
      <c r="A359" s="396">
        <v>2041099</v>
      </c>
      <c r="B359" s="273" t="s">
        <v>344</v>
      </c>
      <c r="C359" s="275">
        <v>0</v>
      </c>
      <c r="D359" s="275">
        <v>0</v>
      </c>
      <c r="E359" s="88" t="str">
        <f t="shared" si="19"/>
        <v/>
      </c>
      <c r="F359" s="247" t="str">
        <f t="shared" si="17"/>
        <v>否</v>
      </c>
      <c r="G359" s="136" t="str">
        <f t="shared" si="18"/>
        <v>项</v>
      </c>
    </row>
    <row r="360" ht="36" customHeight="1" spans="1:7">
      <c r="A360" s="395">
        <v>20499</v>
      </c>
      <c r="B360" s="270" t="s">
        <v>345</v>
      </c>
      <c r="C360" s="277">
        <v>1</v>
      </c>
      <c r="D360" s="277">
        <v>50</v>
      </c>
      <c r="E360" s="85">
        <f t="shared" si="19"/>
        <v>49</v>
      </c>
      <c r="F360" s="247" t="str">
        <f t="shared" si="17"/>
        <v>是</v>
      </c>
      <c r="G360" s="136" t="str">
        <f t="shared" si="18"/>
        <v>款</v>
      </c>
    </row>
    <row r="361" ht="36" customHeight="1" spans="1:7">
      <c r="A361" s="399">
        <v>2049902</v>
      </c>
      <c r="B361" s="273" t="s">
        <v>346</v>
      </c>
      <c r="C361" s="275">
        <v>0</v>
      </c>
      <c r="D361" s="275">
        <v>0</v>
      </c>
      <c r="E361" s="88" t="str">
        <f t="shared" si="19"/>
        <v/>
      </c>
      <c r="F361" s="247" t="str">
        <f t="shared" si="17"/>
        <v>否</v>
      </c>
      <c r="G361" s="136" t="str">
        <f t="shared" si="18"/>
        <v>项</v>
      </c>
    </row>
    <row r="362" ht="36" customHeight="1" spans="1:7">
      <c r="A362" s="403">
        <v>2049999</v>
      </c>
      <c r="B362" s="273" t="s">
        <v>347</v>
      </c>
      <c r="C362" s="275">
        <v>1</v>
      </c>
      <c r="D362" s="275">
        <v>50</v>
      </c>
      <c r="E362" s="88">
        <f t="shared" si="19"/>
        <v>49</v>
      </c>
      <c r="F362" s="247" t="str">
        <f t="shared" si="17"/>
        <v>是</v>
      </c>
      <c r="G362" s="136" t="str">
        <f t="shared" si="18"/>
        <v>项</v>
      </c>
    </row>
    <row r="363" ht="36" customHeight="1" spans="1:7">
      <c r="A363" s="395">
        <v>205</v>
      </c>
      <c r="B363" s="270" t="s">
        <v>78</v>
      </c>
      <c r="C363" s="277">
        <v>41916</v>
      </c>
      <c r="D363" s="277">
        <v>35791</v>
      </c>
      <c r="E363" s="85">
        <f t="shared" si="19"/>
        <v>-0.146</v>
      </c>
      <c r="F363" s="247" t="str">
        <f t="shared" si="17"/>
        <v>是</v>
      </c>
      <c r="G363" s="136" t="str">
        <f t="shared" si="18"/>
        <v>类</v>
      </c>
    </row>
    <row r="364" ht="36" customHeight="1" spans="1:7">
      <c r="A364" s="395">
        <v>20501</v>
      </c>
      <c r="B364" s="270" t="s">
        <v>348</v>
      </c>
      <c r="C364" s="277">
        <v>454</v>
      </c>
      <c r="D364" s="277">
        <v>416</v>
      </c>
      <c r="E364" s="85">
        <f t="shared" si="19"/>
        <v>-0.084</v>
      </c>
      <c r="F364" s="247" t="str">
        <f t="shared" si="17"/>
        <v>是</v>
      </c>
      <c r="G364" s="136" t="str">
        <f t="shared" si="18"/>
        <v>款</v>
      </c>
    </row>
    <row r="365" ht="36" customHeight="1" spans="1:7">
      <c r="A365" s="396">
        <v>2050101</v>
      </c>
      <c r="B365" s="273" t="s">
        <v>137</v>
      </c>
      <c r="C365" s="275">
        <v>417</v>
      </c>
      <c r="D365" s="275">
        <v>411</v>
      </c>
      <c r="E365" s="88">
        <f t="shared" si="19"/>
        <v>-0.014</v>
      </c>
      <c r="F365" s="247" t="str">
        <f t="shared" si="17"/>
        <v>是</v>
      </c>
      <c r="G365" s="136" t="str">
        <f t="shared" si="18"/>
        <v>项</v>
      </c>
    </row>
    <row r="366" ht="36" customHeight="1" spans="1:7">
      <c r="A366" s="396">
        <v>2050102</v>
      </c>
      <c r="B366" s="273" t="s">
        <v>138</v>
      </c>
      <c r="C366" s="275">
        <v>37</v>
      </c>
      <c r="D366" s="275">
        <v>5</v>
      </c>
      <c r="E366" s="88">
        <f t="shared" si="19"/>
        <v>-0.865</v>
      </c>
      <c r="F366" s="247" t="str">
        <f t="shared" si="17"/>
        <v>是</v>
      </c>
      <c r="G366" s="136" t="str">
        <f t="shared" si="18"/>
        <v>项</v>
      </c>
    </row>
    <row r="367" ht="36" customHeight="1" spans="1:7">
      <c r="A367" s="396">
        <v>2050103</v>
      </c>
      <c r="B367" s="273" t="s">
        <v>139</v>
      </c>
      <c r="C367" s="275">
        <v>0</v>
      </c>
      <c r="D367" s="275">
        <v>0</v>
      </c>
      <c r="E367" s="88" t="str">
        <f t="shared" si="19"/>
        <v/>
      </c>
      <c r="F367" s="247" t="str">
        <f t="shared" si="17"/>
        <v>否</v>
      </c>
      <c r="G367" s="136" t="str">
        <f t="shared" si="18"/>
        <v>项</v>
      </c>
    </row>
    <row r="368" ht="36" customHeight="1" spans="1:7">
      <c r="A368" s="396">
        <v>2050199</v>
      </c>
      <c r="B368" s="273" t="s">
        <v>349</v>
      </c>
      <c r="C368" s="275">
        <v>0</v>
      </c>
      <c r="D368" s="275">
        <v>0</v>
      </c>
      <c r="E368" s="88" t="str">
        <f t="shared" si="19"/>
        <v/>
      </c>
      <c r="F368" s="247" t="str">
        <f t="shared" si="17"/>
        <v>否</v>
      </c>
      <c r="G368" s="136" t="str">
        <f t="shared" si="18"/>
        <v>项</v>
      </c>
    </row>
    <row r="369" ht="36" customHeight="1" spans="1:7">
      <c r="A369" s="395">
        <v>20502</v>
      </c>
      <c r="B369" s="270" t="s">
        <v>350</v>
      </c>
      <c r="C369" s="277">
        <v>39044</v>
      </c>
      <c r="D369" s="277">
        <v>32977</v>
      </c>
      <c r="E369" s="85">
        <f t="shared" si="19"/>
        <v>-0.155</v>
      </c>
      <c r="F369" s="247" t="str">
        <f t="shared" si="17"/>
        <v>是</v>
      </c>
      <c r="G369" s="136" t="str">
        <f t="shared" si="18"/>
        <v>款</v>
      </c>
    </row>
    <row r="370" ht="36" customHeight="1" spans="1:7">
      <c r="A370" s="396">
        <v>2050201</v>
      </c>
      <c r="B370" s="273" t="s">
        <v>351</v>
      </c>
      <c r="C370" s="275">
        <v>1747</v>
      </c>
      <c r="D370" s="275">
        <v>1061</v>
      </c>
      <c r="E370" s="88">
        <f t="shared" si="19"/>
        <v>-0.393</v>
      </c>
      <c r="F370" s="247" t="str">
        <f t="shared" si="17"/>
        <v>是</v>
      </c>
      <c r="G370" s="136" t="str">
        <f t="shared" si="18"/>
        <v>项</v>
      </c>
    </row>
    <row r="371" ht="36" customHeight="1" spans="1:7">
      <c r="A371" s="396">
        <v>2050202</v>
      </c>
      <c r="B371" s="273" t="s">
        <v>352</v>
      </c>
      <c r="C371" s="275">
        <v>21372</v>
      </c>
      <c r="D371" s="275">
        <v>19069</v>
      </c>
      <c r="E371" s="88">
        <f t="shared" si="19"/>
        <v>-0.108</v>
      </c>
      <c r="F371" s="247" t="str">
        <f t="shared" si="17"/>
        <v>是</v>
      </c>
      <c r="G371" s="136" t="str">
        <f t="shared" si="18"/>
        <v>项</v>
      </c>
    </row>
    <row r="372" ht="36" customHeight="1" spans="1:7">
      <c r="A372" s="396">
        <v>2050203</v>
      </c>
      <c r="B372" s="273" t="s">
        <v>353</v>
      </c>
      <c r="C372" s="275">
        <v>11927</v>
      </c>
      <c r="D372" s="275">
        <v>8907</v>
      </c>
      <c r="E372" s="88">
        <f t="shared" si="19"/>
        <v>-0.253</v>
      </c>
      <c r="F372" s="247" t="str">
        <f t="shared" si="17"/>
        <v>是</v>
      </c>
      <c r="G372" s="136" t="str">
        <f t="shared" si="18"/>
        <v>项</v>
      </c>
    </row>
    <row r="373" ht="36" customHeight="1" spans="1:7">
      <c r="A373" s="396">
        <v>2050204</v>
      </c>
      <c r="B373" s="273" t="s">
        <v>354</v>
      </c>
      <c r="C373" s="275">
        <v>3184</v>
      </c>
      <c r="D373" s="275">
        <v>3940</v>
      </c>
      <c r="E373" s="88">
        <f t="shared" si="19"/>
        <v>0.237</v>
      </c>
      <c r="F373" s="247" t="str">
        <f t="shared" si="17"/>
        <v>是</v>
      </c>
      <c r="G373" s="136" t="str">
        <f t="shared" si="18"/>
        <v>项</v>
      </c>
    </row>
    <row r="374" ht="36" customHeight="1" spans="1:7">
      <c r="A374" s="396">
        <v>2050205</v>
      </c>
      <c r="B374" s="273" t="s">
        <v>355</v>
      </c>
      <c r="C374" s="275">
        <v>0</v>
      </c>
      <c r="D374" s="275">
        <v>0</v>
      </c>
      <c r="E374" s="88" t="str">
        <f t="shared" si="19"/>
        <v/>
      </c>
      <c r="F374" s="247" t="str">
        <f t="shared" si="17"/>
        <v>否</v>
      </c>
      <c r="G374" s="136" t="str">
        <f t="shared" si="18"/>
        <v>项</v>
      </c>
    </row>
    <row r="375" ht="36" customHeight="1" spans="1:7">
      <c r="A375" s="396">
        <v>2050206</v>
      </c>
      <c r="B375" s="273" t="s">
        <v>356</v>
      </c>
      <c r="C375" s="275">
        <v>0</v>
      </c>
      <c r="D375" s="275"/>
      <c r="E375" s="88" t="str">
        <f t="shared" si="19"/>
        <v/>
      </c>
      <c r="F375" s="247" t="str">
        <f t="shared" si="17"/>
        <v>否</v>
      </c>
      <c r="G375" s="136" t="str">
        <f t="shared" si="18"/>
        <v>项</v>
      </c>
    </row>
    <row r="376" ht="36" customHeight="1" spans="1:7">
      <c r="A376" s="396">
        <v>2050207</v>
      </c>
      <c r="B376" s="273" t="s">
        <v>357</v>
      </c>
      <c r="C376" s="275">
        <v>0</v>
      </c>
      <c r="D376" s="275"/>
      <c r="E376" s="88" t="str">
        <f t="shared" si="19"/>
        <v/>
      </c>
      <c r="F376" s="247" t="str">
        <f t="shared" si="17"/>
        <v>否</v>
      </c>
      <c r="G376" s="136" t="str">
        <f t="shared" si="18"/>
        <v>项</v>
      </c>
    </row>
    <row r="377" ht="36" customHeight="1" spans="1:7">
      <c r="A377" s="396">
        <v>2050299</v>
      </c>
      <c r="B377" s="273" t="s">
        <v>358</v>
      </c>
      <c r="C377" s="275">
        <v>814</v>
      </c>
      <c r="D377" s="275">
        <v>0</v>
      </c>
      <c r="E377" s="88">
        <f t="shared" si="19"/>
        <v>-1</v>
      </c>
      <c r="F377" s="247" t="str">
        <f t="shared" si="17"/>
        <v>是</v>
      </c>
      <c r="G377" s="136" t="str">
        <f t="shared" si="18"/>
        <v>项</v>
      </c>
    </row>
    <row r="378" ht="36" customHeight="1" spans="1:7">
      <c r="A378" s="395">
        <v>20503</v>
      </c>
      <c r="B378" s="270" t="s">
        <v>359</v>
      </c>
      <c r="C378" s="277">
        <v>1187</v>
      </c>
      <c r="D378" s="277">
        <v>1048</v>
      </c>
      <c r="E378" s="85">
        <f t="shared" si="19"/>
        <v>-0.117</v>
      </c>
      <c r="F378" s="247" t="str">
        <f t="shared" si="17"/>
        <v>是</v>
      </c>
      <c r="G378" s="136" t="str">
        <f t="shared" si="18"/>
        <v>款</v>
      </c>
    </row>
    <row r="379" ht="36" customHeight="1" spans="1:7">
      <c r="A379" s="396">
        <v>2050301</v>
      </c>
      <c r="B379" s="273" t="s">
        <v>360</v>
      </c>
      <c r="C379" s="275">
        <v>0</v>
      </c>
      <c r="D379" s="275">
        <v>0</v>
      </c>
      <c r="E379" s="88" t="str">
        <f t="shared" si="19"/>
        <v/>
      </c>
      <c r="F379" s="247" t="str">
        <f t="shared" si="17"/>
        <v>否</v>
      </c>
      <c r="G379" s="136" t="str">
        <f t="shared" si="18"/>
        <v>项</v>
      </c>
    </row>
    <row r="380" ht="36" customHeight="1" spans="1:7">
      <c r="A380" s="396">
        <v>2050302</v>
      </c>
      <c r="B380" s="273" t="s">
        <v>361</v>
      </c>
      <c r="C380" s="275">
        <v>1187</v>
      </c>
      <c r="D380" s="275">
        <v>1048</v>
      </c>
      <c r="E380" s="88">
        <f t="shared" si="19"/>
        <v>-0.117</v>
      </c>
      <c r="F380" s="247" t="str">
        <f t="shared" si="17"/>
        <v>是</v>
      </c>
      <c r="G380" s="136" t="str">
        <f t="shared" si="18"/>
        <v>项</v>
      </c>
    </row>
    <row r="381" ht="36" customHeight="1" spans="1:7">
      <c r="A381" s="396">
        <v>2050303</v>
      </c>
      <c r="B381" s="273" t="s">
        <v>362</v>
      </c>
      <c r="C381" s="275">
        <v>0</v>
      </c>
      <c r="D381" s="275">
        <v>0</v>
      </c>
      <c r="E381" s="88" t="str">
        <f t="shared" si="19"/>
        <v/>
      </c>
      <c r="F381" s="247" t="str">
        <f t="shared" si="17"/>
        <v>否</v>
      </c>
      <c r="G381" s="136" t="str">
        <f t="shared" si="18"/>
        <v>项</v>
      </c>
    </row>
    <row r="382" ht="36" customHeight="1" spans="1:7">
      <c r="A382" s="396">
        <v>2050305</v>
      </c>
      <c r="B382" s="273" t="s">
        <v>363</v>
      </c>
      <c r="C382" s="275">
        <v>0</v>
      </c>
      <c r="D382" s="275">
        <v>0</v>
      </c>
      <c r="E382" s="88" t="str">
        <f t="shared" si="19"/>
        <v/>
      </c>
      <c r="F382" s="247" t="str">
        <f t="shared" si="17"/>
        <v>否</v>
      </c>
      <c r="G382" s="136" t="str">
        <f t="shared" si="18"/>
        <v>项</v>
      </c>
    </row>
    <row r="383" ht="36" customHeight="1" spans="1:7">
      <c r="A383" s="396">
        <v>2050399</v>
      </c>
      <c r="B383" s="273" t="s">
        <v>364</v>
      </c>
      <c r="C383" s="275">
        <v>0</v>
      </c>
      <c r="D383" s="275">
        <v>0</v>
      </c>
      <c r="E383" s="88" t="str">
        <f t="shared" si="19"/>
        <v/>
      </c>
      <c r="F383" s="247" t="str">
        <f t="shared" si="17"/>
        <v>否</v>
      </c>
      <c r="G383" s="136" t="str">
        <f t="shared" si="18"/>
        <v>项</v>
      </c>
    </row>
    <row r="384" ht="36" customHeight="1" spans="1:7">
      <c r="A384" s="395">
        <v>20504</v>
      </c>
      <c r="B384" s="270" t="s">
        <v>365</v>
      </c>
      <c r="C384" s="277">
        <v>0</v>
      </c>
      <c r="D384" s="277">
        <v>0</v>
      </c>
      <c r="E384" s="85" t="str">
        <f t="shared" si="19"/>
        <v/>
      </c>
      <c r="F384" s="247" t="str">
        <f t="shared" ref="F384:F447" si="20">IF(LEN(A384)=3,"是",IF(B384&lt;&gt;"",IF(SUM(C384:D384)&lt;&gt;0,"是","否"),"是"))</f>
        <v>否</v>
      </c>
      <c r="G384" s="136" t="str">
        <f t="shared" ref="G384:G447" si="21">IF(LEN(A384)=3,"类",IF(LEN(A384)=5,"款","项"))</f>
        <v>款</v>
      </c>
    </row>
    <row r="385" ht="36" customHeight="1" spans="1:7">
      <c r="A385" s="396">
        <v>2050401</v>
      </c>
      <c r="B385" s="273" t="s">
        <v>366</v>
      </c>
      <c r="C385" s="275">
        <v>0</v>
      </c>
      <c r="D385" s="275">
        <v>0</v>
      </c>
      <c r="E385" s="88" t="str">
        <f t="shared" si="19"/>
        <v/>
      </c>
      <c r="F385" s="247" t="str">
        <f t="shared" si="20"/>
        <v>否</v>
      </c>
      <c r="G385" s="136" t="str">
        <f t="shared" si="21"/>
        <v>项</v>
      </c>
    </row>
    <row r="386" ht="36" customHeight="1" spans="1:7">
      <c r="A386" s="396">
        <v>2050402</v>
      </c>
      <c r="B386" s="273" t="s">
        <v>367</v>
      </c>
      <c r="C386" s="275">
        <v>0</v>
      </c>
      <c r="D386" s="275">
        <v>0</v>
      </c>
      <c r="E386" s="88" t="str">
        <f t="shared" si="19"/>
        <v/>
      </c>
      <c r="F386" s="247" t="str">
        <f t="shared" si="20"/>
        <v>否</v>
      </c>
      <c r="G386" s="136" t="str">
        <f t="shared" si="21"/>
        <v>项</v>
      </c>
    </row>
    <row r="387" ht="36" customHeight="1" spans="1:7">
      <c r="A387" s="396">
        <v>2050403</v>
      </c>
      <c r="B387" s="273" t="s">
        <v>368</v>
      </c>
      <c r="C387" s="275">
        <v>0</v>
      </c>
      <c r="D387" s="275">
        <v>0</v>
      </c>
      <c r="E387" s="88" t="str">
        <f t="shared" si="19"/>
        <v/>
      </c>
      <c r="F387" s="247" t="str">
        <f t="shared" si="20"/>
        <v>否</v>
      </c>
      <c r="G387" s="136" t="str">
        <f t="shared" si="21"/>
        <v>项</v>
      </c>
    </row>
    <row r="388" ht="36" customHeight="1" spans="1:7">
      <c r="A388" s="396">
        <v>2050404</v>
      </c>
      <c r="B388" s="273" t="s">
        <v>369</v>
      </c>
      <c r="C388" s="275">
        <v>0</v>
      </c>
      <c r="D388" s="275">
        <v>0</v>
      </c>
      <c r="E388" s="88" t="str">
        <f t="shared" ref="E388:E416" si="22">IF(C388&gt;0,D388/C388-1,IF(C388&lt;0,-(D388/C388-1),""))</f>
        <v/>
      </c>
      <c r="F388" s="247" t="str">
        <f t="shared" si="20"/>
        <v>否</v>
      </c>
      <c r="G388" s="136" t="str">
        <f t="shared" si="21"/>
        <v>项</v>
      </c>
    </row>
    <row r="389" ht="36" customHeight="1" spans="1:7">
      <c r="A389" s="396">
        <v>2050499</v>
      </c>
      <c r="B389" s="273" t="s">
        <v>370</v>
      </c>
      <c r="C389" s="275">
        <v>0</v>
      </c>
      <c r="D389" s="275">
        <v>0</v>
      </c>
      <c r="E389" s="88" t="str">
        <f t="shared" si="22"/>
        <v/>
      </c>
      <c r="F389" s="247" t="str">
        <f t="shared" si="20"/>
        <v>否</v>
      </c>
      <c r="G389" s="136" t="str">
        <f t="shared" si="21"/>
        <v>项</v>
      </c>
    </row>
    <row r="390" ht="36" customHeight="1" spans="1:7">
      <c r="A390" s="395">
        <v>20505</v>
      </c>
      <c r="B390" s="270" t="s">
        <v>371</v>
      </c>
      <c r="C390" s="277">
        <v>0</v>
      </c>
      <c r="D390" s="277">
        <v>0</v>
      </c>
      <c r="E390" s="85" t="str">
        <f t="shared" si="22"/>
        <v/>
      </c>
      <c r="F390" s="247" t="str">
        <f t="shared" si="20"/>
        <v>否</v>
      </c>
      <c r="G390" s="136" t="str">
        <f t="shared" si="21"/>
        <v>款</v>
      </c>
    </row>
    <row r="391" ht="36" customHeight="1" spans="1:7">
      <c r="A391" s="396">
        <v>2050501</v>
      </c>
      <c r="B391" s="273" t="s">
        <v>372</v>
      </c>
      <c r="C391" s="275">
        <v>0</v>
      </c>
      <c r="D391" s="275">
        <v>0</v>
      </c>
      <c r="E391" s="88" t="str">
        <f t="shared" si="22"/>
        <v/>
      </c>
      <c r="F391" s="247" t="str">
        <f t="shared" si="20"/>
        <v>否</v>
      </c>
      <c r="G391" s="136" t="str">
        <f t="shared" si="21"/>
        <v>项</v>
      </c>
    </row>
    <row r="392" ht="36" customHeight="1" spans="1:7">
      <c r="A392" s="396">
        <v>2050502</v>
      </c>
      <c r="B392" s="273" t="s">
        <v>373</v>
      </c>
      <c r="C392" s="275">
        <v>0</v>
      </c>
      <c r="D392" s="275">
        <v>0</v>
      </c>
      <c r="E392" s="88" t="str">
        <f t="shared" si="22"/>
        <v/>
      </c>
      <c r="F392" s="247" t="str">
        <f t="shared" si="20"/>
        <v>否</v>
      </c>
      <c r="G392" s="136" t="str">
        <f t="shared" si="21"/>
        <v>项</v>
      </c>
    </row>
    <row r="393" ht="36" customHeight="1" spans="1:7">
      <c r="A393" s="396">
        <v>2050599</v>
      </c>
      <c r="B393" s="273" t="s">
        <v>374</v>
      </c>
      <c r="C393" s="275">
        <v>0</v>
      </c>
      <c r="D393" s="275">
        <v>0</v>
      </c>
      <c r="E393" s="88" t="str">
        <f t="shared" si="22"/>
        <v/>
      </c>
      <c r="F393" s="247" t="str">
        <f t="shared" si="20"/>
        <v>否</v>
      </c>
      <c r="G393" s="136" t="str">
        <f t="shared" si="21"/>
        <v>项</v>
      </c>
    </row>
    <row r="394" ht="36" customHeight="1" spans="1:7">
      <c r="A394" s="395">
        <v>20506</v>
      </c>
      <c r="B394" s="270" t="s">
        <v>375</v>
      </c>
      <c r="C394" s="277">
        <v>0</v>
      </c>
      <c r="D394" s="277">
        <v>0</v>
      </c>
      <c r="E394" s="85" t="str">
        <f t="shared" si="22"/>
        <v/>
      </c>
      <c r="F394" s="247" t="str">
        <f t="shared" si="20"/>
        <v>否</v>
      </c>
      <c r="G394" s="136" t="str">
        <f t="shared" si="21"/>
        <v>款</v>
      </c>
    </row>
    <row r="395" ht="36" customHeight="1" spans="1:7">
      <c r="A395" s="396">
        <v>2050601</v>
      </c>
      <c r="B395" s="273" t="s">
        <v>376</v>
      </c>
      <c r="C395" s="275">
        <v>0</v>
      </c>
      <c r="D395" s="275">
        <v>0</v>
      </c>
      <c r="E395" s="88" t="str">
        <f t="shared" si="22"/>
        <v/>
      </c>
      <c r="F395" s="247" t="str">
        <f t="shared" si="20"/>
        <v>否</v>
      </c>
      <c r="G395" s="136" t="str">
        <f t="shared" si="21"/>
        <v>项</v>
      </c>
    </row>
    <row r="396" ht="36" customHeight="1" spans="1:7">
      <c r="A396" s="396">
        <v>2050602</v>
      </c>
      <c r="B396" s="273" t="s">
        <v>377</v>
      </c>
      <c r="C396" s="275">
        <v>0</v>
      </c>
      <c r="D396" s="275">
        <v>0</v>
      </c>
      <c r="E396" s="88" t="str">
        <f t="shared" si="22"/>
        <v/>
      </c>
      <c r="F396" s="247" t="str">
        <f t="shared" si="20"/>
        <v>否</v>
      </c>
      <c r="G396" s="136" t="str">
        <f t="shared" si="21"/>
        <v>项</v>
      </c>
    </row>
    <row r="397" ht="36" customHeight="1" spans="1:7">
      <c r="A397" s="396">
        <v>2050699</v>
      </c>
      <c r="B397" s="273" t="s">
        <v>378</v>
      </c>
      <c r="C397" s="275">
        <v>0</v>
      </c>
      <c r="D397" s="275">
        <v>0</v>
      </c>
      <c r="E397" s="88" t="str">
        <f t="shared" si="22"/>
        <v/>
      </c>
      <c r="F397" s="247" t="str">
        <f t="shared" si="20"/>
        <v>否</v>
      </c>
      <c r="G397" s="136" t="str">
        <f t="shared" si="21"/>
        <v>项</v>
      </c>
    </row>
    <row r="398" ht="36" customHeight="1" spans="1:7">
      <c r="A398" s="395">
        <v>20507</v>
      </c>
      <c r="B398" s="270" t="s">
        <v>379</v>
      </c>
      <c r="C398" s="277">
        <v>1</v>
      </c>
      <c r="D398" s="277">
        <v>21</v>
      </c>
      <c r="E398" s="85">
        <f t="shared" si="22"/>
        <v>20</v>
      </c>
      <c r="F398" s="247" t="str">
        <f t="shared" si="20"/>
        <v>是</v>
      </c>
      <c r="G398" s="136" t="str">
        <f t="shared" si="21"/>
        <v>款</v>
      </c>
    </row>
    <row r="399" ht="36" customHeight="1" spans="1:7">
      <c r="A399" s="396">
        <v>2050701</v>
      </c>
      <c r="B399" s="273" t="s">
        <v>380</v>
      </c>
      <c r="C399" s="275">
        <v>1</v>
      </c>
      <c r="D399" s="275">
        <v>21</v>
      </c>
      <c r="E399" s="88">
        <f t="shared" si="22"/>
        <v>20</v>
      </c>
      <c r="F399" s="247" t="str">
        <f t="shared" si="20"/>
        <v>是</v>
      </c>
      <c r="G399" s="136" t="str">
        <f t="shared" si="21"/>
        <v>项</v>
      </c>
    </row>
    <row r="400" ht="36" customHeight="1" spans="1:7">
      <c r="A400" s="396">
        <v>2050702</v>
      </c>
      <c r="B400" s="273" t="s">
        <v>381</v>
      </c>
      <c r="C400" s="275">
        <v>0</v>
      </c>
      <c r="D400" s="275">
        <v>0</v>
      </c>
      <c r="E400" s="88" t="str">
        <f t="shared" si="22"/>
        <v/>
      </c>
      <c r="F400" s="247" t="str">
        <f t="shared" si="20"/>
        <v>否</v>
      </c>
      <c r="G400" s="136" t="str">
        <f t="shared" si="21"/>
        <v>项</v>
      </c>
    </row>
    <row r="401" ht="36" customHeight="1" spans="1:7">
      <c r="A401" s="396">
        <v>2050799</v>
      </c>
      <c r="B401" s="273" t="s">
        <v>382</v>
      </c>
      <c r="C401" s="275">
        <v>0</v>
      </c>
      <c r="D401" s="275">
        <v>0</v>
      </c>
      <c r="E401" s="88" t="str">
        <f t="shared" si="22"/>
        <v/>
      </c>
      <c r="F401" s="247" t="str">
        <f t="shared" si="20"/>
        <v>否</v>
      </c>
      <c r="G401" s="136" t="str">
        <f t="shared" si="21"/>
        <v>项</v>
      </c>
    </row>
    <row r="402" ht="36" customHeight="1" spans="1:7">
      <c r="A402" s="395">
        <v>20508</v>
      </c>
      <c r="B402" s="270" t="s">
        <v>383</v>
      </c>
      <c r="C402" s="277">
        <v>524</v>
      </c>
      <c r="D402" s="277">
        <v>386</v>
      </c>
      <c r="E402" s="85">
        <f t="shared" si="22"/>
        <v>-0.263</v>
      </c>
      <c r="F402" s="247" t="str">
        <f t="shared" si="20"/>
        <v>是</v>
      </c>
      <c r="G402" s="136" t="str">
        <f t="shared" si="21"/>
        <v>款</v>
      </c>
    </row>
    <row r="403" ht="36" customHeight="1" spans="1:7">
      <c r="A403" s="396">
        <v>2050801</v>
      </c>
      <c r="B403" s="273" t="s">
        <v>384</v>
      </c>
      <c r="C403" s="275">
        <v>218</v>
      </c>
      <c r="D403" s="275">
        <v>0</v>
      </c>
      <c r="E403" s="88">
        <f t="shared" si="22"/>
        <v>-1</v>
      </c>
      <c r="F403" s="247" t="str">
        <f t="shared" si="20"/>
        <v>是</v>
      </c>
      <c r="G403" s="136" t="str">
        <f t="shared" si="21"/>
        <v>项</v>
      </c>
    </row>
    <row r="404" ht="36" customHeight="1" spans="1:7">
      <c r="A404" s="396">
        <v>2050802</v>
      </c>
      <c r="B404" s="273" t="s">
        <v>385</v>
      </c>
      <c r="C404" s="275">
        <v>306</v>
      </c>
      <c r="D404" s="275">
        <v>336</v>
      </c>
      <c r="E404" s="88">
        <f t="shared" si="22"/>
        <v>0.098</v>
      </c>
      <c r="F404" s="247" t="str">
        <f t="shared" si="20"/>
        <v>是</v>
      </c>
      <c r="G404" s="136" t="str">
        <f t="shared" si="21"/>
        <v>项</v>
      </c>
    </row>
    <row r="405" ht="36" customHeight="1" spans="1:7">
      <c r="A405" s="396">
        <v>2050803</v>
      </c>
      <c r="B405" s="273" t="s">
        <v>386</v>
      </c>
      <c r="C405" s="275">
        <v>0</v>
      </c>
      <c r="D405" s="275">
        <v>50</v>
      </c>
      <c r="E405" s="88" t="str">
        <f t="shared" si="22"/>
        <v/>
      </c>
      <c r="F405" s="247" t="str">
        <f t="shared" si="20"/>
        <v>是</v>
      </c>
      <c r="G405" s="136" t="str">
        <f t="shared" si="21"/>
        <v>项</v>
      </c>
    </row>
    <row r="406" ht="36" customHeight="1" spans="1:7">
      <c r="A406" s="396">
        <v>2050804</v>
      </c>
      <c r="B406" s="273" t="s">
        <v>387</v>
      </c>
      <c r="C406" s="275">
        <v>0</v>
      </c>
      <c r="D406" s="275">
        <v>0</v>
      </c>
      <c r="E406" s="88" t="str">
        <f t="shared" si="22"/>
        <v/>
      </c>
      <c r="F406" s="247" t="str">
        <f t="shared" si="20"/>
        <v>否</v>
      </c>
      <c r="G406" s="136" t="str">
        <f t="shared" si="21"/>
        <v>项</v>
      </c>
    </row>
    <row r="407" ht="36" customHeight="1" spans="1:7">
      <c r="A407" s="396">
        <v>2050899</v>
      </c>
      <c r="B407" s="273" t="s">
        <v>388</v>
      </c>
      <c r="C407" s="275">
        <v>0</v>
      </c>
      <c r="D407" s="275">
        <v>0</v>
      </c>
      <c r="E407" s="88" t="str">
        <f t="shared" si="22"/>
        <v/>
      </c>
      <c r="F407" s="247" t="str">
        <f t="shared" si="20"/>
        <v>否</v>
      </c>
      <c r="G407" s="136" t="str">
        <f t="shared" si="21"/>
        <v>项</v>
      </c>
    </row>
    <row r="408" ht="36" customHeight="1" spans="1:7">
      <c r="A408" s="395">
        <v>20509</v>
      </c>
      <c r="B408" s="270" t="s">
        <v>389</v>
      </c>
      <c r="C408" s="277">
        <v>306</v>
      </c>
      <c r="D408" s="277">
        <v>441</v>
      </c>
      <c r="E408" s="85">
        <f t="shared" si="22"/>
        <v>0.441</v>
      </c>
      <c r="F408" s="247" t="str">
        <f t="shared" si="20"/>
        <v>是</v>
      </c>
      <c r="G408" s="136" t="str">
        <f t="shared" si="21"/>
        <v>款</v>
      </c>
    </row>
    <row r="409" s="387" customFormat="1" ht="36" customHeight="1" spans="1:7">
      <c r="A409" s="396">
        <v>2050901</v>
      </c>
      <c r="B409" s="273" t="s">
        <v>390</v>
      </c>
      <c r="C409" s="275">
        <v>0</v>
      </c>
      <c r="D409" s="275">
        <v>0</v>
      </c>
      <c r="E409" s="88" t="str">
        <f t="shared" si="22"/>
        <v/>
      </c>
      <c r="F409" s="247" t="str">
        <f t="shared" si="20"/>
        <v>否</v>
      </c>
      <c r="G409" s="136" t="str">
        <f t="shared" si="21"/>
        <v>项</v>
      </c>
    </row>
    <row r="410" ht="36" customHeight="1" spans="1:7">
      <c r="A410" s="396">
        <v>2050902</v>
      </c>
      <c r="B410" s="273" t="s">
        <v>391</v>
      </c>
      <c r="C410" s="275">
        <v>0</v>
      </c>
      <c r="D410" s="275">
        <v>0</v>
      </c>
      <c r="E410" s="88" t="str">
        <f t="shared" si="22"/>
        <v/>
      </c>
      <c r="F410" s="247" t="str">
        <f t="shared" si="20"/>
        <v>否</v>
      </c>
      <c r="G410" s="136" t="str">
        <f t="shared" si="21"/>
        <v>项</v>
      </c>
    </row>
    <row r="411" ht="36" customHeight="1" spans="1:7">
      <c r="A411" s="396">
        <v>2050903</v>
      </c>
      <c r="B411" s="273" t="s">
        <v>392</v>
      </c>
      <c r="C411" s="275">
        <v>0</v>
      </c>
      <c r="D411" s="275">
        <v>0</v>
      </c>
      <c r="E411" s="88" t="str">
        <f t="shared" si="22"/>
        <v/>
      </c>
      <c r="F411" s="247" t="str">
        <f t="shared" si="20"/>
        <v>否</v>
      </c>
      <c r="G411" s="136" t="str">
        <f t="shared" si="21"/>
        <v>项</v>
      </c>
    </row>
    <row r="412" s="387" customFormat="1" ht="36" customHeight="1" spans="1:7">
      <c r="A412" s="396">
        <v>2050904</v>
      </c>
      <c r="B412" s="273" t="s">
        <v>393</v>
      </c>
      <c r="C412" s="275">
        <v>0</v>
      </c>
      <c r="D412" s="275">
        <v>0</v>
      </c>
      <c r="E412" s="88" t="str">
        <f t="shared" si="22"/>
        <v/>
      </c>
      <c r="F412" s="247" t="str">
        <f t="shared" si="20"/>
        <v>否</v>
      </c>
      <c r="G412" s="136" t="str">
        <f t="shared" si="21"/>
        <v>项</v>
      </c>
    </row>
    <row r="413" ht="36" customHeight="1" spans="1:7">
      <c r="A413" s="396">
        <v>2050905</v>
      </c>
      <c r="B413" s="273" t="s">
        <v>394</v>
      </c>
      <c r="C413" s="275">
        <v>0</v>
      </c>
      <c r="D413" s="275">
        <v>0</v>
      </c>
      <c r="E413" s="88" t="str">
        <f t="shared" si="22"/>
        <v/>
      </c>
      <c r="F413" s="247" t="str">
        <f t="shared" si="20"/>
        <v>否</v>
      </c>
      <c r="G413" s="136" t="str">
        <f t="shared" si="21"/>
        <v>项</v>
      </c>
    </row>
    <row r="414" ht="36" customHeight="1" spans="1:7">
      <c r="A414" s="396">
        <v>2050999</v>
      </c>
      <c r="B414" s="273" t="s">
        <v>395</v>
      </c>
      <c r="C414" s="275">
        <v>306</v>
      </c>
      <c r="D414" s="275">
        <v>441</v>
      </c>
      <c r="E414" s="88">
        <f t="shared" si="22"/>
        <v>0.441</v>
      </c>
      <c r="F414" s="247" t="str">
        <f t="shared" si="20"/>
        <v>是</v>
      </c>
      <c r="G414" s="136" t="str">
        <f t="shared" si="21"/>
        <v>项</v>
      </c>
    </row>
    <row r="415" ht="36" customHeight="1" spans="1:7">
      <c r="A415" s="395">
        <v>20599</v>
      </c>
      <c r="B415" s="270" t="s">
        <v>396</v>
      </c>
      <c r="C415" s="277">
        <v>400</v>
      </c>
      <c r="D415" s="277">
        <v>502</v>
      </c>
      <c r="E415" s="85">
        <f t="shared" si="22"/>
        <v>0.255</v>
      </c>
      <c r="F415" s="247" t="str">
        <f t="shared" si="20"/>
        <v>是</v>
      </c>
      <c r="G415" s="136" t="str">
        <f t="shared" si="21"/>
        <v>款</v>
      </c>
    </row>
    <row r="416" ht="36" customHeight="1" spans="1:7">
      <c r="A416" s="404">
        <v>2059999</v>
      </c>
      <c r="B416" s="273" t="s">
        <v>397</v>
      </c>
      <c r="C416" s="275">
        <v>400</v>
      </c>
      <c r="D416" s="275">
        <v>502</v>
      </c>
      <c r="E416" s="88">
        <f t="shared" si="22"/>
        <v>0.255</v>
      </c>
      <c r="F416" s="247" t="str">
        <f t="shared" si="20"/>
        <v>是</v>
      </c>
      <c r="G416" s="136" t="str">
        <f t="shared" si="21"/>
        <v>项</v>
      </c>
    </row>
    <row r="417" ht="36" customHeight="1" spans="1:7">
      <c r="A417" s="395">
        <v>206</v>
      </c>
      <c r="B417" s="270" t="s">
        <v>80</v>
      </c>
      <c r="C417" s="277">
        <v>5023</v>
      </c>
      <c r="D417" s="277">
        <v>63</v>
      </c>
      <c r="E417" s="85">
        <f t="shared" ref="E417:E449" si="23">IF(C417&gt;0,D417/C417-1,IF(C417&lt;0,-(D417/C417-1),""))</f>
        <v>-0.987</v>
      </c>
      <c r="F417" s="247" t="str">
        <f t="shared" si="20"/>
        <v>是</v>
      </c>
      <c r="G417" s="136" t="str">
        <f t="shared" si="21"/>
        <v>类</v>
      </c>
    </row>
    <row r="418" ht="36" customHeight="1" spans="1:7">
      <c r="A418" s="395">
        <v>20601</v>
      </c>
      <c r="B418" s="270" t="s">
        <v>398</v>
      </c>
      <c r="C418" s="277">
        <v>0</v>
      </c>
      <c r="D418" s="277">
        <v>0</v>
      </c>
      <c r="E418" s="85" t="str">
        <f t="shared" si="23"/>
        <v/>
      </c>
      <c r="F418" s="247" t="str">
        <f t="shared" si="20"/>
        <v>否</v>
      </c>
      <c r="G418" s="136" t="str">
        <f t="shared" si="21"/>
        <v>款</v>
      </c>
    </row>
    <row r="419" ht="36" customHeight="1" spans="1:7">
      <c r="A419" s="396">
        <v>2060101</v>
      </c>
      <c r="B419" s="273" t="s">
        <v>137</v>
      </c>
      <c r="C419" s="275">
        <v>0</v>
      </c>
      <c r="D419" s="275">
        <v>0</v>
      </c>
      <c r="E419" s="88" t="str">
        <f t="shared" si="23"/>
        <v/>
      </c>
      <c r="F419" s="247" t="str">
        <f t="shared" si="20"/>
        <v>否</v>
      </c>
      <c r="G419" s="136" t="str">
        <f t="shared" si="21"/>
        <v>项</v>
      </c>
    </row>
    <row r="420" ht="36" customHeight="1" spans="1:7">
      <c r="A420" s="396">
        <v>2060102</v>
      </c>
      <c r="B420" s="273" t="s">
        <v>138</v>
      </c>
      <c r="C420" s="275">
        <v>0</v>
      </c>
      <c r="D420" s="275">
        <v>0</v>
      </c>
      <c r="E420" s="88" t="str">
        <f t="shared" si="23"/>
        <v/>
      </c>
      <c r="F420" s="247" t="str">
        <f t="shared" si="20"/>
        <v>否</v>
      </c>
      <c r="G420" s="136" t="str">
        <f t="shared" si="21"/>
        <v>项</v>
      </c>
    </row>
    <row r="421" ht="36" customHeight="1" spans="1:7">
      <c r="A421" s="396">
        <v>2060103</v>
      </c>
      <c r="B421" s="273" t="s">
        <v>139</v>
      </c>
      <c r="C421" s="275">
        <v>0</v>
      </c>
      <c r="D421" s="275">
        <v>0</v>
      </c>
      <c r="E421" s="88" t="str">
        <f t="shared" si="23"/>
        <v/>
      </c>
      <c r="F421" s="247" t="str">
        <f t="shared" si="20"/>
        <v>否</v>
      </c>
      <c r="G421" s="136" t="str">
        <f t="shared" si="21"/>
        <v>项</v>
      </c>
    </row>
    <row r="422" ht="36" customHeight="1" spans="1:7">
      <c r="A422" s="396">
        <v>2060199</v>
      </c>
      <c r="B422" s="273" t="s">
        <v>399</v>
      </c>
      <c r="C422" s="275">
        <v>0</v>
      </c>
      <c r="D422" s="275">
        <v>0</v>
      </c>
      <c r="E422" s="88" t="str">
        <f t="shared" si="23"/>
        <v/>
      </c>
      <c r="F422" s="247" t="str">
        <f t="shared" si="20"/>
        <v>否</v>
      </c>
      <c r="G422" s="136" t="str">
        <f t="shared" si="21"/>
        <v>项</v>
      </c>
    </row>
    <row r="423" ht="36" customHeight="1" spans="1:7">
      <c r="A423" s="395">
        <v>20602</v>
      </c>
      <c r="B423" s="270" t="s">
        <v>400</v>
      </c>
      <c r="C423" s="277">
        <v>0</v>
      </c>
      <c r="D423" s="277">
        <v>0</v>
      </c>
      <c r="E423" s="85" t="str">
        <f t="shared" si="23"/>
        <v/>
      </c>
      <c r="F423" s="247" t="str">
        <f t="shared" si="20"/>
        <v>否</v>
      </c>
      <c r="G423" s="136" t="str">
        <f t="shared" si="21"/>
        <v>款</v>
      </c>
    </row>
    <row r="424" ht="36" customHeight="1" spans="1:7">
      <c r="A424" s="396">
        <v>2060201</v>
      </c>
      <c r="B424" s="273" t="s">
        <v>401</v>
      </c>
      <c r="C424" s="275">
        <v>0</v>
      </c>
      <c r="D424" s="275">
        <v>0</v>
      </c>
      <c r="E424" s="88" t="str">
        <f t="shared" si="23"/>
        <v/>
      </c>
      <c r="F424" s="247" t="str">
        <f t="shared" si="20"/>
        <v>否</v>
      </c>
      <c r="G424" s="136" t="str">
        <f t="shared" si="21"/>
        <v>项</v>
      </c>
    </row>
    <row r="425" ht="36" customHeight="1" spans="1:7">
      <c r="A425" s="396">
        <v>2060203</v>
      </c>
      <c r="B425" s="273" t="s">
        <v>402</v>
      </c>
      <c r="C425" s="275">
        <v>0</v>
      </c>
      <c r="D425" s="275">
        <v>0</v>
      </c>
      <c r="E425" s="88" t="str">
        <f t="shared" si="23"/>
        <v/>
      </c>
      <c r="F425" s="247" t="str">
        <f t="shared" si="20"/>
        <v>否</v>
      </c>
      <c r="G425" s="136" t="str">
        <f t="shared" si="21"/>
        <v>项</v>
      </c>
    </row>
    <row r="426" ht="36" customHeight="1" spans="1:7">
      <c r="A426" s="396">
        <v>2060204</v>
      </c>
      <c r="B426" s="273" t="s">
        <v>403</v>
      </c>
      <c r="C426" s="275">
        <v>0</v>
      </c>
      <c r="D426" s="275">
        <v>0</v>
      </c>
      <c r="E426" s="88" t="str">
        <f t="shared" si="23"/>
        <v/>
      </c>
      <c r="F426" s="247" t="str">
        <f t="shared" si="20"/>
        <v>否</v>
      </c>
      <c r="G426" s="136" t="str">
        <f t="shared" si="21"/>
        <v>项</v>
      </c>
    </row>
    <row r="427" ht="36" customHeight="1" spans="1:7">
      <c r="A427" s="396">
        <v>2060205</v>
      </c>
      <c r="B427" s="273" t="s">
        <v>404</v>
      </c>
      <c r="C427" s="275">
        <v>0</v>
      </c>
      <c r="D427" s="275">
        <v>0</v>
      </c>
      <c r="E427" s="88" t="str">
        <f t="shared" si="23"/>
        <v/>
      </c>
      <c r="F427" s="247" t="str">
        <f t="shared" si="20"/>
        <v>否</v>
      </c>
      <c r="G427" s="136" t="str">
        <f t="shared" si="21"/>
        <v>项</v>
      </c>
    </row>
    <row r="428" ht="36" customHeight="1" spans="1:7">
      <c r="A428" s="396">
        <v>2060206</v>
      </c>
      <c r="B428" s="273" t="s">
        <v>405</v>
      </c>
      <c r="C428" s="275">
        <v>0</v>
      </c>
      <c r="D428" s="275">
        <v>0</v>
      </c>
      <c r="E428" s="88" t="str">
        <f t="shared" si="23"/>
        <v/>
      </c>
      <c r="F428" s="247" t="str">
        <f t="shared" si="20"/>
        <v>否</v>
      </c>
      <c r="G428" s="136" t="str">
        <f t="shared" si="21"/>
        <v>项</v>
      </c>
    </row>
    <row r="429" ht="36" customHeight="1" spans="1:7">
      <c r="A429" s="396">
        <v>2060207</v>
      </c>
      <c r="B429" s="273" t="s">
        <v>406</v>
      </c>
      <c r="C429" s="275">
        <v>0</v>
      </c>
      <c r="D429" s="275">
        <v>0</v>
      </c>
      <c r="E429" s="88" t="str">
        <f t="shared" si="23"/>
        <v/>
      </c>
      <c r="F429" s="247" t="str">
        <f t="shared" si="20"/>
        <v>否</v>
      </c>
      <c r="G429" s="136" t="str">
        <f t="shared" si="21"/>
        <v>项</v>
      </c>
    </row>
    <row r="430" ht="36" customHeight="1" spans="1:7">
      <c r="A430" s="398">
        <v>2060208</v>
      </c>
      <c r="B430" s="405" t="s">
        <v>407</v>
      </c>
      <c r="C430" s="275">
        <v>0</v>
      </c>
      <c r="D430" s="275">
        <v>0</v>
      </c>
      <c r="E430" s="88" t="str">
        <f t="shared" si="23"/>
        <v/>
      </c>
      <c r="F430" s="247" t="str">
        <f t="shared" si="20"/>
        <v>否</v>
      </c>
      <c r="G430" s="136" t="str">
        <f t="shared" si="21"/>
        <v>项</v>
      </c>
    </row>
    <row r="431" ht="36" customHeight="1" spans="1:7">
      <c r="A431" s="396">
        <v>2060299</v>
      </c>
      <c r="B431" s="273" t="s">
        <v>408</v>
      </c>
      <c r="C431" s="275">
        <v>0</v>
      </c>
      <c r="D431" s="275">
        <v>0</v>
      </c>
      <c r="E431" s="88" t="str">
        <f t="shared" si="23"/>
        <v/>
      </c>
      <c r="F431" s="247" t="str">
        <f t="shared" si="20"/>
        <v>否</v>
      </c>
      <c r="G431" s="136" t="str">
        <f t="shared" si="21"/>
        <v>项</v>
      </c>
    </row>
    <row r="432" ht="36" customHeight="1" spans="1:7">
      <c r="A432" s="395">
        <v>20603</v>
      </c>
      <c r="B432" s="270" t="s">
        <v>409</v>
      </c>
      <c r="C432" s="277">
        <v>0</v>
      </c>
      <c r="D432" s="277">
        <v>0</v>
      </c>
      <c r="E432" s="85" t="str">
        <f t="shared" si="23"/>
        <v/>
      </c>
      <c r="F432" s="247" t="str">
        <f t="shared" si="20"/>
        <v>否</v>
      </c>
      <c r="G432" s="136" t="str">
        <f t="shared" si="21"/>
        <v>款</v>
      </c>
    </row>
    <row r="433" ht="36" customHeight="1" spans="1:7">
      <c r="A433" s="396">
        <v>2060301</v>
      </c>
      <c r="B433" s="273" t="s">
        <v>401</v>
      </c>
      <c r="C433" s="275">
        <v>0</v>
      </c>
      <c r="D433" s="275">
        <v>0</v>
      </c>
      <c r="E433" s="88" t="str">
        <f t="shared" si="23"/>
        <v/>
      </c>
      <c r="F433" s="247" t="str">
        <f t="shared" si="20"/>
        <v>否</v>
      </c>
      <c r="G433" s="136" t="str">
        <f t="shared" si="21"/>
        <v>项</v>
      </c>
    </row>
    <row r="434" ht="36" customHeight="1" spans="1:7">
      <c r="A434" s="396">
        <v>2060302</v>
      </c>
      <c r="B434" s="273" t="s">
        <v>410</v>
      </c>
      <c r="C434" s="275">
        <v>0</v>
      </c>
      <c r="D434" s="275">
        <v>0</v>
      </c>
      <c r="E434" s="88" t="str">
        <f t="shared" si="23"/>
        <v/>
      </c>
      <c r="F434" s="247" t="str">
        <f t="shared" si="20"/>
        <v>否</v>
      </c>
      <c r="G434" s="136" t="str">
        <f t="shared" si="21"/>
        <v>项</v>
      </c>
    </row>
    <row r="435" ht="36" customHeight="1" spans="1:7">
      <c r="A435" s="396">
        <v>2060303</v>
      </c>
      <c r="B435" s="273" t="s">
        <v>411</v>
      </c>
      <c r="C435" s="275">
        <v>0</v>
      </c>
      <c r="D435" s="275">
        <v>0</v>
      </c>
      <c r="E435" s="88" t="str">
        <f t="shared" si="23"/>
        <v/>
      </c>
      <c r="F435" s="247" t="str">
        <f t="shared" si="20"/>
        <v>否</v>
      </c>
      <c r="G435" s="136" t="str">
        <f t="shared" si="21"/>
        <v>项</v>
      </c>
    </row>
    <row r="436" ht="36" customHeight="1" spans="1:7">
      <c r="A436" s="396">
        <v>2060304</v>
      </c>
      <c r="B436" s="273" t="s">
        <v>412</v>
      </c>
      <c r="C436" s="275">
        <v>0</v>
      </c>
      <c r="D436" s="275">
        <v>0</v>
      </c>
      <c r="E436" s="88" t="str">
        <f t="shared" si="23"/>
        <v/>
      </c>
      <c r="F436" s="247" t="str">
        <f t="shared" si="20"/>
        <v>否</v>
      </c>
      <c r="G436" s="136" t="str">
        <f t="shared" si="21"/>
        <v>项</v>
      </c>
    </row>
    <row r="437" ht="36" customHeight="1" spans="1:7">
      <c r="A437" s="396">
        <v>2060399</v>
      </c>
      <c r="B437" s="273" t="s">
        <v>413</v>
      </c>
      <c r="C437" s="275">
        <v>0</v>
      </c>
      <c r="D437" s="275">
        <v>0</v>
      </c>
      <c r="E437" s="88" t="str">
        <f t="shared" si="23"/>
        <v/>
      </c>
      <c r="F437" s="247" t="str">
        <f t="shared" si="20"/>
        <v>否</v>
      </c>
      <c r="G437" s="136" t="str">
        <f t="shared" si="21"/>
        <v>项</v>
      </c>
    </row>
    <row r="438" ht="36" customHeight="1" spans="1:7">
      <c r="A438" s="395">
        <v>20604</v>
      </c>
      <c r="B438" s="270" t="s">
        <v>414</v>
      </c>
      <c r="C438" s="277">
        <v>2406</v>
      </c>
      <c r="D438" s="277">
        <v>0</v>
      </c>
      <c r="E438" s="85">
        <f t="shared" si="23"/>
        <v>-1</v>
      </c>
      <c r="F438" s="247" t="str">
        <f t="shared" si="20"/>
        <v>是</v>
      </c>
      <c r="G438" s="136" t="str">
        <f t="shared" si="21"/>
        <v>款</v>
      </c>
    </row>
    <row r="439" ht="36" customHeight="1" spans="1:7">
      <c r="A439" s="396">
        <v>2060401</v>
      </c>
      <c r="B439" s="273" t="s">
        <v>401</v>
      </c>
      <c r="C439" s="275">
        <v>0</v>
      </c>
      <c r="D439" s="275">
        <v>0</v>
      </c>
      <c r="E439" s="88" t="str">
        <f t="shared" si="23"/>
        <v/>
      </c>
      <c r="F439" s="247" t="str">
        <f t="shared" si="20"/>
        <v>否</v>
      </c>
      <c r="G439" s="136" t="str">
        <f t="shared" si="21"/>
        <v>项</v>
      </c>
    </row>
    <row r="440" ht="36" customHeight="1" spans="1:7">
      <c r="A440" s="396">
        <v>2060404</v>
      </c>
      <c r="B440" s="273" t="s">
        <v>415</v>
      </c>
      <c r="C440" s="275">
        <v>0</v>
      </c>
      <c r="D440" s="275">
        <v>0</v>
      </c>
      <c r="E440" s="88" t="str">
        <f t="shared" si="23"/>
        <v/>
      </c>
      <c r="F440" s="247" t="str">
        <f t="shared" si="20"/>
        <v>否</v>
      </c>
      <c r="G440" s="136" t="str">
        <f t="shared" si="21"/>
        <v>项</v>
      </c>
    </row>
    <row r="441" ht="36" customHeight="1" spans="1:7">
      <c r="A441" s="406">
        <v>2060405</v>
      </c>
      <c r="B441" s="273" t="s">
        <v>416</v>
      </c>
      <c r="C441" s="275">
        <v>0</v>
      </c>
      <c r="D441" s="275">
        <v>0</v>
      </c>
      <c r="E441" s="88" t="str">
        <f t="shared" si="23"/>
        <v/>
      </c>
      <c r="F441" s="247" t="str">
        <f t="shared" si="20"/>
        <v>否</v>
      </c>
      <c r="G441" s="136" t="str">
        <f t="shared" si="21"/>
        <v>项</v>
      </c>
    </row>
    <row r="442" ht="36" customHeight="1" spans="1:7">
      <c r="A442" s="396">
        <v>2060499</v>
      </c>
      <c r="B442" s="273" t="s">
        <v>417</v>
      </c>
      <c r="C442" s="275">
        <v>2406</v>
      </c>
      <c r="D442" s="275">
        <v>0</v>
      </c>
      <c r="E442" s="88">
        <f t="shared" si="23"/>
        <v>-1</v>
      </c>
      <c r="F442" s="247" t="str">
        <f t="shared" si="20"/>
        <v>是</v>
      </c>
      <c r="G442" s="136" t="str">
        <f t="shared" si="21"/>
        <v>项</v>
      </c>
    </row>
    <row r="443" ht="36" customHeight="1" spans="1:7">
      <c r="A443" s="395">
        <v>20605</v>
      </c>
      <c r="B443" s="270" t="s">
        <v>418</v>
      </c>
      <c r="C443" s="277">
        <v>0</v>
      </c>
      <c r="D443" s="277">
        <v>0</v>
      </c>
      <c r="E443" s="85" t="str">
        <f t="shared" si="23"/>
        <v/>
      </c>
      <c r="F443" s="247" t="str">
        <f t="shared" si="20"/>
        <v>否</v>
      </c>
      <c r="G443" s="136" t="str">
        <f t="shared" si="21"/>
        <v>款</v>
      </c>
    </row>
    <row r="444" ht="36" customHeight="1" spans="1:7">
      <c r="A444" s="396">
        <v>2060501</v>
      </c>
      <c r="B444" s="273" t="s">
        <v>401</v>
      </c>
      <c r="C444" s="275">
        <v>0</v>
      </c>
      <c r="D444" s="275">
        <v>0</v>
      </c>
      <c r="E444" s="88" t="str">
        <f t="shared" si="23"/>
        <v/>
      </c>
      <c r="F444" s="247" t="str">
        <f t="shared" si="20"/>
        <v>否</v>
      </c>
      <c r="G444" s="136" t="str">
        <f t="shared" si="21"/>
        <v>项</v>
      </c>
    </row>
    <row r="445" ht="36" customHeight="1" spans="1:7">
      <c r="A445" s="396">
        <v>2060502</v>
      </c>
      <c r="B445" s="273" t="s">
        <v>419</v>
      </c>
      <c r="C445" s="275">
        <v>0</v>
      </c>
      <c r="D445" s="275">
        <v>0</v>
      </c>
      <c r="E445" s="88" t="str">
        <f t="shared" si="23"/>
        <v/>
      </c>
      <c r="F445" s="247" t="str">
        <f t="shared" si="20"/>
        <v>否</v>
      </c>
      <c r="G445" s="136" t="str">
        <f t="shared" si="21"/>
        <v>项</v>
      </c>
    </row>
    <row r="446" ht="36" customHeight="1" spans="1:7">
      <c r="A446" s="396">
        <v>2060503</v>
      </c>
      <c r="B446" s="273" t="s">
        <v>420</v>
      </c>
      <c r="C446" s="275">
        <v>0</v>
      </c>
      <c r="D446" s="275">
        <v>0</v>
      </c>
      <c r="E446" s="88" t="str">
        <f t="shared" si="23"/>
        <v/>
      </c>
      <c r="F446" s="247" t="str">
        <f t="shared" si="20"/>
        <v>否</v>
      </c>
      <c r="G446" s="136" t="str">
        <f t="shared" si="21"/>
        <v>项</v>
      </c>
    </row>
    <row r="447" ht="36" customHeight="1" spans="1:7">
      <c r="A447" s="396">
        <v>2060599</v>
      </c>
      <c r="B447" s="273" t="s">
        <v>421</v>
      </c>
      <c r="C447" s="275">
        <v>0</v>
      </c>
      <c r="D447" s="275">
        <v>0</v>
      </c>
      <c r="E447" s="88" t="str">
        <f t="shared" si="23"/>
        <v/>
      </c>
      <c r="F447" s="247" t="str">
        <f t="shared" si="20"/>
        <v>否</v>
      </c>
      <c r="G447" s="136" t="str">
        <f t="shared" si="21"/>
        <v>项</v>
      </c>
    </row>
    <row r="448" ht="36" customHeight="1" spans="1:7">
      <c r="A448" s="395">
        <v>20606</v>
      </c>
      <c r="B448" s="270" t="s">
        <v>422</v>
      </c>
      <c r="C448" s="277">
        <v>0</v>
      </c>
      <c r="D448" s="277">
        <v>3</v>
      </c>
      <c r="E448" s="85" t="str">
        <f t="shared" si="23"/>
        <v/>
      </c>
      <c r="F448" s="247" t="str">
        <f t="shared" ref="F448:F472" si="24">IF(LEN(A448)=3,"是",IF(B448&lt;&gt;"",IF(SUM(C448:D448)&lt;&gt;0,"是","否"),"是"))</f>
        <v>是</v>
      </c>
      <c r="G448" s="136" t="str">
        <f t="shared" ref="G448:G472" si="25">IF(LEN(A448)=3,"类",IF(LEN(A448)=5,"款","项"))</f>
        <v>款</v>
      </c>
    </row>
    <row r="449" ht="36" customHeight="1" spans="1:7">
      <c r="A449" s="396">
        <v>2060601</v>
      </c>
      <c r="B449" s="273" t="s">
        <v>423</v>
      </c>
      <c r="C449" s="275">
        <v>0</v>
      </c>
      <c r="D449" s="275">
        <v>0</v>
      </c>
      <c r="E449" s="88" t="str">
        <f t="shared" si="23"/>
        <v/>
      </c>
      <c r="F449" s="247" t="str">
        <f t="shared" si="24"/>
        <v>否</v>
      </c>
      <c r="G449" s="136" t="str">
        <f t="shared" si="25"/>
        <v>项</v>
      </c>
    </row>
    <row r="450" ht="36" customHeight="1" spans="1:7">
      <c r="A450" s="396">
        <v>2060602</v>
      </c>
      <c r="B450" s="273" t="s">
        <v>424</v>
      </c>
      <c r="C450" s="275">
        <v>0</v>
      </c>
      <c r="D450" s="275">
        <v>2</v>
      </c>
      <c r="E450" s="88" t="str">
        <f t="shared" ref="E450:E513" si="26">IF(C450&gt;0,D450/C450-1,IF(C450&lt;0,-(D450/C450-1),""))</f>
        <v/>
      </c>
      <c r="F450" s="247" t="str">
        <f t="shared" si="24"/>
        <v>是</v>
      </c>
      <c r="G450" s="136" t="str">
        <f t="shared" si="25"/>
        <v>项</v>
      </c>
    </row>
    <row r="451" ht="36" customHeight="1" spans="1:7">
      <c r="A451" s="396">
        <v>2060603</v>
      </c>
      <c r="B451" s="273" t="s">
        <v>425</v>
      </c>
      <c r="C451" s="275">
        <v>0</v>
      </c>
      <c r="D451" s="275">
        <v>0</v>
      </c>
      <c r="E451" s="88" t="str">
        <f t="shared" si="26"/>
        <v/>
      </c>
      <c r="F451" s="247" t="str">
        <f t="shared" si="24"/>
        <v>否</v>
      </c>
      <c r="G451" s="136" t="str">
        <f t="shared" si="25"/>
        <v>项</v>
      </c>
    </row>
    <row r="452" ht="36" customHeight="1" spans="1:7">
      <c r="A452" s="396">
        <v>2060699</v>
      </c>
      <c r="B452" s="273" t="s">
        <v>426</v>
      </c>
      <c r="C452" s="275">
        <v>0</v>
      </c>
      <c r="D452" s="275">
        <v>1</v>
      </c>
      <c r="E452" s="88" t="str">
        <f t="shared" si="26"/>
        <v/>
      </c>
      <c r="F452" s="247" t="str">
        <f t="shared" si="24"/>
        <v>是</v>
      </c>
      <c r="G452" s="136" t="str">
        <f t="shared" si="25"/>
        <v>项</v>
      </c>
    </row>
    <row r="453" ht="36" customHeight="1" spans="1:7">
      <c r="A453" s="395">
        <v>20607</v>
      </c>
      <c r="B453" s="270" t="s">
        <v>427</v>
      </c>
      <c r="C453" s="277">
        <v>90</v>
      </c>
      <c r="D453" s="277">
        <v>60</v>
      </c>
      <c r="E453" s="85">
        <f t="shared" si="26"/>
        <v>-0.333</v>
      </c>
      <c r="F453" s="247" t="str">
        <f t="shared" si="24"/>
        <v>是</v>
      </c>
      <c r="G453" s="136" t="str">
        <f t="shared" si="25"/>
        <v>款</v>
      </c>
    </row>
    <row r="454" ht="36" customHeight="1" spans="1:7">
      <c r="A454" s="396">
        <v>2060701</v>
      </c>
      <c r="B454" s="273" t="s">
        <v>401</v>
      </c>
      <c r="C454" s="275">
        <v>56</v>
      </c>
      <c r="D454" s="275">
        <v>58</v>
      </c>
      <c r="E454" s="88">
        <f t="shared" si="26"/>
        <v>0.036</v>
      </c>
      <c r="F454" s="247" t="str">
        <f t="shared" si="24"/>
        <v>是</v>
      </c>
      <c r="G454" s="136" t="str">
        <f t="shared" si="25"/>
        <v>项</v>
      </c>
    </row>
    <row r="455" ht="36" customHeight="1" spans="1:7">
      <c r="A455" s="396">
        <v>2060702</v>
      </c>
      <c r="B455" s="273" t="s">
        <v>428</v>
      </c>
      <c r="C455" s="275">
        <v>19</v>
      </c>
      <c r="D455" s="275">
        <v>2</v>
      </c>
      <c r="E455" s="88">
        <f t="shared" si="26"/>
        <v>-0.895</v>
      </c>
      <c r="F455" s="247" t="str">
        <f t="shared" si="24"/>
        <v>是</v>
      </c>
      <c r="G455" s="136" t="str">
        <f t="shared" si="25"/>
        <v>项</v>
      </c>
    </row>
    <row r="456" ht="36" customHeight="1" spans="1:7">
      <c r="A456" s="396">
        <v>2060703</v>
      </c>
      <c r="B456" s="273" t="s">
        <v>429</v>
      </c>
      <c r="C456" s="275">
        <v>0</v>
      </c>
      <c r="D456" s="275">
        <v>0</v>
      </c>
      <c r="E456" s="88" t="str">
        <f t="shared" si="26"/>
        <v/>
      </c>
      <c r="F456" s="247" t="str">
        <f t="shared" si="24"/>
        <v>否</v>
      </c>
      <c r="G456" s="136" t="str">
        <f t="shared" si="25"/>
        <v>项</v>
      </c>
    </row>
    <row r="457" ht="36" customHeight="1" spans="1:7">
      <c r="A457" s="396">
        <v>2060704</v>
      </c>
      <c r="B457" s="273" t="s">
        <v>430</v>
      </c>
      <c r="C457" s="275">
        <v>0</v>
      </c>
      <c r="D457" s="275">
        <v>0</v>
      </c>
      <c r="E457" s="88" t="str">
        <f t="shared" si="26"/>
        <v/>
      </c>
      <c r="F457" s="247" t="str">
        <f t="shared" si="24"/>
        <v>否</v>
      </c>
      <c r="G457" s="136" t="str">
        <f t="shared" si="25"/>
        <v>项</v>
      </c>
    </row>
    <row r="458" ht="36" customHeight="1" spans="1:7">
      <c r="A458" s="396">
        <v>2060705</v>
      </c>
      <c r="B458" s="273" t="s">
        <v>431</v>
      </c>
      <c r="C458" s="275">
        <v>0</v>
      </c>
      <c r="D458" s="275">
        <v>0</v>
      </c>
      <c r="E458" s="88" t="str">
        <f t="shared" si="26"/>
        <v/>
      </c>
      <c r="F458" s="247" t="str">
        <f t="shared" si="24"/>
        <v>否</v>
      </c>
      <c r="G458" s="136" t="str">
        <f t="shared" si="25"/>
        <v>项</v>
      </c>
    </row>
    <row r="459" ht="36" customHeight="1" spans="1:7">
      <c r="A459" s="396">
        <v>2060799</v>
      </c>
      <c r="B459" s="273" t="s">
        <v>432</v>
      </c>
      <c r="C459" s="275">
        <v>15</v>
      </c>
      <c r="D459" s="275">
        <v>0</v>
      </c>
      <c r="E459" s="88">
        <f t="shared" si="26"/>
        <v>-1</v>
      </c>
      <c r="F459" s="247" t="str">
        <f t="shared" si="24"/>
        <v>是</v>
      </c>
      <c r="G459" s="136" t="str">
        <f t="shared" si="25"/>
        <v>项</v>
      </c>
    </row>
    <row r="460" ht="36" customHeight="1" spans="1:7">
      <c r="A460" s="395">
        <v>20608</v>
      </c>
      <c r="B460" s="270" t="s">
        <v>433</v>
      </c>
      <c r="C460" s="277">
        <v>0</v>
      </c>
      <c r="D460" s="277">
        <v>0</v>
      </c>
      <c r="E460" s="85" t="str">
        <f t="shared" si="26"/>
        <v/>
      </c>
      <c r="F460" s="247" t="str">
        <f t="shared" si="24"/>
        <v>否</v>
      </c>
      <c r="G460" s="136" t="str">
        <f t="shared" si="25"/>
        <v>款</v>
      </c>
    </row>
    <row r="461" ht="36" customHeight="1" spans="1:7">
      <c r="A461" s="396">
        <v>2060801</v>
      </c>
      <c r="B461" s="273" t="s">
        <v>434</v>
      </c>
      <c r="C461" s="275">
        <v>0</v>
      </c>
      <c r="D461" s="275">
        <v>0</v>
      </c>
      <c r="E461" s="88" t="str">
        <f t="shared" si="26"/>
        <v/>
      </c>
      <c r="F461" s="247" t="str">
        <f t="shared" si="24"/>
        <v>否</v>
      </c>
      <c r="G461" s="136" t="str">
        <f t="shared" si="25"/>
        <v>项</v>
      </c>
    </row>
    <row r="462" ht="36" customHeight="1" spans="1:7">
      <c r="A462" s="396">
        <v>2060802</v>
      </c>
      <c r="B462" s="273" t="s">
        <v>435</v>
      </c>
      <c r="C462" s="275">
        <v>0</v>
      </c>
      <c r="D462" s="275">
        <v>0</v>
      </c>
      <c r="E462" s="88" t="str">
        <f t="shared" si="26"/>
        <v/>
      </c>
      <c r="F462" s="247" t="str">
        <f t="shared" si="24"/>
        <v>否</v>
      </c>
      <c r="G462" s="136" t="str">
        <f t="shared" si="25"/>
        <v>项</v>
      </c>
    </row>
    <row r="463" ht="36" customHeight="1" spans="1:7">
      <c r="A463" s="396">
        <v>2060899</v>
      </c>
      <c r="B463" s="273" t="s">
        <v>436</v>
      </c>
      <c r="C463" s="275">
        <v>0</v>
      </c>
      <c r="D463" s="275">
        <v>0</v>
      </c>
      <c r="E463" s="88" t="str">
        <f t="shared" si="26"/>
        <v/>
      </c>
      <c r="F463" s="247" t="str">
        <f t="shared" si="24"/>
        <v>否</v>
      </c>
      <c r="G463" s="136" t="str">
        <f t="shared" si="25"/>
        <v>项</v>
      </c>
    </row>
    <row r="464" ht="36" customHeight="1" spans="1:7">
      <c r="A464" s="395">
        <v>20609</v>
      </c>
      <c r="B464" s="270" t="s">
        <v>437</v>
      </c>
      <c r="C464" s="277">
        <v>0</v>
      </c>
      <c r="D464" s="277">
        <v>0</v>
      </c>
      <c r="E464" s="85" t="str">
        <f t="shared" si="26"/>
        <v/>
      </c>
      <c r="F464" s="247" t="str">
        <f t="shared" si="24"/>
        <v>否</v>
      </c>
      <c r="G464" s="136" t="str">
        <f t="shared" si="25"/>
        <v>款</v>
      </c>
    </row>
    <row r="465" ht="36" customHeight="1" spans="1:7">
      <c r="A465" s="396">
        <v>2060901</v>
      </c>
      <c r="B465" s="273" t="s">
        <v>438</v>
      </c>
      <c r="C465" s="275">
        <v>0</v>
      </c>
      <c r="D465" s="275">
        <v>0</v>
      </c>
      <c r="E465" s="88" t="str">
        <f t="shared" si="26"/>
        <v/>
      </c>
      <c r="F465" s="247" t="str">
        <f t="shared" si="24"/>
        <v>否</v>
      </c>
      <c r="G465" s="136" t="str">
        <f t="shared" si="25"/>
        <v>项</v>
      </c>
    </row>
    <row r="466" ht="36" customHeight="1" spans="1:7">
      <c r="A466" s="396">
        <v>2060902</v>
      </c>
      <c r="B466" s="273" t="s">
        <v>439</v>
      </c>
      <c r="C466" s="275">
        <v>0</v>
      </c>
      <c r="D466" s="275">
        <v>0</v>
      </c>
      <c r="E466" s="88" t="str">
        <f t="shared" si="26"/>
        <v/>
      </c>
      <c r="F466" s="247" t="str">
        <f t="shared" si="24"/>
        <v>否</v>
      </c>
      <c r="G466" s="136" t="str">
        <f t="shared" si="25"/>
        <v>项</v>
      </c>
    </row>
    <row r="467" ht="36" customHeight="1" spans="1:7">
      <c r="A467" s="396">
        <v>2060999</v>
      </c>
      <c r="B467" s="273" t="s">
        <v>440</v>
      </c>
      <c r="C467" s="275">
        <v>0</v>
      </c>
      <c r="D467" s="275">
        <v>0</v>
      </c>
      <c r="E467" s="88" t="str">
        <f t="shared" si="26"/>
        <v/>
      </c>
      <c r="F467" s="247" t="str">
        <f t="shared" si="24"/>
        <v>否</v>
      </c>
      <c r="G467" s="136" t="str">
        <f t="shared" si="25"/>
        <v>项</v>
      </c>
    </row>
    <row r="468" ht="36" customHeight="1" spans="1:7">
      <c r="A468" s="395">
        <v>20699</v>
      </c>
      <c r="B468" s="270" t="s">
        <v>441</v>
      </c>
      <c r="C468" s="277">
        <v>2527</v>
      </c>
      <c r="D468" s="277">
        <v>0</v>
      </c>
      <c r="E468" s="85">
        <f t="shared" si="26"/>
        <v>-1</v>
      </c>
      <c r="F468" s="247" t="str">
        <f t="shared" si="24"/>
        <v>是</v>
      </c>
      <c r="G468" s="136" t="str">
        <f t="shared" si="25"/>
        <v>款</v>
      </c>
    </row>
    <row r="469" ht="36" customHeight="1" spans="1:7">
      <c r="A469" s="396">
        <v>2069901</v>
      </c>
      <c r="B469" s="273" t="s">
        <v>442</v>
      </c>
      <c r="C469" s="275">
        <v>0</v>
      </c>
      <c r="D469" s="275">
        <v>0</v>
      </c>
      <c r="E469" s="88" t="str">
        <f t="shared" si="26"/>
        <v/>
      </c>
      <c r="F469" s="247" t="str">
        <f t="shared" si="24"/>
        <v>否</v>
      </c>
      <c r="G469" s="136" t="str">
        <f t="shared" si="25"/>
        <v>项</v>
      </c>
    </row>
    <row r="470" ht="36" customHeight="1" spans="1:7">
      <c r="A470" s="396">
        <v>2069902</v>
      </c>
      <c r="B470" s="273" t="s">
        <v>443</v>
      </c>
      <c r="C470" s="275">
        <v>0</v>
      </c>
      <c r="D470" s="275">
        <v>0</v>
      </c>
      <c r="E470" s="88" t="str">
        <f t="shared" si="26"/>
        <v/>
      </c>
      <c r="F470" s="247" t="str">
        <f t="shared" si="24"/>
        <v>否</v>
      </c>
      <c r="G470" s="136" t="str">
        <f t="shared" si="25"/>
        <v>项</v>
      </c>
    </row>
    <row r="471" ht="36" customHeight="1" spans="1:7">
      <c r="A471" s="396">
        <v>2069903</v>
      </c>
      <c r="B471" s="273" t="s">
        <v>444</v>
      </c>
      <c r="C471" s="275">
        <v>0</v>
      </c>
      <c r="D471" s="275">
        <v>0</v>
      </c>
      <c r="E471" s="88" t="str">
        <f t="shared" si="26"/>
        <v/>
      </c>
      <c r="F471" s="247" t="str">
        <f t="shared" si="24"/>
        <v>否</v>
      </c>
      <c r="G471" s="136" t="str">
        <f t="shared" si="25"/>
        <v>项</v>
      </c>
    </row>
    <row r="472" ht="36" customHeight="1" spans="1:7">
      <c r="A472" s="396">
        <v>2069999</v>
      </c>
      <c r="B472" s="273" t="s">
        <v>445</v>
      </c>
      <c r="C472" s="275">
        <v>2527</v>
      </c>
      <c r="D472" s="275">
        <v>0</v>
      </c>
      <c r="E472" s="88">
        <f t="shared" si="26"/>
        <v>-1</v>
      </c>
      <c r="F472" s="247" t="str">
        <f t="shared" si="24"/>
        <v>是</v>
      </c>
      <c r="G472" s="136" t="str">
        <f t="shared" si="25"/>
        <v>项</v>
      </c>
    </row>
    <row r="473" ht="36" customHeight="1" spans="1:7">
      <c r="A473" s="395">
        <v>207</v>
      </c>
      <c r="B473" s="270" t="s">
        <v>82</v>
      </c>
      <c r="C473" s="277">
        <v>811</v>
      </c>
      <c r="D473" s="277">
        <v>679</v>
      </c>
      <c r="E473" s="85">
        <f t="shared" si="26"/>
        <v>-0.163</v>
      </c>
      <c r="F473" s="247" t="str">
        <f t="shared" ref="F473:F531" si="27">IF(LEN(A473)=3,"是",IF(B473&lt;&gt;"",IF(SUM(C473:D473)&lt;&gt;0,"是","否"),"是"))</f>
        <v>是</v>
      </c>
      <c r="G473" s="136" t="str">
        <f t="shared" ref="G473:G531" si="28">IF(LEN(A473)=3,"类",IF(LEN(A473)=5,"款","项"))</f>
        <v>类</v>
      </c>
    </row>
    <row r="474" ht="36" customHeight="1" spans="1:7">
      <c r="A474" s="395">
        <v>20701</v>
      </c>
      <c r="B474" s="270" t="s">
        <v>446</v>
      </c>
      <c r="C474" s="277">
        <v>700</v>
      </c>
      <c r="D474" s="277">
        <v>603</v>
      </c>
      <c r="E474" s="85">
        <f t="shared" si="26"/>
        <v>-0.139</v>
      </c>
      <c r="F474" s="247" t="str">
        <f t="shared" si="27"/>
        <v>是</v>
      </c>
      <c r="G474" s="136" t="str">
        <f t="shared" si="28"/>
        <v>款</v>
      </c>
    </row>
    <row r="475" ht="36" customHeight="1" spans="1:7">
      <c r="A475" s="396">
        <v>2070101</v>
      </c>
      <c r="B475" s="273" t="s">
        <v>137</v>
      </c>
      <c r="C475" s="275">
        <v>240</v>
      </c>
      <c r="D475" s="275">
        <v>235</v>
      </c>
      <c r="E475" s="88">
        <f t="shared" si="26"/>
        <v>-0.021</v>
      </c>
      <c r="F475" s="247" t="str">
        <f t="shared" si="27"/>
        <v>是</v>
      </c>
      <c r="G475" s="136" t="str">
        <f t="shared" si="28"/>
        <v>项</v>
      </c>
    </row>
    <row r="476" ht="36" customHeight="1" spans="1:7">
      <c r="A476" s="396">
        <v>2070102</v>
      </c>
      <c r="B476" s="273" t="s">
        <v>138</v>
      </c>
      <c r="C476" s="275">
        <v>0</v>
      </c>
      <c r="D476" s="275">
        <v>0</v>
      </c>
      <c r="E476" s="88" t="str">
        <f t="shared" si="26"/>
        <v/>
      </c>
      <c r="F476" s="247" t="str">
        <f t="shared" si="27"/>
        <v>否</v>
      </c>
      <c r="G476" s="136" t="str">
        <f t="shared" si="28"/>
        <v>项</v>
      </c>
    </row>
    <row r="477" ht="36" customHeight="1" spans="1:7">
      <c r="A477" s="396">
        <v>2070103</v>
      </c>
      <c r="B477" s="273" t="s">
        <v>139</v>
      </c>
      <c r="C477" s="275">
        <v>0</v>
      </c>
      <c r="D477" s="275">
        <v>0</v>
      </c>
      <c r="E477" s="88" t="str">
        <f t="shared" si="26"/>
        <v/>
      </c>
      <c r="F477" s="247" t="str">
        <f t="shared" si="27"/>
        <v>否</v>
      </c>
      <c r="G477" s="136" t="str">
        <f t="shared" si="28"/>
        <v>项</v>
      </c>
    </row>
    <row r="478" ht="36" customHeight="1" spans="1:7">
      <c r="A478" s="396">
        <v>2070104</v>
      </c>
      <c r="B478" s="273" t="s">
        <v>447</v>
      </c>
      <c r="C478" s="275">
        <v>109</v>
      </c>
      <c r="D478" s="275">
        <v>98</v>
      </c>
      <c r="E478" s="88">
        <f t="shared" si="26"/>
        <v>-0.101</v>
      </c>
      <c r="F478" s="247" t="str">
        <f t="shared" si="27"/>
        <v>是</v>
      </c>
      <c r="G478" s="136" t="str">
        <f t="shared" si="28"/>
        <v>项</v>
      </c>
    </row>
    <row r="479" ht="36" customHeight="1" spans="1:7">
      <c r="A479" s="396">
        <v>2070105</v>
      </c>
      <c r="B479" s="273" t="s">
        <v>448</v>
      </c>
      <c r="C479" s="275">
        <v>2</v>
      </c>
      <c r="D479" s="275">
        <v>0</v>
      </c>
      <c r="E479" s="88">
        <f t="shared" si="26"/>
        <v>-1</v>
      </c>
      <c r="F479" s="247" t="str">
        <f t="shared" si="27"/>
        <v>是</v>
      </c>
      <c r="G479" s="136" t="str">
        <f t="shared" si="28"/>
        <v>项</v>
      </c>
    </row>
    <row r="480" ht="36" customHeight="1" spans="1:7">
      <c r="A480" s="396">
        <v>2070106</v>
      </c>
      <c r="B480" s="273" t="s">
        <v>449</v>
      </c>
      <c r="C480" s="275">
        <v>0</v>
      </c>
      <c r="D480" s="275">
        <v>0</v>
      </c>
      <c r="E480" s="88" t="str">
        <f t="shared" si="26"/>
        <v/>
      </c>
      <c r="F480" s="247" t="str">
        <f t="shared" si="27"/>
        <v>否</v>
      </c>
      <c r="G480" s="136" t="str">
        <f t="shared" si="28"/>
        <v>项</v>
      </c>
    </row>
    <row r="481" ht="36" customHeight="1" spans="1:7">
      <c r="A481" s="396">
        <v>2070107</v>
      </c>
      <c r="B481" s="273" t="s">
        <v>450</v>
      </c>
      <c r="C481" s="275">
        <v>0</v>
      </c>
      <c r="D481" s="275">
        <v>0</v>
      </c>
      <c r="E481" s="88" t="str">
        <f t="shared" si="26"/>
        <v/>
      </c>
      <c r="F481" s="247" t="str">
        <f t="shared" si="27"/>
        <v>否</v>
      </c>
      <c r="G481" s="136" t="str">
        <f t="shared" si="28"/>
        <v>项</v>
      </c>
    </row>
    <row r="482" ht="36" customHeight="1" spans="1:7">
      <c r="A482" s="396">
        <v>2070108</v>
      </c>
      <c r="B482" s="273" t="s">
        <v>451</v>
      </c>
      <c r="C482" s="275">
        <v>0</v>
      </c>
      <c r="D482" s="275">
        <v>0</v>
      </c>
      <c r="E482" s="88" t="str">
        <f t="shared" si="26"/>
        <v/>
      </c>
      <c r="F482" s="247" t="str">
        <f t="shared" si="27"/>
        <v>否</v>
      </c>
      <c r="G482" s="136" t="str">
        <f t="shared" si="28"/>
        <v>项</v>
      </c>
    </row>
    <row r="483" ht="36" customHeight="1" spans="1:7">
      <c r="A483" s="396">
        <v>2070109</v>
      </c>
      <c r="B483" s="273" t="s">
        <v>452</v>
      </c>
      <c r="C483" s="275">
        <v>251</v>
      </c>
      <c r="D483" s="275">
        <v>270</v>
      </c>
      <c r="E483" s="88">
        <f t="shared" si="26"/>
        <v>0.076</v>
      </c>
      <c r="F483" s="247" t="str">
        <f t="shared" si="27"/>
        <v>是</v>
      </c>
      <c r="G483" s="136" t="str">
        <f t="shared" si="28"/>
        <v>项</v>
      </c>
    </row>
    <row r="484" ht="36" customHeight="1" spans="1:7">
      <c r="A484" s="396">
        <v>2070110</v>
      </c>
      <c r="B484" s="273" t="s">
        <v>453</v>
      </c>
      <c r="C484" s="275">
        <v>0</v>
      </c>
      <c r="D484" s="275">
        <v>0</v>
      </c>
      <c r="E484" s="88" t="str">
        <f t="shared" si="26"/>
        <v/>
      </c>
      <c r="F484" s="247" t="str">
        <f t="shared" si="27"/>
        <v>否</v>
      </c>
      <c r="G484" s="136" t="str">
        <f t="shared" si="28"/>
        <v>项</v>
      </c>
    </row>
    <row r="485" ht="36" customHeight="1" spans="1:7">
      <c r="A485" s="396">
        <v>2070111</v>
      </c>
      <c r="B485" s="273" t="s">
        <v>454</v>
      </c>
      <c r="C485" s="275">
        <v>0</v>
      </c>
      <c r="D485" s="275">
        <v>0</v>
      </c>
      <c r="E485" s="88" t="str">
        <f t="shared" si="26"/>
        <v/>
      </c>
      <c r="F485" s="247" t="str">
        <f t="shared" si="27"/>
        <v>否</v>
      </c>
      <c r="G485" s="136" t="str">
        <f t="shared" si="28"/>
        <v>项</v>
      </c>
    </row>
    <row r="486" ht="36" customHeight="1" spans="1:7">
      <c r="A486" s="396">
        <v>2070112</v>
      </c>
      <c r="B486" s="273" t="s">
        <v>455</v>
      </c>
      <c r="C486" s="275">
        <v>0</v>
      </c>
      <c r="D486" s="275">
        <v>0</v>
      </c>
      <c r="E486" s="88" t="str">
        <f t="shared" si="26"/>
        <v/>
      </c>
      <c r="F486" s="247" t="str">
        <f t="shared" si="27"/>
        <v>否</v>
      </c>
      <c r="G486" s="136" t="str">
        <f t="shared" si="28"/>
        <v>项</v>
      </c>
    </row>
    <row r="487" ht="36" customHeight="1" spans="1:7">
      <c r="A487" s="396">
        <v>2070113</v>
      </c>
      <c r="B487" s="273" t="s">
        <v>456</v>
      </c>
      <c r="C487" s="275">
        <v>0</v>
      </c>
      <c r="D487" s="275">
        <v>0</v>
      </c>
      <c r="E487" s="88" t="str">
        <f t="shared" si="26"/>
        <v/>
      </c>
      <c r="F487" s="247" t="str">
        <f t="shared" si="27"/>
        <v>否</v>
      </c>
      <c r="G487" s="136" t="str">
        <f t="shared" si="28"/>
        <v>项</v>
      </c>
    </row>
    <row r="488" ht="36" customHeight="1" spans="1:7">
      <c r="A488" s="396">
        <v>2070114</v>
      </c>
      <c r="B488" s="273" t="s">
        <v>457</v>
      </c>
      <c r="C488" s="275">
        <v>57</v>
      </c>
      <c r="D488" s="275">
        <v>0</v>
      </c>
      <c r="E488" s="88">
        <f t="shared" si="26"/>
        <v>-1</v>
      </c>
      <c r="F488" s="247" t="str">
        <f t="shared" si="27"/>
        <v>是</v>
      </c>
      <c r="G488" s="136" t="str">
        <f t="shared" si="28"/>
        <v>项</v>
      </c>
    </row>
    <row r="489" ht="36" customHeight="1" spans="1:7">
      <c r="A489" s="396">
        <v>2070199</v>
      </c>
      <c r="B489" s="273" t="s">
        <v>458</v>
      </c>
      <c r="C489" s="275">
        <v>41</v>
      </c>
      <c r="D489" s="275">
        <v>0</v>
      </c>
      <c r="E489" s="88">
        <f t="shared" si="26"/>
        <v>-1</v>
      </c>
      <c r="F489" s="247" t="str">
        <f t="shared" si="27"/>
        <v>是</v>
      </c>
      <c r="G489" s="136" t="str">
        <f t="shared" si="28"/>
        <v>项</v>
      </c>
    </row>
    <row r="490" ht="36" customHeight="1" spans="1:7">
      <c r="A490" s="395">
        <v>20702</v>
      </c>
      <c r="B490" s="270" t="s">
        <v>459</v>
      </c>
      <c r="C490" s="277">
        <v>31</v>
      </c>
      <c r="D490" s="277">
        <v>75</v>
      </c>
      <c r="E490" s="85">
        <f t="shared" si="26"/>
        <v>1.419</v>
      </c>
      <c r="F490" s="247" t="str">
        <f t="shared" si="27"/>
        <v>是</v>
      </c>
      <c r="G490" s="136" t="str">
        <f t="shared" si="28"/>
        <v>款</v>
      </c>
    </row>
    <row r="491" ht="36" customHeight="1" spans="1:7">
      <c r="A491" s="396">
        <v>2070201</v>
      </c>
      <c r="B491" s="273" t="s">
        <v>137</v>
      </c>
      <c r="C491" s="275">
        <v>0</v>
      </c>
      <c r="D491" s="275">
        <v>0</v>
      </c>
      <c r="E491" s="88" t="str">
        <f t="shared" si="26"/>
        <v/>
      </c>
      <c r="F491" s="247" t="str">
        <f t="shared" si="27"/>
        <v>否</v>
      </c>
      <c r="G491" s="136" t="str">
        <f t="shared" si="28"/>
        <v>项</v>
      </c>
    </row>
    <row r="492" ht="36" customHeight="1" spans="1:7">
      <c r="A492" s="396">
        <v>2070202</v>
      </c>
      <c r="B492" s="273" t="s">
        <v>138</v>
      </c>
      <c r="C492" s="275">
        <v>0</v>
      </c>
      <c r="D492" s="275">
        <v>0</v>
      </c>
      <c r="E492" s="88" t="str">
        <f t="shared" si="26"/>
        <v/>
      </c>
      <c r="F492" s="247" t="str">
        <f t="shared" si="27"/>
        <v>否</v>
      </c>
      <c r="G492" s="136" t="str">
        <f t="shared" si="28"/>
        <v>项</v>
      </c>
    </row>
    <row r="493" ht="36" customHeight="1" spans="1:7">
      <c r="A493" s="396">
        <v>2070203</v>
      </c>
      <c r="B493" s="273" t="s">
        <v>139</v>
      </c>
      <c r="C493" s="275">
        <v>0</v>
      </c>
      <c r="D493" s="275">
        <v>0</v>
      </c>
      <c r="E493" s="88" t="str">
        <f t="shared" si="26"/>
        <v/>
      </c>
      <c r="F493" s="247" t="str">
        <f t="shared" si="27"/>
        <v>否</v>
      </c>
      <c r="G493" s="136" t="str">
        <f t="shared" si="28"/>
        <v>项</v>
      </c>
    </row>
    <row r="494" ht="36" customHeight="1" spans="1:7">
      <c r="A494" s="396">
        <v>2070204</v>
      </c>
      <c r="B494" s="273" t="s">
        <v>460</v>
      </c>
      <c r="C494" s="275">
        <v>0</v>
      </c>
      <c r="D494" s="275">
        <v>43</v>
      </c>
      <c r="E494" s="88" t="str">
        <f t="shared" si="26"/>
        <v/>
      </c>
      <c r="F494" s="247" t="str">
        <f t="shared" si="27"/>
        <v>是</v>
      </c>
      <c r="G494" s="136" t="str">
        <f t="shared" si="28"/>
        <v>项</v>
      </c>
    </row>
    <row r="495" ht="36" customHeight="1" spans="1:7">
      <c r="A495" s="396">
        <v>2070205</v>
      </c>
      <c r="B495" s="273" t="s">
        <v>461</v>
      </c>
      <c r="C495" s="275">
        <v>0</v>
      </c>
      <c r="D495" s="275">
        <v>0</v>
      </c>
      <c r="E495" s="88" t="str">
        <f t="shared" si="26"/>
        <v/>
      </c>
      <c r="F495" s="247" t="str">
        <f t="shared" si="27"/>
        <v>否</v>
      </c>
      <c r="G495" s="136" t="str">
        <f t="shared" si="28"/>
        <v>项</v>
      </c>
    </row>
    <row r="496" ht="36" customHeight="1" spans="1:7">
      <c r="A496" s="396">
        <v>2070206</v>
      </c>
      <c r="B496" s="273" t="s">
        <v>462</v>
      </c>
      <c r="C496" s="275">
        <v>0</v>
      </c>
      <c r="D496" s="275">
        <v>0</v>
      </c>
      <c r="E496" s="88" t="str">
        <f t="shared" si="26"/>
        <v/>
      </c>
      <c r="F496" s="247" t="str">
        <f t="shared" si="27"/>
        <v>否</v>
      </c>
      <c r="G496" s="136" t="str">
        <f t="shared" si="28"/>
        <v>项</v>
      </c>
    </row>
    <row r="497" ht="36" customHeight="1" spans="1:7">
      <c r="A497" s="396">
        <v>2070299</v>
      </c>
      <c r="B497" s="273" t="s">
        <v>463</v>
      </c>
      <c r="C497" s="275">
        <v>31</v>
      </c>
      <c r="D497" s="275">
        <v>32</v>
      </c>
      <c r="E497" s="88">
        <f t="shared" si="26"/>
        <v>0.032</v>
      </c>
      <c r="F497" s="247" t="str">
        <f t="shared" si="27"/>
        <v>是</v>
      </c>
      <c r="G497" s="136" t="str">
        <f t="shared" si="28"/>
        <v>项</v>
      </c>
    </row>
    <row r="498" ht="36" customHeight="1" spans="1:7">
      <c r="A498" s="395">
        <v>20703</v>
      </c>
      <c r="B498" s="270" t="s">
        <v>464</v>
      </c>
      <c r="C498" s="277">
        <v>5</v>
      </c>
      <c r="D498" s="277">
        <v>0</v>
      </c>
      <c r="E498" s="85">
        <f t="shared" si="26"/>
        <v>-1</v>
      </c>
      <c r="F498" s="247" t="str">
        <f t="shared" si="27"/>
        <v>是</v>
      </c>
      <c r="G498" s="136" t="str">
        <f t="shared" si="28"/>
        <v>款</v>
      </c>
    </row>
    <row r="499" ht="36" customHeight="1" spans="1:7">
      <c r="A499" s="396">
        <v>2070301</v>
      </c>
      <c r="B499" s="273" t="s">
        <v>137</v>
      </c>
      <c r="C499" s="275">
        <v>0</v>
      </c>
      <c r="D499" s="275">
        <v>0</v>
      </c>
      <c r="E499" s="88" t="str">
        <f t="shared" si="26"/>
        <v/>
      </c>
      <c r="F499" s="247" t="str">
        <f t="shared" si="27"/>
        <v>否</v>
      </c>
      <c r="G499" s="136" t="str">
        <f t="shared" si="28"/>
        <v>项</v>
      </c>
    </row>
    <row r="500" ht="36" customHeight="1" spans="1:7">
      <c r="A500" s="396">
        <v>2070302</v>
      </c>
      <c r="B500" s="273" t="s">
        <v>138</v>
      </c>
      <c r="C500" s="275">
        <v>0</v>
      </c>
      <c r="D500" s="275">
        <v>0</v>
      </c>
      <c r="E500" s="88" t="str">
        <f t="shared" si="26"/>
        <v/>
      </c>
      <c r="F500" s="247" t="str">
        <f t="shared" si="27"/>
        <v>否</v>
      </c>
      <c r="G500" s="136" t="str">
        <f t="shared" si="28"/>
        <v>项</v>
      </c>
    </row>
    <row r="501" ht="36" customHeight="1" spans="1:7">
      <c r="A501" s="396">
        <v>2070303</v>
      </c>
      <c r="B501" s="273" t="s">
        <v>139</v>
      </c>
      <c r="C501" s="275">
        <v>0</v>
      </c>
      <c r="D501" s="275">
        <v>0</v>
      </c>
      <c r="E501" s="88" t="str">
        <f t="shared" si="26"/>
        <v/>
      </c>
      <c r="F501" s="247" t="str">
        <f t="shared" si="27"/>
        <v>否</v>
      </c>
      <c r="G501" s="136" t="str">
        <f t="shared" si="28"/>
        <v>项</v>
      </c>
    </row>
    <row r="502" ht="36" customHeight="1" spans="1:7">
      <c r="A502" s="396">
        <v>2070304</v>
      </c>
      <c r="B502" s="273" t="s">
        <v>465</v>
      </c>
      <c r="C502" s="275">
        <v>0</v>
      </c>
      <c r="D502" s="275">
        <v>0</v>
      </c>
      <c r="E502" s="88" t="str">
        <f t="shared" si="26"/>
        <v/>
      </c>
      <c r="F502" s="247" t="str">
        <f t="shared" si="27"/>
        <v>否</v>
      </c>
      <c r="G502" s="136" t="str">
        <f t="shared" si="28"/>
        <v>项</v>
      </c>
    </row>
    <row r="503" ht="36" customHeight="1" spans="1:7">
      <c r="A503" s="396">
        <v>2070305</v>
      </c>
      <c r="B503" s="273" t="s">
        <v>466</v>
      </c>
      <c r="C503" s="275">
        <v>0</v>
      </c>
      <c r="D503" s="275">
        <v>0</v>
      </c>
      <c r="E503" s="88" t="str">
        <f t="shared" si="26"/>
        <v/>
      </c>
      <c r="F503" s="247" t="str">
        <f t="shared" si="27"/>
        <v>否</v>
      </c>
      <c r="G503" s="136" t="str">
        <f t="shared" si="28"/>
        <v>项</v>
      </c>
    </row>
    <row r="504" ht="36" customHeight="1" spans="1:7">
      <c r="A504" s="396">
        <v>2070306</v>
      </c>
      <c r="B504" s="273" t="s">
        <v>467</v>
      </c>
      <c r="C504" s="275">
        <v>0</v>
      </c>
      <c r="D504" s="275">
        <v>0</v>
      </c>
      <c r="E504" s="88" t="str">
        <f t="shared" si="26"/>
        <v/>
      </c>
      <c r="F504" s="247" t="str">
        <f t="shared" si="27"/>
        <v>否</v>
      </c>
      <c r="G504" s="136" t="str">
        <f t="shared" si="28"/>
        <v>项</v>
      </c>
    </row>
    <row r="505" ht="36" customHeight="1" spans="1:7">
      <c r="A505" s="396">
        <v>2070307</v>
      </c>
      <c r="B505" s="273" t="s">
        <v>468</v>
      </c>
      <c r="C505" s="275">
        <v>0</v>
      </c>
      <c r="D505" s="275">
        <v>0</v>
      </c>
      <c r="E505" s="88" t="str">
        <f t="shared" si="26"/>
        <v/>
      </c>
      <c r="F505" s="247" t="str">
        <f t="shared" si="27"/>
        <v>否</v>
      </c>
      <c r="G505" s="136" t="str">
        <f t="shared" si="28"/>
        <v>项</v>
      </c>
    </row>
    <row r="506" ht="36" customHeight="1" spans="1:7">
      <c r="A506" s="396">
        <v>2070308</v>
      </c>
      <c r="B506" s="273" t="s">
        <v>469</v>
      </c>
      <c r="C506" s="275">
        <v>5</v>
      </c>
      <c r="D506" s="275">
        <v>0</v>
      </c>
      <c r="E506" s="88">
        <f t="shared" si="26"/>
        <v>-1</v>
      </c>
      <c r="F506" s="247" t="str">
        <f t="shared" si="27"/>
        <v>是</v>
      </c>
      <c r="G506" s="136" t="str">
        <f t="shared" si="28"/>
        <v>项</v>
      </c>
    </row>
    <row r="507" ht="36" customHeight="1" spans="1:7">
      <c r="A507" s="396">
        <v>2070309</v>
      </c>
      <c r="B507" s="273" t="s">
        <v>470</v>
      </c>
      <c r="C507" s="275">
        <v>0</v>
      </c>
      <c r="D507" s="275">
        <v>0</v>
      </c>
      <c r="E507" s="88" t="str">
        <f t="shared" si="26"/>
        <v/>
      </c>
      <c r="F507" s="247" t="str">
        <f t="shared" si="27"/>
        <v>否</v>
      </c>
      <c r="G507" s="136" t="str">
        <f t="shared" si="28"/>
        <v>项</v>
      </c>
    </row>
    <row r="508" ht="36" customHeight="1" spans="1:7">
      <c r="A508" s="396">
        <v>2070399</v>
      </c>
      <c r="B508" s="273" t="s">
        <v>471</v>
      </c>
      <c r="C508" s="275">
        <v>0</v>
      </c>
      <c r="D508" s="275">
        <v>0</v>
      </c>
      <c r="E508" s="88" t="str">
        <f t="shared" si="26"/>
        <v/>
      </c>
      <c r="F508" s="247" t="str">
        <f t="shared" si="27"/>
        <v>否</v>
      </c>
      <c r="G508" s="136" t="str">
        <f t="shared" si="28"/>
        <v>项</v>
      </c>
    </row>
    <row r="509" ht="36" customHeight="1" spans="1:7">
      <c r="A509" s="395">
        <v>20706</v>
      </c>
      <c r="B509" s="270" t="s">
        <v>472</v>
      </c>
      <c r="C509" s="277">
        <v>0</v>
      </c>
      <c r="D509" s="277">
        <v>0</v>
      </c>
      <c r="E509" s="85" t="str">
        <f t="shared" si="26"/>
        <v/>
      </c>
      <c r="F509" s="247" t="str">
        <f t="shared" si="27"/>
        <v>否</v>
      </c>
      <c r="G509" s="136" t="str">
        <f t="shared" si="28"/>
        <v>款</v>
      </c>
    </row>
    <row r="510" ht="36" customHeight="1" spans="1:7">
      <c r="A510" s="396">
        <v>2070601</v>
      </c>
      <c r="B510" s="273" t="s">
        <v>137</v>
      </c>
      <c r="C510" s="275">
        <v>0</v>
      </c>
      <c r="D510" s="275">
        <v>0</v>
      </c>
      <c r="E510" s="88" t="str">
        <f t="shared" si="26"/>
        <v/>
      </c>
      <c r="F510" s="247" t="str">
        <f t="shared" si="27"/>
        <v>否</v>
      </c>
      <c r="G510" s="136" t="str">
        <f t="shared" si="28"/>
        <v>项</v>
      </c>
    </row>
    <row r="511" ht="36" customHeight="1" spans="1:7">
      <c r="A511" s="396">
        <v>2070602</v>
      </c>
      <c r="B511" s="273" t="s">
        <v>138</v>
      </c>
      <c r="C511" s="275">
        <v>0</v>
      </c>
      <c r="D511" s="275">
        <v>0</v>
      </c>
      <c r="E511" s="88" t="str">
        <f t="shared" si="26"/>
        <v/>
      </c>
      <c r="F511" s="247" t="str">
        <f t="shared" si="27"/>
        <v>否</v>
      </c>
      <c r="G511" s="136" t="str">
        <f t="shared" si="28"/>
        <v>项</v>
      </c>
    </row>
    <row r="512" ht="36" customHeight="1" spans="1:7">
      <c r="A512" s="396">
        <v>2070603</v>
      </c>
      <c r="B512" s="273" t="s">
        <v>139</v>
      </c>
      <c r="C512" s="275">
        <v>0</v>
      </c>
      <c r="D512" s="275">
        <v>0</v>
      </c>
      <c r="E512" s="88" t="str">
        <f t="shared" si="26"/>
        <v/>
      </c>
      <c r="F512" s="247" t="str">
        <f t="shared" si="27"/>
        <v>否</v>
      </c>
      <c r="G512" s="136" t="str">
        <f t="shared" si="28"/>
        <v>项</v>
      </c>
    </row>
    <row r="513" ht="36" customHeight="1" spans="1:7">
      <c r="A513" s="396">
        <v>2070604</v>
      </c>
      <c r="B513" s="273" t="s">
        <v>473</v>
      </c>
      <c r="C513" s="275">
        <v>0</v>
      </c>
      <c r="D513" s="275">
        <v>0</v>
      </c>
      <c r="E513" s="88" t="str">
        <f t="shared" si="26"/>
        <v/>
      </c>
      <c r="F513" s="247" t="str">
        <f t="shared" si="27"/>
        <v>否</v>
      </c>
      <c r="G513" s="136" t="str">
        <f t="shared" si="28"/>
        <v>项</v>
      </c>
    </row>
    <row r="514" ht="36" customHeight="1" spans="1:7">
      <c r="A514" s="396">
        <v>2070605</v>
      </c>
      <c r="B514" s="273" t="s">
        <v>474</v>
      </c>
      <c r="C514" s="275">
        <v>0</v>
      </c>
      <c r="D514" s="275">
        <v>0</v>
      </c>
      <c r="E514" s="88" t="str">
        <f t="shared" ref="E514:E577" si="29">IF(C514&gt;0,D514/C514-1,IF(C514&lt;0,-(D514/C514-1),""))</f>
        <v/>
      </c>
      <c r="F514" s="247" t="str">
        <f t="shared" si="27"/>
        <v>否</v>
      </c>
      <c r="G514" s="136" t="str">
        <f t="shared" si="28"/>
        <v>项</v>
      </c>
    </row>
    <row r="515" ht="36" customHeight="1" spans="1:7">
      <c r="A515" s="396">
        <v>2070606</v>
      </c>
      <c r="B515" s="273" t="s">
        <v>475</v>
      </c>
      <c r="C515" s="275">
        <v>0</v>
      </c>
      <c r="D515" s="275">
        <v>0</v>
      </c>
      <c r="E515" s="88" t="str">
        <f t="shared" si="29"/>
        <v/>
      </c>
      <c r="F515" s="247" t="str">
        <f t="shared" si="27"/>
        <v>否</v>
      </c>
      <c r="G515" s="136" t="str">
        <f t="shared" si="28"/>
        <v>项</v>
      </c>
    </row>
    <row r="516" ht="36" customHeight="1" spans="1:7">
      <c r="A516" s="396">
        <v>2070607</v>
      </c>
      <c r="B516" s="273" t="s">
        <v>476</v>
      </c>
      <c r="C516" s="275">
        <v>0</v>
      </c>
      <c r="D516" s="275">
        <v>0</v>
      </c>
      <c r="E516" s="88" t="str">
        <f t="shared" si="29"/>
        <v/>
      </c>
      <c r="F516" s="247" t="str">
        <f t="shared" si="27"/>
        <v>否</v>
      </c>
      <c r="G516" s="136" t="str">
        <f t="shared" si="28"/>
        <v>项</v>
      </c>
    </row>
    <row r="517" ht="36" customHeight="1" spans="1:7">
      <c r="A517" s="396">
        <v>2070699</v>
      </c>
      <c r="B517" s="273" t="s">
        <v>477</v>
      </c>
      <c r="C517" s="275">
        <v>0</v>
      </c>
      <c r="D517" s="275">
        <v>0</v>
      </c>
      <c r="E517" s="88" t="str">
        <f t="shared" si="29"/>
        <v/>
      </c>
      <c r="F517" s="247" t="str">
        <f t="shared" si="27"/>
        <v>否</v>
      </c>
      <c r="G517" s="136" t="str">
        <f t="shared" si="28"/>
        <v>项</v>
      </c>
    </row>
    <row r="518" ht="36" customHeight="1" spans="1:7">
      <c r="A518" s="395">
        <v>20708</v>
      </c>
      <c r="B518" s="270" t="s">
        <v>478</v>
      </c>
      <c r="C518" s="277">
        <v>28</v>
      </c>
      <c r="D518" s="277">
        <v>1</v>
      </c>
      <c r="E518" s="85">
        <f t="shared" si="29"/>
        <v>-0.964</v>
      </c>
      <c r="F518" s="247" t="str">
        <f t="shared" si="27"/>
        <v>是</v>
      </c>
      <c r="G518" s="136" t="str">
        <f t="shared" si="28"/>
        <v>款</v>
      </c>
    </row>
    <row r="519" ht="36" customHeight="1" spans="1:7">
      <c r="A519" s="396">
        <v>2070801</v>
      </c>
      <c r="B519" s="273" t="s">
        <v>137</v>
      </c>
      <c r="C519" s="275">
        <v>0</v>
      </c>
      <c r="D519" s="275">
        <v>0</v>
      </c>
      <c r="E519" s="88" t="str">
        <f t="shared" si="29"/>
        <v/>
      </c>
      <c r="F519" s="247" t="str">
        <f t="shared" si="27"/>
        <v>否</v>
      </c>
      <c r="G519" s="136" t="str">
        <f t="shared" si="28"/>
        <v>项</v>
      </c>
    </row>
    <row r="520" ht="36" customHeight="1" spans="1:7">
      <c r="A520" s="396">
        <v>2070802</v>
      </c>
      <c r="B520" s="273" t="s">
        <v>138</v>
      </c>
      <c r="C520" s="275">
        <v>0</v>
      </c>
      <c r="D520" s="275">
        <v>0</v>
      </c>
      <c r="E520" s="88" t="str">
        <f t="shared" si="29"/>
        <v/>
      </c>
      <c r="F520" s="247" t="str">
        <f t="shared" si="27"/>
        <v>否</v>
      </c>
      <c r="G520" s="136" t="str">
        <f t="shared" si="28"/>
        <v>项</v>
      </c>
    </row>
    <row r="521" ht="36" customHeight="1" spans="1:7">
      <c r="A521" s="396">
        <v>2070803</v>
      </c>
      <c r="B521" s="273" t="s">
        <v>139</v>
      </c>
      <c r="C521" s="275">
        <v>0</v>
      </c>
      <c r="D521" s="275">
        <v>0</v>
      </c>
      <c r="E521" s="88" t="str">
        <f t="shared" si="29"/>
        <v/>
      </c>
      <c r="F521" s="247" t="str">
        <f t="shared" si="27"/>
        <v>否</v>
      </c>
      <c r="G521" s="136" t="str">
        <f t="shared" si="28"/>
        <v>项</v>
      </c>
    </row>
    <row r="522" ht="36" customHeight="1" spans="1:7">
      <c r="A522" s="396">
        <v>2070804</v>
      </c>
      <c r="B522" s="273" t="s">
        <v>479</v>
      </c>
      <c r="C522" s="275">
        <v>0</v>
      </c>
      <c r="D522" s="275"/>
      <c r="E522" s="88" t="str">
        <f t="shared" si="29"/>
        <v/>
      </c>
      <c r="F522" s="247" t="str">
        <f t="shared" si="27"/>
        <v>否</v>
      </c>
      <c r="G522" s="136" t="str">
        <f t="shared" si="28"/>
        <v>项</v>
      </c>
    </row>
    <row r="523" ht="36" customHeight="1" spans="1:7">
      <c r="A523" s="396">
        <v>2070805</v>
      </c>
      <c r="B523" s="273" t="s">
        <v>480</v>
      </c>
      <c r="C523" s="275">
        <v>0</v>
      </c>
      <c r="D523" s="275"/>
      <c r="E523" s="88" t="str">
        <f t="shared" si="29"/>
        <v/>
      </c>
      <c r="F523" s="247" t="str">
        <f t="shared" si="27"/>
        <v>否</v>
      </c>
      <c r="G523" s="136" t="str">
        <f t="shared" si="28"/>
        <v>项</v>
      </c>
    </row>
    <row r="524" ht="36" customHeight="1" spans="1:7">
      <c r="A524" s="396">
        <v>2070806</v>
      </c>
      <c r="B524" s="273" t="s">
        <v>481</v>
      </c>
      <c r="C524" s="275">
        <v>0</v>
      </c>
      <c r="D524" s="275">
        <v>0</v>
      </c>
      <c r="E524" s="88" t="str">
        <f t="shared" si="29"/>
        <v/>
      </c>
      <c r="F524" s="247" t="str">
        <f t="shared" si="27"/>
        <v>否</v>
      </c>
      <c r="G524" s="136" t="str">
        <f t="shared" si="28"/>
        <v>项</v>
      </c>
    </row>
    <row r="525" ht="36" customHeight="1" spans="1:7">
      <c r="A525" s="407">
        <v>2070807</v>
      </c>
      <c r="B525" s="273" t="s">
        <v>482</v>
      </c>
      <c r="C525" s="275">
        <v>0</v>
      </c>
      <c r="D525" s="275">
        <v>0</v>
      </c>
      <c r="E525" s="88" t="str">
        <f t="shared" si="29"/>
        <v/>
      </c>
      <c r="F525" s="247" t="str">
        <f t="shared" si="27"/>
        <v>否</v>
      </c>
      <c r="G525" s="136" t="str">
        <f t="shared" si="28"/>
        <v>项</v>
      </c>
    </row>
    <row r="526" ht="36" customHeight="1" spans="1:7">
      <c r="A526" s="407">
        <v>2070808</v>
      </c>
      <c r="B526" s="273" t="s">
        <v>483</v>
      </c>
      <c r="C526" s="275">
        <v>28</v>
      </c>
      <c r="D526" s="275">
        <v>0</v>
      </c>
      <c r="E526" s="88">
        <f t="shared" si="29"/>
        <v>-1</v>
      </c>
      <c r="F526" s="247" t="str">
        <f t="shared" si="27"/>
        <v>是</v>
      </c>
      <c r="G526" s="136" t="str">
        <f t="shared" si="28"/>
        <v>项</v>
      </c>
    </row>
    <row r="527" ht="36" customHeight="1" spans="1:7">
      <c r="A527" s="396">
        <v>2070899</v>
      </c>
      <c r="B527" s="273" t="s">
        <v>484</v>
      </c>
      <c r="C527" s="275">
        <v>0</v>
      </c>
      <c r="D527" s="275">
        <v>1</v>
      </c>
      <c r="E527" s="88" t="str">
        <f t="shared" si="29"/>
        <v/>
      </c>
      <c r="F527" s="247" t="str">
        <f t="shared" si="27"/>
        <v>是</v>
      </c>
      <c r="G527" s="136" t="str">
        <f t="shared" si="28"/>
        <v>项</v>
      </c>
    </row>
    <row r="528" ht="36" customHeight="1" spans="1:7">
      <c r="A528" s="395">
        <v>20799</v>
      </c>
      <c r="B528" s="270" t="s">
        <v>485</v>
      </c>
      <c r="C528" s="277">
        <v>47</v>
      </c>
      <c r="D528" s="277">
        <v>0</v>
      </c>
      <c r="E528" s="85">
        <f t="shared" si="29"/>
        <v>-1</v>
      </c>
      <c r="F528" s="247" t="str">
        <f t="shared" si="27"/>
        <v>是</v>
      </c>
      <c r="G528" s="136" t="str">
        <f t="shared" si="28"/>
        <v>款</v>
      </c>
    </row>
    <row r="529" ht="36" customHeight="1" spans="1:7">
      <c r="A529" s="396">
        <v>2079902</v>
      </c>
      <c r="B529" s="273" t="s">
        <v>486</v>
      </c>
      <c r="C529" s="275">
        <v>0</v>
      </c>
      <c r="D529" s="275">
        <v>0</v>
      </c>
      <c r="E529" s="88" t="str">
        <f t="shared" si="29"/>
        <v/>
      </c>
      <c r="F529" s="247" t="str">
        <f t="shared" si="27"/>
        <v>否</v>
      </c>
      <c r="G529" s="136" t="str">
        <f t="shared" si="28"/>
        <v>项</v>
      </c>
    </row>
    <row r="530" ht="36" customHeight="1" spans="1:7">
      <c r="A530" s="396">
        <v>2079903</v>
      </c>
      <c r="B530" s="273" t="s">
        <v>487</v>
      </c>
      <c r="C530" s="275">
        <v>36</v>
      </c>
      <c r="D530" s="275">
        <v>0</v>
      </c>
      <c r="E530" s="88">
        <f t="shared" si="29"/>
        <v>-1</v>
      </c>
      <c r="F530" s="247" t="str">
        <f t="shared" si="27"/>
        <v>是</v>
      </c>
      <c r="G530" s="136" t="str">
        <f t="shared" si="28"/>
        <v>项</v>
      </c>
    </row>
    <row r="531" ht="36" customHeight="1" spans="1:7">
      <c r="A531" s="396">
        <v>2079999</v>
      </c>
      <c r="B531" s="273" t="s">
        <v>488</v>
      </c>
      <c r="C531" s="275">
        <v>11</v>
      </c>
      <c r="D531" s="275">
        <v>0</v>
      </c>
      <c r="E531" s="88">
        <f t="shared" si="29"/>
        <v>-1</v>
      </c>
      <c r="F531" s="247" t="str">
        <f t="shared" si="27"/>
        <v>是</v>
      </c>
      <c r="G531" s="136" t="str">
        <f t="shared" si="28"/>
        <v>项</v>
      </c>
    </row>
    <row r="532" ht="36" customHeight="1" spans="1:7">
      <c r="A532" s="395">
        <v>208</v>
      </c>
      <c r="B532" s="270" t="s">
        <v>84</v>
      </c>
      <c r="C532" s="277">
        <v>34011</v>
      </c>
      <c r="D532" s="277">
        <v>37892</v>
      </c>
      <c r="E532" s="85">
        <f t="shared" si="29"/>
        <v>0.114</v>
      </c>
      <c r="F532" s="247" t="str">
        <f t="shared" ref="F532:F571" si="30">IF(LEN(A532)=3,"是",IF(B532&lt;&gt;"",IF(SUM(C532:D532)&lt;&gt;0,"是","否"),"是"))</f>
        <v>是</v>
      </c>
      <c r="G532" s="136" t="str">
        <f t="shared" ref="G532:G571" si="31">IF(LEN(A532)=3,"类",IF(LEN(A532)=5,"款","项"))</f>
        <v>类</v>
      </c>
    </row>
    <row r="533" ht="36" customHeight="1" spans="1:7">
      <c r="A533" s="395">
        <v>20801</v>
      </c>
      <c r="B533" s="270" t="s">
        <v>489</v>
      </c>
      <c r="C533" s="277">
        <v>1304</v>
      </c>
      <c r="D533" s="277">
        <v>1346</v>
      </c>
      <c r="E533" s="85">
        <f t="shared" si="29"/>
        <v>0.032</v>
      </c>
      <c r="F533" s="247" t="str">
        <f t="shared" si="30"/>
        <v>是</v>
      </c>
      <c r="G533" s="136" t="str">
        <f t="shared" si="31"/>
        <v>款</v>
      </c>
    </row>
    <row r="534" ht="36" customHeight="1" spans="1:7">
      <c r="A534" s="396">
        <v>2080101</v>
      </c>
      <c r="B534" s="273" t="s">
        <v>137</v>
      </c>
      <c r="C534" s="275">
        <v>852</v>
      </c>
      <c r="D534" s="275">
        <v>844</v>
      </c>
      <c r="E534" s="88">
        <f t="shared" si="29"/>
        <v>-0.009</v>
      </c>
      <c r="F534" s="247" t="str">
        <f t="shared" si="30"/>
        <v>是</v>
      </c>
      <c r="G534" s="136" t="str">
        <f t="shared" si="31"/>
        <v>项</v>
      </c>
    </row>
    <row r="535" ht="36" customHeight="1" spans="1:7">
      <c r="A535" s="396">
        <v>2080102</v>
      </c>
      <c r="B535" s="273" t="s">
        <v>138</v>
      </c>
      <c r="C535" s="275">
        <v>0</v>
      </c>
      <c r="D535" s="275">
        <v>0</v>
      </c>
      <c r="E535" s="88" t="str">
        <f t="shared" si="29"/>
        <v/>
      </c>
      <c r="F535" s="247" t="str">
        <f t="shared" si="30"/>
        <v>否</v>
      </c>
      <c r="G535" s="136" t="str">
        <f t="shared" si="31"/>
        <v>项</v>
      </c>
    </row>
    <row r="536" ht="36" customHeight="1" spans="1:7">
      <c r="A536" s="396">
        <v>2080103</v>
      </c>
      <c r="B536" s="273" t="s">
        <v>139</v>
      </c>
      <c r="C536" s="275">
        <v>0</v>
      </c>
      <c r="D536" s="275">
        <v>0</v>
      </c>
      <c r="E536" s="88" t="str">
        <f t="shared" si="29"/>
        <v/>
      </c>
      <c r="F536" s="247" t="str">
        <f t="shared" si="30"/>
        <v>否</v>
      </c>
      <c r="G536" s="136" t="str">
        <f t="shared" si="31"/>
        <v>项</v>
      </c>
    </row>
    <row r="537" ht="36" customHeight="1" spans="1:7">
      <c r="A537" s="396">
        <v>2080104</v>
      </c>
      <c r="B537" s="273" t="s">
        <v>490</v>
      </c>
      <c r="C537" s="275">
        <v>3</v>
      </c>
      <c r="D537" s="275">
        <v>3</v>
      </c>
      <c r="E537" s="88">
        <f t="shared" si="29"/>
        <v>0</v>
      </c>
      <c r="F537" s="247" t="str">
        <f t="shared" si="30"/>
        <v>是</v>
      </c>
      <c r="G537" s="136" t="str">
        <f t="shared" si="31"/>
        <v>项</v>
      </c>
    </row>
    <row r="538" ht="36" customHeight="1" spans="1:7">
      <c r="A538" s="396">
        <v>2080105</v>
      </c>
      <c r="B538" s="273" t="s">
        <v>491</v>
      </c>
      <c r="C538" s="275">
        <v>0</v>
      </c>
      <c r="D538" s="275">
        <v>103</v>
      </c>
      <c r="E538" s="88" t="str">
        <f t="shared" si="29"/>
        <v/>
      </c>
      <c r="F538" s="247" t="str">
        <f t="shared" si="30"/>
        <v>是</v>
      </c>
      <c r="G538" s="136" t="str">
        <f t="shared" si="31"/>
        <v>项</v>
      </c>
    </row>
    <row r="539" ht="36" customHeight="1" spans="1:7">
      <c r="A539" s="396">
        <v>2080106</v>
      </c>
      <c r="B539" s="273" t="s">
        <v>492</v>
      </c>
      <c r="C539" s="275">
        <v>39</v>
      </c>
      <c r="D539" s="275">
        <v>38</v>
      </c>
      <c r="E539" s="88">
        <f t="shared" si="29"/>
        <v>-0.026</v>
      </c>
      <c r="F539" s="247" t="str">
        <f t="shared" si="30"/>
        <v>是</v>
      </c>
      <c r="G539" s="136" t="str">
        <f t="shared" si="31"/>
        <v>项</v>
      </c>
    </row>
    <row r="540" ht="36" customHeight="1" spans="1:7">
      <c r="A540" s="396">
        <v>2080107</v>
      </c>
      <c r="B540" s="273" t="s">
        <v>493</v>
      </c>
      <c r="C540" s="275">
        <v>0</v>
      </c>
      <c r="D540" s="275">
        <v>0</v>
      </c>
      <c r="E540" s="88" t="str">
        <f t="shared" si="29"/>
        <v/>
      </c>
      <c r="F540" s="247" t="str">
        <f t="shared" si="30"/>
        <v>否</v>
      </c>
      <c r="G540" s="136" t="str">
        <f t="shared" si="31"/>
        <v>项</v>
      </c>
    </row>
    <row r="541" ht="36" customHeight="1" spans="1:7">
      <c r="A541" s="396">
        <v>2080108</v>
      </c>
      <c r="B541" s="273" t="s">
        <v>178</v>
      </c>
      <c r="C541" s="275">
        <v>0</v>
      </c>
      <c r="D541" s="275">
        <v>0</v>
      </c>
      <c r="E541" s="88" t="str">
        <f t="shared" si="29"/>
        <v/>
      </c>
      <c r="F541" s="247" t="str">
        <f t="shared" si="30"/>
        <v>否</v>
      </c>
      <c r="G541" s="136" t="str">
        <f t="shared" si="31"/>
        <v>项</v>
      </c>
    </row>
    <row r="542" ht="36" customHeight="1" spans="1:7">
      <c r="A542" s="396">
        <v>2080109</v>
      </c>
      <c r="B542" s="273" t="s">
        <v>494</v>
      </c>
      <c r="C542" s="275">
        <v>309</v>
      </c>
      <c r="D542" s="275">
        <v>347</v>
      </c>
      <c r="E542" s="88">
        <f t="shared" si="29"/>
        <v>0.123</v>
      </c>
      <c r="F542" s="247" t="str">
        <f t="shared" si="30"/>
        <v>是</v>
      </c>
      <c r="G542" s="136" t="str">
        <f t="shared" si="31"/>
        <v>项</v>
      </c>
    </row>
    <row r="543" ht="36" customHeight="1" spans="1:7">
      <c r="A543" s="396">
        <v>2080110</v>
      </c>
      <c r="B543" s="273" t="s">
        <v>495</v>
      </c>
      <c r="C543" s="275">
        <v>0</v>
      </c>
      <c r="D543" s="275">
        <v>0</v>
      </c>
      <c r="E543" s="88" t="str">
        <f t="shared" si="29"/>
        <v/>
      </c>
      <c r="F543" s="247" t="str">
        <f t="shared" si="30"/>
        <v>否</v>
      </c>
      <c r="G543" s="136" t="str">
        <f t="shared" si="31"/>
        <v>项</v>
      </c>
    </row>
    <row r="544" ht="36" customHeight="1" spans="1:7">
      <c r="A544" s="396">
        <v>2080111</v>
      </c>
      <c r="B544" s="273" t="s">
        <v>496</v>
      </c>
      <c r="C544" s="275">
        <v>0</v>
      </c>
      <c r="D544" s="275">
        <v>0</v>
      </c>
      <c r="E544" s="88" t="str">
        <f t="shared" si="29"/>
        <v/>
      </c>
      <c r="F544" s="247" t="str">
        <f t="shared" si="30"/>
        <v>否</v>
      </c>
      <c r="G544" s="136" t="str">
        <f t="shared" si="31"/>
        <v>项</v>
      </c>
    </row>
    <row r="545" ht="36" customHeight="1" spans="1:7">
      <c r="A545" s="396">
        <v>2080112</v>
      </c>
      <c r="B545" s="273" t="s">
        <v>497</v>
      </c>
      <c r="C545" s="275">
        <v>0</v>
      </c>
      <c r="D545" s="275">
        <v>0</v>
      </c>
      <c r="E545" s="88" t="str">
        <f t="shared" si="29"/>
        <v/>
      </c>
      <c r="F545" s="247" t="str">
        <f t="shared" si="30"/>
        <v>否</v>
      </c>
      <c r="G545" s="136" t="str">
        <f t="shared" si="31"/>
        <v>项</v>
      </c>
    </row>
    <row r="546" ht="36" customHeight="1" spans="1:7">
      <c r="A546" s="398">
        <v>2080113</v>
      </c>
      <c r="B546" s="405" t="s">
        <v>202</v>
      </c>
      <c r="C546" s="275">
        <v>0</v>
      </c>
      <c r="D546" s="275">
        <v>0</v>
      </c>
      <c r="E546" s="88" t="str">
        <f t="shared" si="29"/>
        <v/>
      </c>
      <c r="F546" s="247" t="str">
        <f t="shared" si="30"/>
        <v>否</v>
      </c>
      <c r="G546" s="136" t="str">
        <f t="shared" si="31"/>
        <v>项</v>
      </c>
    </row>
    <row r="547" ht="36" customHeight="1" spans="1:7">
      <c r="A547" s="398">
        <v>2080114</v>
      </c>
      <c r="B547" s="405" t="s">
        <v>203</v>
      </c>
      <c r="C547" s="275">
        <v>0</v>
      </c>
      <c r="D547" s="275">
        <v>0</v>
      </c>
      <c r="E547" s="88" t="str">
        <f t="shared" si="29"/>
        <v/>
      </c>
      <c r="F547" s="247" t="str">
        <f t="shared" si="30"/>
        <v>否</v>
      </c>
      <c r="G547" s="136" t="str">
        <f t="shared" si="31"/>
        <v>项</v>
      </c>
    </row>
    <row r="548" ht="36" customHeight="1" spans="1:7">
      <c r="A548" s="398">
        <v>2080115</v>
      </c>
      <c r="B548" s="405" t="s">
        <v>204</v>
      </c>
      <c r="C548" s="275">
        <v>0</v>
      </c>
      <c r="D548" s="275">
        <v>0</v>
      </c>
      <c r="E548" s="88" t="str">
        <f t="shared" si="29"/>
        <v/>
      </c>
      <c r="F548" s="247" t="str">
        <f t="shared" si="30"/>
        <v>否</v>
      </c>
      <c r="G548" s="136" t="str">
        <f t="shared" si="31"/>
        <v>项</v>
      </c>
    </row>
    <row r="549" ht="36" customHeight="1" spans="1:7">
      <c r="A549" s="398">
        <v>2080116</v>
      </c>
      <c r="B549" s="405" t="s">
        <v>205</v>
      </c>
      <c r="C549" s="275">
        <v>0</v>
      </c>
      <c r="D549" s="275">
        <v>0</v>
      </c>
      <c r="E549" s="88" t="str">
        <f t="shared" si="29"/>
        <v/>
      </c>
      <c r="F549" s="247" t="str">
        <f t="shared" si="30"/>
        <v>否</v>
      </c>
      <c r="G549" s="136" t="str">
        <f t="shared" si="31"/>
        <v>项</v>
      </c>
    </row>
    <row r="550" ht="36" customHeight="1" spans="1:7">
      <c r="A550" s="398">
        <v>2080150</v>
      </c>
      <c r="B550" s="405" t="s">
        <v>146</v>
      </c>
      <c r="C550" s="275">
        <v>0</v>
      </c>
      <c r="D550" s="275">
        <v>0</v>
      </c>
      <c r="E550" s="88" t="str">
        <f t="shared" si="29"/>
        <v/>
      </c>
      <c r="F550" s="247" t="str">
        <f t="shared" si="30"/>
        <v>否</v>
      </c>
      <c r="G550" s="136" t="str">
        <f t="shared" si="31"/>
        <v>项</v>
      </c>
    </row>
    <row r="551" ht="36" customHeight="1" spans="1:7">
      <c r="A551" s="396">
        <v>2080199</v>
      </c>
      <c r="B551" s="273" t="s">
        <v>498</v>
      </c>
      <c r="C551" s="275">
        <v>101</v>
      </c>
      <c r="D551" s="275">
        <v>11</v>
      </c>
      <c r="E551" s="88">
        <f t="shared" si="29"/>
        <v>-0.891</v>
      </c>
      <c r="F551" s="247" t="str">
        <f t="shared" si="30"/>
        <v>是</v>
      </c>
      <c r="G551" s="136" t="str">
        <f t="shared" si="31"/>
        <v>项</v>
      </c>
    </row>
    <row r="552" ht="36" customHeight="1" spans="1:7">
      <c r="A552" s="395">
        <v>20802</v>
      </c>
      <c r="B552" s="270" t="s">
        <v>499</v>
      </c>
      <c r="C552" s="277">
        <v>503</v>
      </c>
      <c r="D552" s="277">
        <v>474</v>
      </c>
      <c r="E552" s="85">
        <f t="shared" si="29"/>
        <v>-0.058</v>
      </c>
      <c r="F552" s="247" t="str">
        <f t="shared" si="30"/>
        <v>是</v>
      </c>
      <c r="G552" s="136" t="str">
        <f t="shared" si="31"/>
        <v>款</v>
      </c>
    </row>
    <row r="553" ht="36" customHeight="1" spans="1:7">
      <c r="A553" s="396">
        <v>2080201</v>
      </c>
      <c r="B553" s="273" t="s">
        <v>137</v>
      </c>
      <c r="C553" s="275">
        <v>438</v>
      </c>
      <c r="D553" s="275">
        <v>469</v>
      </c>
      <c r="E553" s="88">
        <f t="shared" si="29"/>
        <v>0.071</v>
      </c>
      <c r="F553" s="247" t="str">
        <f t="shared" si="30"/>
        <v>是</v>
      </c>
      <c r="G553" s="136" t="str">
        <f t="shared" si="31"/>
        <v>项</v>
      </c>
    </row>
    <row r="554" ht="36" customHeight="1" spans="1:7">
      <c r="A554" s="396">
        <v>2080202</v>
      </c>
      <c r="B554" s="273" t="s">
        <v>138</v>
      </c>
      <c r="C554" s="275">
        <v>0</v>
      </c>
      <c r="D554" s="275">
        <v>0</v>
      </c>
      <c r="E554" s="88" t="str">
        <f t="shared" si="29"/>
        <v/>
      </c>
      <c r="F554" s="247" t="str">
        <f t="shared" si="30"/>
        <v>否</v>
      </c>
      <c r="G554" s="136" t="str">
        <f t="shared" si="31"/>
        <v>项</v>
      </c>
    </row>
    <row r="555" ht="36" customHeight="1" spans="1:7">
      <c r="A555" s="396">
        <v>2080203</v>
      </c>
      <c r="B555" s="273" t="s">
        <v>139</v>
      </c>
      <c r="C555" s="275">
        <v>0</v>
      </c>
      <c r="D555" s="275">
        <v>0</v>
      </c>
      <c r="E555" s="88" t="str">
        <f t="shared" si="29"/>
        <v/>
      </c>
      <c r="F555" s="247" t="str">
        <f t="shared" si="30"/>
        <v>否</v>
      </c>
      <c r="G555" s="136" t="str">
        <f t="shared" si="31"/>
        <v>项</v>
      </c>
    </row>
    <row r="556" ht="36" customHeight="1" spans="1:7">
      <c r="A556" s="396">
        <v>2080206</v>
      </c>
      <c r="B556" s="273" t="s">
        <v>500</v>
      </c>
      <c r="C556" s="275">
        <v>0</v>
      </c>
      <c r="D556" s="275">
        <v>0</v>
      </c>
      <c r="E556" s="88" t="str">
        <f t="shared" si="29"/>
        <v/>
      </c>
      <c r="F556" s="247" t="str">
        <f t="shared" si="30"/>
        <v>否</v>
      </c>
      <c r="G556" s="136" t="str">
        <f t="shared" si="31"/>
        <v>项</v>
      </c>
    </row>
    <row r="557" ht="36" customHeight="1" spans="1:7">
      <c r="A557" s="396">
        <v>2080207</v>
      </c>
      <c r="B557" s="273" t="s">
        <v>501</v>
      </c>
      <c r="C557" s="275">
        <v>0</v>
      </c>
      <c r="D557" s="275">
        <v>0</v>
      </c>
      <c r="E557" s="88" t="str">
        <f t="shared" si="29"/>
        <v/>
      </c>
      <c r="F557" s="247" t="str">
        <f t="shared" si="30"/>
        <v>否</v>
      </c>
      <c r="G557" s="136" t="str">
        <f t="shared" si="31"/>
        <v>项</v>
      </c>
    </row>
    <row r="558" ht="36" customHeight="1" spans="1:7">
      <c r="A558" s="396">
        <v>2080208</v>
      </c>
      <c r="B558" s="273" t="s">
        <v>502</v>
      </c>
      <c r="C558" s="275">
        <v>0</v>
      </c>
      <c r="D558" s="275">
        <v>0</v>
      </c>
      <c r="E558" s="88" t="str">
        <f t="shared" si="29"/>
        <v/>
      </c>
      <c r="F558" s="247" t="str">
        <f t="shared" si="30"/>
        <v>否</v>
      </c>
      <c r="G558" s="136" t="str">
        <f t="shared" si="31"/>
        <v>项</v>
      </c>
    </row>
    <row r="559" ht="36" customHeight="1" spans="1:7">
      <c r="A559" s="396">
        <v>2080299</v>
      </c>
      <c r="B559" s="273" t="s">
        <v>503</v>
      </c>
      <c r="C559" s="275">
        <v>65</v>
      </c>
      <c r="D559" s="275">
        <v>5</v>
      </c>
      <c r="E559" s="88">
        <f t="shared" si="29"/>
        <v>-0.923</v>
      </c>
      <c r="F559" s="247" t="str">
        <f t="shared" si="30"/>
        <v>是</v>
      </c>
      <c r="G559" s="136" t="str">
        <f t="shared" si="31"/>
        <v>项</v>
      </c>
    </row>
    <row r="560" ht="36" customHeight="1" spans="1:7">
      <c r="A560" s="395">
        <v>20804</v>
      </c>
      <c r="B560" s="270" t="s">
        <v>504</v>
      </c>
      <c r="C560" s="277">
        <v>0</v>
      </c>
      <c r="D560" s="277">
        <v>0</v>
      </c>
      <c r="E560" s="85" t="str">
        <f t="shared" si="29"/>
        <v/>
      </c>
      <c r="F560" s="247" t="str">
        <f t="shared" si="30"/>
        <v>否</v>
      </c>
      <c r="G560" s="136" t="str">
        <f t="shared" si="31"/>
        <v>款</v>
      </c>
    </row>
    <row r="561" ht="36" customHeight="1" spans="1:7">
      <c r="A561" s="396">
        <v>2080402</v>
      </c>
      <c r="B561" s="273" t="s">
        <v>505</v>
      </c>
      <c r="C561" s="275">
        <v>0</v>
      </c>
      <c r="D561" s="275">
        <v>0</v>
      </c>
      <c r="E561" s="88" t="str">
        <f t="shared" si="29"/>
        <v/>
      </c>
      <c r="F561" s="247" t="str">
        <f t="shared" si="30"/>
        <v>否</v>
      </c>
      <c r="G561" s="136" t="str">
        <f t="shared" si="31"/>
        <v>项</v>
      </c>
    </row>
    <row r="562" ht="36" customHeight="1" spans="1:7">
      <c r="A562" s="395">
        <v>20805</v>
      </c>
      <c r="B562" s="270" t="s">
        <v>506</v>
      </c>
      <c r="C562" s="277">
        <v>18340</v>
      </c>
      <c r="D562" s="277">
        <v>20433</v>
      </c>
      <c r="E562" s="85">
        <f t="shared" si="29"/>
        <v>0.114</v>
      </c>
      <c r="F562" s="247" t="str">
        <f t="shared" si="30"/>
        <v>是</v>
      </c>
      <c r="G562" s="136" t="str">
        <f t="shared" si="31"/>
        <v>款</v>
      </c>
    </row>
    <row r="563" ht="36" customHeight="1" spans="1:7">
      <c r="A563" s="396">
        <v>2080501</v>
      </c>
      <c r="B563" s="273" t="s">
        <v>507</v>
      </c>
      <c r="C563" s="275">
        <v>1739</v>
      </c>
      <c r="D563" s="275">
        <v>1833</v>
      </c>
      <c r="E563" s="88">
        <f t="shared" si="29"/>
        <v>0.054</v>
      </c>
      <c r="F563" s="247" t="str">
        <f t="shared" si="30"/>
        <v>是</v>
      </c>
      <c r="G563" s="136" t="str">
        <f t="shared" si="31"/>
        <v>项</v>
      </c>
    </row>
    <row r="564" ht="36" customHeight="1" spans="1:7">
      <c r="A564" s="396">
        <v>2080502</v>
      </c>
      <c r="B564" s="273" t="s">
        <v>508</v>
      </c>
      <c r="C564" s="275">
        <v>3267</v>
      </c>
      <c r="D564" s="275">
        <v>3614</v>
      </c>
      <c r="E564" s="88">
        <f t="shared" si="29"/>
        <v>0.106</v>
      </c>
      <c r="F564" s="247" t="str">
        <f t="shared" si="30"/>
        <v>是</v>
      </c>
      <c r="G564" s="136" t="str">
        <f t="shared" si="31"/>
        <v>项</v>
      </c>
    </row>
    <row r="565" ht="36" customHeight="1" spans="1:7">
      <c r="A565" s="396">
        <v>2080503</v>
      </c>
      <c r="B565" s="273" t="s">
        <v>509</v>
      </c>
      <c r="C565" s="275">
        <v>365</v>
      </c>
      <c r="D565" s="275">
        <v>382</v>
      </c>
      <c r="E565" s="88">
        <f t="shared" si="29"/>
        <v>0.047</v>
      </c>
      <c r="F565" s="247" t="str">
        <f t="shared" si="30"/>
        <v>是</v>
      </c>
      <c r="G565" s="136" t="str">
        <f t="shared" si="31"/>
        <v>项</v>
      </c>
    </row>
    <row r="566" ht="36" customHeight="1" spans="1:7">
      <c r="A566" s="396">
        <v>2080505</v>
      </c>
      <c r="B566" s="273" t="s">
        <v>510</v>
      </c>
      <c r="C566" s="275">
        <v>7263</v>
      </c>
      <c r="D566" s="275">
        <v>7750</v>
      </c>
      <c r="E566" s="88">
        <f t="shared" si="29"/>
        <v>0.067</v>
      </c>
      <c r="F566" s="247" t="str">
        <f t="shared" si="30"/>
        <v>是</v>
      </c>
      <c r="G566" s="136" t="str">
        <f t="shared" si="31"/>
        <v>项</v>
      </c>
    </row>
    <row r="567" ht="36" customHeight="1" spans="1:7">
      <c r="A567" s="396">
        <v>2080506</v>
      </c>
      <c r="B567" s="273" t="s">
        <v>511</v>
      </c>
      <c r="C567" s="275">
        <v>3556</v>
      </c>
      <c r="D567" s="275">
        <v>3354</v>
      </c>
      <c r="E567" s="88">
        <f t="shared" si="29"/>
        <v>-0.057</v>
      </c>
      <c r="F567" s="247" t="str">
        <f t="shared" si="30"/>
        <v>是</v>
      </c>
      <c r="G567" s="136" t="str">
        <f t="shared" si="31"/>
        <v>项</v>
      </c>
    </row>
    <row r="568" ht="36" customHeight="1" spans="1:7">
      <c r="A568" s="396">
        <v>2080507</v>
      </c>
      <c r="B568" s="273" t="s">
        <v>512</v>
      </c>
      <c r="C568" s="275">
        <v>2150</v>
      </c>
      <c r="D568" s="275">
        <v>3500</v>
      </c>
      <c r="E568" s="88">
        <f t="shared" si="29"/>
        <v>0.628</v>
      </c>
      <c r="F568" s="247" t="str">
        <f t="shared" si="30"/>
        <v>是</v>
      </c>
      <c r="G568" s="136" t="str">
        <f t="shared" si="31"/>
        <v>项</v>
      </c>
    </row>
    <row r="569" ht="36" customHeight="1" spans="1:7">
      <c r="A569" s="398">
        <v>2080508</v>
      </c>
      <c r="B569" s="405" t="s">
        <v>513</v>
      </c>
      <c r="C569" s="275">
        <v>0</v>
      </c>
      <c r="D569" s="275">
        <v>0</v>
      </c>
      <c r="E569" s="88" t="str">
        <f t="shared" si="29"/>
        <v/>
      </c>
      <c r="F569" s="247" t="str">
        <f t="shared" si="30"/>
        <v>否</v>
      </c>
      <c r="G569" s="136" t="str">
        <f t="shared" si="31"/>
        <v>项</v>
      </c>
    </row>
    <row r="570" ht="36" customHeight="1" spans="1:7">
      <c r="A570" s="396">
        <v>2080599</v>
      </c>
      <c r="B570" s="273" t="s">
        <v>514</v>
      </c>
      <c r="C570" s="275">
        <v>0</v>
      </c>
      <c r="D570" s="275">
        <v>0</v>
      </c>
      <c r="E570" s="88" t="str">
        <f t="shared" si="29"/>
        <v/>
      </c>
      <c r="F570" s="247" t="str">
        <f t="shared" si="30"/>
        <v>否</v>
      </c>
      <c r="G570" s="136" t="str">
        <f t="shared" si="31"/>
        <v>项</v>
      </c>
    </row>
    <row r="571" ht="36" customHeight="1" spans="1:7">
      <c r="A571" s="395">
        <v>20806</v>
      </c>
      <c r="B571" s="270" t="s">
        <v>515</v>
      </c>
      <c r="C571" s="277">
        <v>0</v>
      </c>
      <c r="D571" s="277">
        <v>0</v>
      </c>
      <c r="E571" s="85" t="str">
        <f t="shared" si="29"/>
        <v/>
      </c>
      <c r="F571" s="247" t="str">
        <f t="shared" si="30"/>
        <v>否</v>
      </c>
      <c r="G571" s="136" t="str">
        <f t="shared" si="31"/>
        <v>款</v>
      </c>
    </row>
    <row r="572" ht="36" customHeight="1" spans="1:7">
      <c r="A572" s="396">
        <v>2080601</v>
      </c>
      <c r="B572" s="273" t="s">
        <v>516</v>
      </c>
      <c r="C572" s="275">
        <v>0</v>
      </c>
      <c r="D572" s="275">
        <v>0</v>
      </c>
      <c r="E572" s="88" t="str">
        <f t="shared" si="29"/>
        <v/>
      </c>
      <c r="F572" s="247" t="str">
        <f t="shared" ref="F572:F635" si="32">IF(LEN(A572)=3,"是",IF(B572&lt;&gt;"",IF(SUM(C572:D572)&lt;&gt;0,"是","否"),"是"))</f>
        <v>否</v>
      </c>
      <c r="G572" s="136" t="str">
        <f t="shared" ref="G572:G635" si="33">IF(LEN(A572)=3,"类",IF(LEN(A572)=5,"款","项"))</f>
        <v>项</v>
      </c>
    </row>
    <row r="573" ht="36" customHeight="1" spans="1:7">
      <c r="A573" s="396">
        <v>2080602</v>
      </c>
      <c r="B573" s="273" t="s">
        <v>517</v>
      </c>
      <c r="C573" s="275">
        <v>0</v>
      </c>
      <c r="D573" s="275">
        <v>0</v>
      </c>
      <c r="E573" s="88" t="str">
        <f t="shared" si="29"/>
        <v/>
      </c>
      <c r="F573" s="247" t="str">
        <f t="shared" si="32"/>
        <v>否</v>
      </c>
      <c r="G573" s="136" t="str">
        <f t="shared" si="33"/>
        <v>项</v>
      </c>
    </row>
    <row r="574" ht="36" customHeight="1" spans="1:7">
      <c r="A574" s="396">
        <v>2080699</v>
      </c>
      <c r="B574" s="273" t="s">
        <v>518</v>
      </c>
      <c r="C574" s="275">
        <v>0</v>
      </c>
      <c r="D574" s="275">
        <v>0</v>
      </c>
      <c r="E574" s="88" t="str">
        <f t="shared" si="29"/>
        <v/>
      </c>
      <c r="F574" s="247" t="str">
        <f t="shared" si="32"/>
        <v>否</v>
      </c>
      <c r="G574" s="136" t="str">
        <f t="shared" si="33"/>
        <v>项</v>
      </c>
    </row>
    <row r="575" ht="36" customHeight="1" spans="1:7">
      <c r="A575" s="395">
        <v>20807</v>
      </c>
      <c r="B575" s="270" t="s">
        <v>519</v>
      </c>
      <c r="C575" s="277">
        <v>1800</v>
      </c>
      <c r="D575" s="277">
        <v>565</v>
      </c>
      <c r="E575" s="85">
        <f t="shared" si="29"/>
        <v>-0.686</v>
      </c>
      <c r="F575" s="247" t="str">
        <f t="shared" si="32"/>
        <v>是</v>
      </c>
      <c r="G575" s="136" t="str">
        <f t="shared" si="33"/>
        <v>款</v>
      </c>
    </row>
    <row r="576" ht="36" customHeight="1" spans="1:7">
      <c r="A576" s="396">
        <v>2080701</v>
      </c>
      <c r="B576" s="273" t="s">
        <v>520</v>
      </c>
      <c r="C576" s="275">
        <v>0</v>
      </c>
      <c r="D576" s="275">
        <v>0</v>
      </c>
      <c r="E576" s="88" t="str">
        <f t="shared" si="29"/>
        <v/>
      </c>
      <c r="F576" s="247" t="str">
        <f t="shared" si="32"/>
        <v>否</v>
      </c>
      <c r="G576" s="136" t="str">
        <f t="shared" si="33"/>
        <v>项</v>
      </c>
    </row>
    <row r="577" ht="36" customHeight="1" spans="1:7">
      <c r="A577" s="396">
        <v>2080702</v>
      </c>
      <c r="B577" s="273" t="s">
        <v>521</v>
      </c>
      <c r="C577" s="275">
        <v>0</v>
      </c>
      <c r="D577" s="275">
        <v>0</v>
      </c>
      <c r="E577" s="88" t="str">
        <f t="shared" si="29"/>
        <v/>
      </c>
      <c r="F577" s="247" t="str">
        <f t="shared" si="32"/>
        <v>否</v>
      </c>
      <c r="G577" s="136" t="str">
        <f t="shared" si="33"/>
        <v>项</v>
      </c>
    </row>
    <row r="578" ht="36" customHeight="1" spans="1:7">
      <c r="A578" s="396">
        <v>2080704</v>
      </c>
      <c r="B578" s="273" t="s">
        <v>522</v>
      </c>
      <c r="C578" s="275">
        <v>0</v>
      </c>
      <c r="D578" s="275">
        <v>0</v>
      </c>
      <c r="E578" s="88" t="str">
        <f t="shared" ref="E578:E641" si="34">IF(C578&gt;0,D578/C578-1,IF(C578&lt;0,-(D578/C578-1),""))</f>
        <v/>
      </c>
      <c r="F578" s="247" t="str">
        <f t="shared" si="32"/>
        <v>否</v>
      </c>
      <c r="G578" s="136" t="str">
        <f t="shared" si="33"/>
        <v>项</v>
      </c>
    </row>
    <row r="579" ht="36" customHeight="1" spans="1:7">
      <c r="A579" s="396">
        <v>2080705</v>
      </c>
      <c r="B579" s="273" t="s">
        <v>523</v>
      </c>
      <c r="C579" s="275">
        <v>0</v>
      </c>
      <c r="D579" s="275">
        <v>0</v>
      </c>
      <c r="E579" s="88" t="str">
        <f t="shared" si="34"/>
        <v/>
      </c>
      <c r="F579" s="247" t="str">
        <f t="shared" si="32"/>
        <v>否</v>
      </c>
      <c r="G579" s="136" t="str">
        <f t="shared" si="33"/>
        <v>项</v>
      </c>
    </row>
    <row r="580" ht="36" customHeight="1" spans="1:7">
      <c r="A580" s="396">
        <v>2080709</v>
      </c>
      <c r="B580" s="273" t="s">
        <v>524</v>
      </c>
      <c r="C580" s="275">
        <v>0</v>
      </c>
      <c r="D580" s="275">
        <v>0</v>
      </c>
      <c r="E580" s="88" t="str">
        <f t="shared" si="34"/>
        <v/>
      </c>
      <c r="F580" s="247" t="str">
        <f t="shared" si="32"/>
        <v>否</v>
      </c>
      <c r="G580" s="136" t="str">
        <f t="shared" si="33"/>
        <v>项</v>
      </c>
    </row>
    <row r="581" ht="36" customHeight="1" spans="1:7">
      <c r="A581" s="396">
        <v>2080711</v>
      </c>
      <c r="B581" s="273" t="s">
        <v>525</v>
      </c>
      <c r="C581" s="275">
        <v>558</v>
      </c>
      <c r="D581" s="275">
        <v>565</v>
      </c>
      <c r="E581" s="88">
        <f t="shared" si="34"/>
        <v>0.013</v>
      </c>
      <c r="F581" s="247" t="str">
        <f t="shared" si="32"/>
        <v>是</v>
      </c>
      <c r="G581" s="136" t="str">
        <f t="shared" si="33"/>
        <v>项</v>
      </c>
    </row>
    <row r="582" ht="36" customHeight="1" spans="1:7">
      <c r="A582" s="396">
        <v>2080712</v>
      </c>
      <c r="B582" s="273" t="s">
        <v>526</v>
      </c>
      <c r="C582" s="275">
        <v>10</v>
      </c>
      <c r="D582" s="275">
        <v>0</v>
      </c>
      <c r="E582" s="88">
        <f t="shared" si="34"/>
        <v>-1</v>
      </c>
      <c r="F582" s="247" t="str">
        <f t="shared" si="32"/>
        <v>是</v>
      </c>
      <c r="G582" s="136" t="str">
        <f t="shared" si="33"/>
        <v>项</v>
      </c>
    </row>
    <row r="583" ht="36" customHeight="1" spans="1:7">
      <c r="A583" s="396">
        <v>2080713</v>
      </c>
      <c r="B583" s="273" t="s">
        <v>527</v>
      </c>
      <c r="C583" s="275">
        <v>0</v>
      </c>
      <c r="D583" s="275">
        <v>0</v>
      </c>
      <c r="E583" s="88" t="str">
        <f t="shared" si="34"/>
        <v/>
      </c>
      <c r="F583" s="247" t="str">
        <f t="shared" si="32"/>
        <v>否</v>
      </c>
      <c r="G583" s="136" t="str">
        <f t="shared" si="33"/>
        <v>项</v>
      </c>
    </row>
    <row r="584" ht="36" customHeight="1" spans="1:7">
      <c r="A584" s="396">
        <v>2080799</v>
      </c>
      <c r="B584" s="273" t="s">
        <v>528</v>
      </c>
      <c r="C584" s="275">
        <v>1232</v>
      </c>
      <c r="D584" s="275">
        <v>0</v>
      </c>
      <c r="E584" s="88">
        <f t="shared" si="34"/>
        <v>-1</v>
      </c>
      <c r="F584" s="247" t="str">
        <f t="shared" si="32"/>
        <v>是</v>
      </c>
      <c r="G584" s="136" t="str">
        <f t="shared" si="33"/>
        <v>项</v>
      </c>
    </row>
    <row r="585" ht="36" customHeight="1" spans="1:7">
      <c r="A585" s="395">
        <v>20808</v>
      </c>
      <c r="B585" s="270" t="s">
        <v>529</v>
      </c>
      <c r="C585" s="277">
        <v>1892</v>
      </c>
      <c r="D585" s="277">
        <v>2212</v>
      </c>
      <c r="E585" s="85">
        <f t="shared" si="34"/>
        <v>0.169</v>
      </c>
      <c r="F585" s="247" t="str">
        <f t="shared" si="32"/>
        <v>是</v>
      </c>
      <c r="G585" s="136" t="str">
        <f t="shared" si="33"/>
        <v>款</v>
      </c>
    </row>
    <row r="586" ht="36" customHeight="1" spans="1:7">
      <c r="A586" s="396">
        <v>2080801</v>
      </c>
      <c r="B586" s="273" t="s">
        <v>530</v>
      </c>
      <c r="C586" s="275">
        <v>419</v>
      </c>
      <c r="D586" s="275">
        <v>193</v>
      </c>
      <c r="E586" s="88">
        <f t="shared" si="34"/>
        <v>-0.539</v>
      </c>
      <c r="F586" s="247" t="str">
        <f t="shared" si="32"/>
        <v>是</v>
      </c>
      <c r="G586" s="136" t="str">
        <f t="shared" si="33"/>
        <v>项</v>
      </c>
    </row>
    <row r="587" ht="36" customHeight="1" spans="1:7">
      <c r="A587" s="396">
        <v>2080802</v>
      </c>
      <c r="B587" s="273" t="s">
        <v>531</v>
      </c>
      <c r="C587" s="275">
        <v>174</v>
      </c>
      <c r="D587" s="275">
        <v>26</v>
      </c>
      <c r="E587" s="88">
        <f t="shared" si="34"/>
        <v>-0.851</v>
      </c>
      <c r="F587" s="247" t="str">
        <f t="shared" si="32"/>
        <v>是</v>
      </c>
      <c r="G587" s="136" t="str">
        <f t="shared" si="33"/>
        <v>项</v>
      </c>
    </row>
    <row r="588" ht="36" customHeight="1" spans="1:7">
      <c r="A588" s="396">
        <v>2080803</v>
      </c>
      <c r="B588" s="273" t="s">
        <v>532</v>
      </c>
      <c r="C588" s="275">
        <v>312</v>
      </c>
      <c r="D588" s="275">
        <v>2</v>
      </c>
      <c r="E588" s="88">
        <f t="shared" si="34"/>
        <v>-0.994</v>
      </c>
      <c r="F588" s="247" t="str">
        <f t="shared" si="32"/>
        <v>是</v>
      </c>
      <c r="G588" s="136" t="str">
        <f t="shared" si="33"/>
        <v>项</v>
      </c>
    </row>
    <row r="589" s="363" customFormat="1" ht="36" customHeight="1" spans="1:7">
      <c r="A589" s="396">
        <v>2080804</v>
      </c>
      <c r="B589" s="273" t="s">
        <v>533</v>
      </c>
      <c r="C589" s="275">
        <v>49</v>
      </c>
      <c r="D589" s="275">
        <v>0</v>
      </c>
      <c r="E589" s="88">
        <f t="shared" si="34"/>
        <v>-1</v>
      </c>
      <c r="F589" s="247" t="str">
        <f t="shared" si="32"/>
        <v>是</v>
      </c>
      <c r="G589" s="136" t="str">
        <f t="shared" si="33"/>
        <v>项</v>
      </c>
    </row>
    <row r="590" ht="36" customHeight="1" spans="1:7">
      <c r="A590" s="396">
        <v>2080805</v>
      </c>
      <c r="B590" s="273" t="s">
        <v>534</v>
      </c>
      <c r="C590" s="275">
        <v>178</v>
      </c>
      <c r="D590" s="275">
        <v>330</v>
      </c>
      <c r="E590" s="88">
        <f t="shared" si="34"/>
        <v>0.854</v>
      </c>
      <c r="F590" s="247" t="str">
        <f t="shared" si="32"/>
        <v>是</v>
      </c>
      <c r="G590" s="136" t="str">
        <f t="shared" si="33"/>
        <v>项</v>
      </c>
    </row>
    <row r="591" ht="36" customHeight="1" spans="1:7">
      <c r="A591" s="396">
        <v>2080806</v>
      </c>
      <c r="B591" s="273" t="s">
        <v>535</v>
      </c>
      <c r="C591" s="275">
        <v>0</v>
      </c>
      <c r="D591" s="275">
        <v>0</v>
      </c>
      <c r="E591" s="88" t="str">
        <f t="shared" si="34"/>
        <v/>
      </c>
      <c r="F591" s="247" t="str">
        <f t="shared" si="32"/>
        <v>否</v>
      </c>
      <c r="G591" s="136" t="str">
        <f t="shared" si="33"/>
        <v>项</v>
      </c>
    </row>
    <row r="592" ht="36" customHeight="1" spans="1:7">
      <c r="A592" s="396">
        <v>2080899</v>
      </c>
      <c r="B592" s="273" t="s">
        <v>536</v>
      </c>
      <c r="C592" s="275">
        <v>760</v>
      </c>
      <c r="D592" s="275">
        <v>1661</v>
      </c>
      <c r="E592" s="88">
        <f t="shared" si="34"/>
        <v>1.186</v>
      </c>
      <c r="F592" s="247" t="str">
        <f t="shared" si="32"/>
        <v>是</v>
      </c>
      <c r="G592" s="136" t="str">
        <f t="shared" si="33"/>
        <v>项</v>
      </c>
    </row>
    <row r="593" ht="36" customHeight="1" spans="1:7">
      <c r="A593" s="395">
        <v>20809</v>
      </c>
      <c r="B593" s="270" t="s">
        <v>537</v>
      </c>
      <c r="C593" s="277">
        <v>301</v>
      </c>
      <c r="D593" s="277">
        <v>274</v>
      </c>
      <c r="E593" s="85">
        <f t="shared" si="34"/>
        <v>-0.09</v>
      </c>
      <c r="F593" s="247" t="str">
        <f t="shared" si="32"/>
        <v>是</v>
      </c>
      <c r="G593" s="136" t="str">
        <f t="shared" si="33"/>
        <v>款</v>
      </c>
    </row>
    <row r="594" s="363" customFormat="1" ht="36" customHeight="1" spans="1:7">
      <c r="A594" s="396">
        <v>2080901</v>
      </c>
      <c r="B594" s="273" t="s">
        <v>538</v>
      </c>
      <c r="C594" s="275">
        <v>158</v>
      </c>
      <c r="D594" s="275">
        <v>243</v>
      </c>
      <c r="E594" s="88">
        <f t="shared" si="34"/>
        <v>0.538</v>
      </c>
      <c r="F594" s="247" t="str">
        <f t="shared" si="32"/>
        <v>是</v>
      </c>
      <c r="G594" s="136" t="str">
        <f t="shared" si="33"/>
        <v>项</v>
      </c>
    </row>
    <row r="595" ht="36" customHeight="1" spans="1:7">
      <c r="A595" s="396">
        <v>2080902</v>
      </c>
      <c r="B595" s="273" t="s">
        <v>539</v>
      </c>
      <c r="C595" s="275">
        <v>56</v>
      </c>
      <c r="D595" s="275">
        <v>15</v>
      </c>
      <c r="E595" s="88">
        <f t="shared" si="34"/>
        <v>-0.732</v>
      </c>
      <c r="F595" s="247" t="str">
        <f t="shared" si="32"/>
        <v>是</v>
      </c>
      <c r="G595" s="136" t="str">
        <f t="shared" si="33"/>
        <v>项</v>
      </c>
    </row>
    <row r="596" ht="36" customHeight="1" spans="1:7">
      <c r="A596" s="396">
        <v>2080903</v>
      </c>
      <c r="B596" s="273" t="s">
        <v>540</v>
      </c>
      <c r="C596" s="275">
        <v>2</v>
      </c>
      <c r="D596" s="275">
        <v>0</v>
      </c>
      <c r="E596" s="88">
        <f t="shared" si="34"/>
        <v>-1</v>
      </c>
      <c r="F596" s="247" t="str">
        <f t="shared" si="32"/>
        <v>是</v>
      </c>
      <c r="G596" s="136" t="str">
        <f t="shared" si="33"/>
        <v>项</v>
      </c>
    </row>
    <row r="597" ht="36" customHeight="1" spans="1:7">
      <c r="A597" s="396">
        <v>2080904</v>
      </c>
      <c r="B597" s="273" t="s">
        <v>541</v>
      </c>
      <c r="C597" s="275">
        <v>7</v>
      </c>
      <c r="D597" s="275">
        <v>8</v>
      </c>
      <c r="E597" s="88">
        <f t="shared" si="34"/>
        <v>0.143</v>
      </c>
      <c r="F597" s="247" t="str">
        <f t="shared" si="32"/>
        <v>是</v>
      </c>
      <c r="G597" s="136" t="str">
        <f t="shared" si="33"/>
        <v>项</v>
      </c>
    </row>
    <row r="598" ht="36" customHeight="1" spans="1:7">
      <c r="A598" s="396">
        <v>2080905</v>
      </c>
      <c r="B598" s="273" t="s">
        <v>542</v>
      </c>
      <c r="C598" s="275">
        <v>31</v>
      </c>
      <c r="D598" s="275">
        <v>5</v>
      </c>
      <c r="E598" s="88">
        <f t="shared" si="34"/>
        <v>-0.839</v>
      </c>
      <c r="F598" s="247" t="str">
        <f t="shared" si="32"/>
        <v>是</v>
      </c>
      <c r="G598" s="136" t="str">
        <f t="shared" si="33"/>
        <v>项</v>
      </c>
    </row>
    <row r="599" ht="36" customHeight="1" spans="1:7">
      <c r="A599" s="396">
        <v>2080999</v>
      </c>
      <c r="B599" s="273" t="s">
        <v>543</v>
      </c>
      <c r="C599" s="275">
        <v>47</v>
      </c>
      <c r="D599" s="275">
        <v>3</v>
      </c>
      <c r="E599" s="88">
        <f t="shared" si="34"/>
        <v>-0.936</v>
      </c>
      <c r="F599" s="247" t="str">
        <f t="shared" si="32"/>
        <v>是</v>
      </c>
      <c r="G599" s="136" t="str">
        <f t="shared" si="33"/>
        <v>项</v>
      </c>
    </row>
    <row r="600" ht="36" customHeight="1" spans="1:7">
      <c r="A600" s="395">
        <v>20810</v>
      </c>
      <c r="B600" s="270" t="s">
        <v>544</v>
      </c>
      <c r="C600" s="277">
        <v>991</v>
      </c>
      <c r="D600" s="277">
        <v>975</v>
      </c>
      <c r="E600" s="85">
        <f t="shared" si="34"/>
        <v>-0.016</v>
      </c>
      <c r="F600" s="247" t="str">
        <f t="shared" si="32"/>
        <v>是</v>
      </c>
      <c r="G600" s="136" t="str">
        <f t="shared" si="33"/>
        <v>款</v>
      </c>
    </row>
    <row r="601" ht="36" customHeight="1" spans="1:7">
      <c r="A601" s="396">
        <v>2081001</v>
      </c>
      <c r="B601" s="273" t="s">
        <v>545</v>
      </c>
      <c r="C601" s="275">
        <v>62</v>
      </c>
      <c r="D601" s="275">
        <v>81</v>
      </c>
      <c r="E601" s="88">
        <f t="shared" si="34"/>
        <v>0.306</v>
      </c>
      <c r="F601" s="247" t="str">
        <f t="shared" si="32"/>
        <v>是</v>
      </c>
      <c r="G601" s="136" t="str">
        <f t="shared" si="33"/>
        <v>项</v>
      </c>
    </row>
    <row r="602" ht="36" customHeight="1" spans="1:7">
      <c r="A602" s="396">
        <v>2081002</v>
      </c>
      <c r="B602" s="273" t="s">
        <v>546</v>
      </c>
      <c r="C602" s="275">
        <v>310</v>
      </c>
      <c r="D602" s="275">
        <v>336</v>
      </c>
      <c r="E602" s="88">
        <f t="shared" si="34"/>
        <v>0.084</v>
      </c>
      <c r="F602" s="247" t="str">
        <f t="shared" si="32"/>
        <v>是</v>
      </c>
      <c r="G602" s="136" t="str">
        <f t="shared" si="33"/>
        <v>项</v>
      </c>
    </row>
    <row r="603" ht="36" customHeight="1" spans="1:7">
      <c r="A603" s="396">
        <v>2081003</v>
      </c>
      <c r="B603" s="273" t="s">
        <v>547</v>
      </c>
      <c r="C603" s="275">
        <v>0</v>
      </c>
      <c r="D603" s="275">
        <v>0</v>
      </c>
      <c r="E603" s="88" t="str">
        <f t="shared" si="34"/>
        <v/>
      </c>
      <c r="F603" s="247" t="str">
        <f t="shared" si="32"/>
        <v>否</v>
      </c>
      <c r="G603" s="136" t="str">
        <f t="shared" si="33"/>
        <v>项</v>
      </c>
    </row>
    <row r="604" ht="36" customHeight="1" spans="1:7">
      <c r="A604" s="396">
        <v>2081004</v>
      </c>
      <c r="B604" s="273" t="s">
        <v>548</v>
      </c>
      <c r="C604" s="275">
        <v>574</v>
      </c>
      <c r="D604" s="275">
        <v>558</v>
      </c>
      <c r="E604" s="88">
        <f t="shared" si="34"/>
        <v>-0.028</v>
      </c>
      <c r="F604" s="247" t="str">
        <f t="shared" si="32"/>
        <v>是</v>
      </c>
      <c r="G604" s="136" t="str">
        <f t="shared" si="33"/>
        <v>项</v>
      </c>
    </row>
    <row r="605" ht="36" customHeight="1" spans="1:7">
      <c r="A605" s="396">
        <v>2081005</v>
      </c>
      <c r="B605" s="273" t="s">
        <v>549</v>
      </c>
      <c r="C605" s="275">
        <v>4</v>
      </c>
      <c r="D605" s="275">
        <v>0</v>
      </c>
      <c r="E605" s="88">
        <f t="shared" si="34"/>
        <v>-1</v>
      </c>
      <c r="F605" s="247" t="str">
        <f t="shared" si="32"/>
        <v>是</v>
      </c>
      <c r="G605" s="136" t="str">
        <f t="shared" si="33"/>
        <v>项</v>
      </c>
    </row>
    <row r="606" ht="36" customHeight="1" spans="1:7">
      <c r="A606" s="396">
        <v>2081006</v>
      </c>
      <c r="B606" s="273" t="s">
        <v>550</v>
      </c>
      <c r="C606" s="275">
        <v>41</v>
      </c>
      <c r="D606" s="275">
        <v>0</v>
      </c>
      <c r="E606" s="88">
        <f t="shared" si="34"/>
        <v>-1</v>
      </c>
      <c r="F606" s="247" t="str">
        <f t="shared" si="32"/>
        <v>是</v>
      </c>
      <c r="G606" s="136" t="str">
        <f t="shared" si="33"/>
        <v>项</v>
      </c>
    </row>
    <row r="607" ht="36" customHeight="1" spans="1:7">
      <c r="A607" s="396">
        <v>2081099</v>
      </c>
      <c r="B607" s="273" t="s">
        <v>551</v>
      </c>
      <c r="C607" s="275">
        <v>0</v>
      </c>
      <c r="D607" s="275">
        <v>0</v>
      </c>
      <c r="E607" s="88" t="str">
        <f t="shared" si="34"/>
        <v/>
      </c>
      <c r="F607" s="247" t="str">
        <f t="shared" si="32"/>
        <v>否</v>
      </c>
      <c r="G607" s="136" t="str">
        <f t="shared" si="33"/>
        <v>项</v>
      </c>
    </row>
    <row r="608" ht="36" customHeight="1" spans="1:7">
      <c r="A608" s="395">
        <v>20811</v>
      </c>
      <c r="B608" s="270" t="s">
        <v>552</v>
      </c>
      <c r="C608" s="277">
        <v>711</v>
      </c>
      <c r="D608" s="277">
        <v>842</v>
      </c>
      <c r="E608" s="85">
        <f t="shared" si="34"/>
        <v>0.184</v>
      </c>
      <c r="F608" s="247" t="str">
        <f t="shared" si="32"/>
        <v>是</v>
      </c>
      <c r="G608" s="136" t="str">
        <f t="shared" si="33"/>
        <v>款</v>
      </c>
    </row>
    <row r="609" ht="36" customHeight="1" spans="1:7">
      <c r="A609" s="396">
        <v>2081101</v>
      </c>
      <c r="B609" s="273" t="s">
        <v>137</v>
      </c>
      <c r="C609" s="275">
        <v>119</v>
      </c>
      <c r="D609" s="275">
        <v>118</v>
      </c>
      <c r="E609" s="88">
        <f t="shared" si="34"/>
        <v>-0.008</v>
      </c>
      <c r="F609" s="247" t="str">
        <f t="shared" si="32"/>
        <v>是</v>
      </c>
      <c r="G609" s="136" t="str">
        <f t="shared" si="33"/>
        <v>项</v>
      </c>
    </row>
    <row r="610" ht="36" customHeight="1" spans="1:7">
      <c r="A610" s="396">
        <v>2081102</v>
      </c>
      <c r="B610" s="273" t="s">
        <v>138</v>
      </c>
      <c r="C610" s="275">
        <v>0</v>
      </c>
      <c r="D610" s="275">
        <v>0</v>
      </c>
      <c r="E610" s="88" t="str">
        <f t="shared" si="34"/>
        <v/>
      </c>
      <c r="F610" s="247" t="str">
        <f t="shared" si="32"/>
        <v>否</v>
      </c>
      <c r="G610" s="136" t="str">
        <f t="shared" si="33"/>
        <v>项</v>
      </c>
    </row>
    <row r="611" ht="36" customHeight="1" spans="1:7">
      <c r="A611" s="396">
        <v>2081103</v>
      </c>
      <c r="B611" s="273" t="s">
        <v>139</v>
      </c>
      <c r="C611" s="275">
        <v>0</v>
      </c>
      <c r="D611" s="275">
        <v>0</v>
      </c>
      <c r="E611" s="88" t="str">
        <f t="shared" si="34"/>
        <v/>
      </c>
      <c r="F611" s="247" t="str">
        <f t="shared" si="32"/>
        <v>否</v>
      </c>
      <c r="G611" s="136" t="str">
        <f t="shared" si="33"/>
        <v>项</v>
      </c>
    </row>
    <row r="612" ht="36" customHeight="1" spans="1:7">
      <c r="A612" s="396">
        <v>2081104</v>
      </c>
      <c r="B612" s="273" t="s">
        <v>553</v>
      </c>
      <c r="C612" s="275">
        <v>70</v>
      </c>
      <c r="D612" s="275">
        <v>53</v>
      </c>
      <c r="E612" s="88">
        <f t="shared" si="34"/>
        <v>-0.243</v>
      </c>
      <c r="F612" s="247" t="str">
        <f t="shared" si="32"/>
        <v>是</v>
      </c>
      <c r="G612" s="136" t="str">
        <f t="shared" si="33"/>
        <v>项</v>
      </c>
    </row>
    <row r="613" ht="36" customHeight="1" spans="1:7">
      <c r="A613" s="396">
        <v>2081105</v>
      </c>
      <c r="B613" s="273" t="s">
        <v>554</v>
      </c>
      <c r="C613" s="275">
        <v>60</v>
      </c>
      <c r="D613" s="275">
        <v>49</v>
      </c>
      <c r="E613" s="88">
        <f t="shared" si="34"/>
        <v>-0.183</v>
      </c>
      <c r="F613" s="247" t="str">
        <f t="shared" si="32"/>
        <v>是</v>
      </c>
      <c r="G613" s="136" t="str">
        <f t="shared" si="33"/>
        <v>项</v>
      </c>
    </row>
    <row r="614" ht="36" customHeight="1" spans="1:7">
      <c r="A614" s="396">
        <v>2081106</v>
      </c>
      <c r="B614" s="273" t="s">
        <v>555</v>
      </c>
      <c r="C614" s="275">
        <v>0</v>
      </c>
      <c r="D614" s="275">
        <v>0</v>
      </c>
      <c r="E614" s="88" t="str">
        <f t="shared" si="34"/>
        <v/>
      </c>
      <c r="F614" s="247" t="str">
        <f t="shared" si="32"/>
        <v>否</v>
      </c>
      <c r="G614" s="136" t="str">
        <f t="shared" si="33"/>
        <v>项</v>
      </c>
    </row>
    <row r="615" ht="36" customHeight="1" spans="1:7">
      <c r="A615" s="396">
        <v>2081107</v>
      </c>
      <c r="B615" s="273" t="s">
        <v>556</v>
      </c>
      <c r="C615" s="275">
        <v>428</v>
      </c>
      <c r="D615" s="275">
        <v>598</v>
      </c>
      <c r="E615" s="88">
        <f t="shared" si="34"/>
        <v>0.397</v>
      </c>
      <c r="F615" s="247" t="str">
        <f t="shared" si="32"/>
        <v>是</v>
      </c>
      <c r="G615" s="136" t="str">
        <f t="shared" si="33"/>
        <v>项</v>
      </c>
    </row>
    <row r="616" ht="36" customHeight="1" spans="1:7">
      <c r="A616" s="396">
        <v>2081199</v>
      </c>
      <c r="B616" s="273" t="s">
        <v>557</v>
      </c>
      <c r="C616" s="275">
        <v>34</v>
      </c>
      <c r="D616" s="275">
        <v>24</v>
      </c>
      <c r="E616" s="88">
        <f t="shared" si="34"/>
        <v>-0.294</v>
      </c>
      <c r="F616" s="247" t="str">
        <f t="shared" si="32"/>
        <v>是</v>
      </c>
      <c r="G616" s="136" t="str">
        <f t="shared" si="33"/>
        <v>项</v>
      </c>
    </row>
    <row r="617" ht="36" customHeight="1" spans="1:7">
      <c r="A617" s="395">
        <v>20816</v>
      </c>
      <c r="B617" s="270" t="s">
        <v>558</v>
      </c>
      <c r="C617" s="277">
        <v>42</v>
      </c>
      <c r="D617" s="277">
        <v>43</v>
      </c>
      <c r="E617" s="85">
        <f t="shared" si="34"/>
        <v>0.024</v>
      </c>
      <c r="F617" s="247" t="str">
        <f t="shared" si="32"/>
        <v>是</v>
      </c>
      <c r="G617" s="136" t="str">
        <f t="shared" si="33"/>
        <v>款</v>
      </c>
    </row>
    <row r="618" ht="36" customHeight="1" spans="1:7">
      <c r="A618" s="396">
        <v>2081601</v>
      </c>
      <c r="B618" s="273" t="s">
        <v>137</v>
      </c>
      <c r="C618" s="275">
        <v>40</v>
      </c>
      <c r="D618" s="275">
        <v>43</v>
      </c>
      <c r="E618" s="88">
        <f t="shared" si="34"/>
        <v>0.075</v>
      </c>
      <c r="F618" s="247" t="str">
        <f t="shared" si="32"/>
        <v>是</v>
      </c>
      <c r="G618" s="136" t="str">
        <f t="shared" si="33"/>
        <v>项</v>
      </c>
    </row>
    <row r="619" ht="36" customHeight="1" spans="1:7">
      <c r="A619" s="396">
        <v>2081602</v>
      </c>
      <c r="B619" s="273" t="s">
        <v>138</v>
      </c>
      <c r="C619" s="275">
        <v>0</v>
      </c>
      <c r="D619" s="275">
        <v>0</v>
      </c>
      <c r="E619" s="88" t="str">
        <f t="shared" si="34"/>
        <v/>
      </c>
      <c r="F619" s="247" t="str">
        <f t="shared" si="32"/>
        <v>否</v>
      </c>
      <c r="G619" s="136" t="str">
        <f t="shared" si="33"/>
        <v>项</v>
      </c>
    </row>
    <row r="620" ht="36" customHeight="1" spans="1:7">
      <c r="A620" s="396">
        <v>2081603</v>
      </c>
      <c r="B620" s="273" t="s">
        <v>139</v>
      </c>
      <c r="C620" s="275">
        <v>0</v>
      </c>
      <c r="D620" s="275">
        <v>0</v>
      </c>
      <c r="E620" s="88" t="str">
        <f t="shared" si="34"/>
        <v/>
      </c>
      <c r="F620" s="247" t="str">
        <f t="shared" si="32"/>
        <v>否</v>
      </c>
      <c r="G620" s="136" t="str">
        <f t="shared" si="33"/>
        <v>项</v>
      </c>
    </row>
    <row r="621" ht="36" customHeight="1" spans="1:7">
      <c r="A621" s="396">
        <v>2081699</v>
      </c>
      <c r="B621" s="273" t="s">
        <v>559</v>
      </c>
      <c r="C621" s="275">
        <v>2</v>
      </c>
      <c r="D621" s="275">
        <v>0</v>
      </c>
      <c r="E621" s="88">
        <f t="shared" si="34"/>
        <v>-1</v>
      </c>
      <c r="F621" s="247" t="str">
        <f t="shared" si="32"/>
        <v>是</v>
      </c>
      <c r="G621" s="136" t="str">
        <f t="shared" si="33"/>
        <v>项</v>
      </c>
    </row>
    <row r="622" ht="36" customHeight="1" spans="1:7">
      <c r="A622" s="395">
        <v>20819</v>
      </c>
      <c r="B622" s="270" t="s">
        <v>560</v>
      </c>
      <c r="C622" s="277">
        <v>3015</v>
      </c>
      <c r="D622" s="277">
        <v>3687</v>
      </c>
      <c r="E622" s="85">
        <f t="shared" si="34"/>
        <v>0.223</v>
      </c>
      <c r="F622" s="247" t="str">
        <f t="shared" si="32"/>
        <v>是</v>
      </c>
      <c r="G622" s="136" t="str">
        <f t="shared" si="33"/>
        <v>款</v>
      </c>
    </row>
    <row r="623" ht="36" customHeight="1" spans="1:7">
      <c r="A623" s="396">
        <v>2081901</v>
      </c>
      <c r="B623" s="273" t="s">
        <v>561</v>
      </c>
      <c r="C623" s="275">
        <v>1157</v>
      </c>
      <c r="D623" s="275">
        <v>1350</v>
      </c>
      <c r="E623" s="88">
        <f t="shared" si="34"/>
        <v>0.167</v>
      </c>
      <c r="F623" s="247" t="str">
        <f t="shared" si="32"/>
        <v>是</v>
      </c>
      <c r="G623" s="136" t="str">
        <f t="shared" si="33"/>
        <v>项</v>
      </c>
    </row>
    <row r="624" ht="36" customHeight="1" spans="1:7">
      <c r="A624" s="396">
        <v>2081902</v>
      </c>
      <c r="B624" s="273" t="s">
        <v>562</v>
      </c>
      <c r="C624" s="275">
        <v>1858</v>
      </c>
      <c r="D624" s="275">
        <v>2337</v>
      </c>
      <c r="E624" s="88">
        <f t="shared" si="34"/>
        <v>0.258</v>
      </c>
      <c r="F624" s="247" t="str">
        <f t="shared" si="32"/>
        <v>是</v>
      </c>
      <c r="G624" s="136" t="str">
        <f t="shared" si="33"/>
        <v>项</v>
      </c>
    </row>
    <row r="625" ht="36" customHeight="1" spans="1:7">
      <c r="A625" s="395">
        <v>20820</v>
      </c>
      <c r="B625" s="270" t="s">
        <v>563</v>
      </c>
      <c r="C625" s="277">
        <v>238</v>
      </c>
      <c r="D625" s="277">
        <v>173</v>
      </c>
      <c r="E625" s="85">
        <f t="shared" si="34"/>
        <v>-0.273</v>
      </c>
      <c r="F625" s="247" t="str">
        <f t="shared" si="32"/>
        <v>是</v>
      </c>
      <c r="G625" s="136" t="str">
        <f t="shared" si="33"/>
        <v>款</v>
      </c>
    </row>
    <row r="626" ht="36" customHeight="1" spans="1:7">
      <c r="A626" s="396">
        <v>2082001</v>
      </c>
      <c r="B626" s="273" t="s">
        <v>564</v>
      </c>
      <c r="C626" s="275">
        <v>234</v>
      </c>
      <c r="D626" s="275">
        <v>170</v>
      </c>
      <c r="E626" s="88">
        <f t="shared" si="34"/>
        <v>-0.274</v>
      </c>
      <c r="F626" s="247" t="str">
        <f t="shared" si="32"/>
        <v>是</v>
      </c>
      <c r="G626" s="136" t="str">
        <f t="shared" si="33"/>
        <v>项</v>
      </c>
    </row>
    <row r="627" ht="36" customHeight="1" spans="1:7">
      <c r="A627" s="396">
        <v>2082002</v>
      </c>
      <c r="B627" s="273" t="s">
        <v>565</v>
      </c>
      <c r="C627" s="275">
        <v>4</v>
      </c>
      <c r="D627" s="275">
        <v>3</v>
      </c>
      <c r="E627" s="88">
        <f t="shared" si="34"/>
        <v>-0.25</v>
      </c>
      <c r="F627" s="247" t="str">
        <f t="shared" si="32"/>
        <v>是</v>
      </c>
      <c r="G627" s="136" t="str">
        <f t="shared" si="33"/>
        <v>项</v>
      </c>
    </row>
    <row r="628" ht="36" customHeight="1" spans="1:7">
      <c r="A628" s="395">
        <v>20821</v>
      </c>
      <c r="B628" s="270" t="s">
        <v>566</v>
      </c>
      <c r="C628" s="277">
        <v>583</v>
      </c>
      <c r="D628" s="277">
        <v>760</v>
      </c>
      <c r="E628" s="85">
        <f t="shared" si="34"/>
        <v>0.304</v>
      </c>
      <c r="F628" s="247" t="str">
        <f t="shared" si="32"/>
        <v>是</v>
      </c>
      <c r="G628" s="136" t="str">
        <f t="shared" si="33"/>
        <v>款</v>
      </c>
    </row>
    <row r="629" ht="36" customHeight="1" spans="1:7">
      <c r="A629" s="396">
        <v>2082101</v>
      </c>
      <c r="B629" s="273" t="s">
        <v>567</v>
      </c>
      <c r="C629" s="275">
        <v>0</v>
      </c>
      <c r="D629" s="275">
        <v>0</v>
      </c>
      <c r="E629" s="88" t="str">
        <f t="shared" si="34"/>
        <v/>
      </c>
      <c r="F629" s="247" t="str">
        <f t="shared" si="32"/>
        <v>否</v>
      </c>
      <c r="G629" s="136" t="str">
        <f t="shared" si="33"/>
        <v>项</v>
      </c>
    </row>
    <row r="630" ht="36" customHeight="1" spans="1:7">
      <c r="A630" s="396">
        <v>2082102</v>
      </c>
      <c r="B630" s="273" t="s">
        <v>568</v>
      </c>
      <c r="C630" s="275">
        <v>583</v>
      </c>
      <c r="D630" s="275">
        <v>760</v>
      </c>
      <c r="E630" s="88">
        <f t="shared" si="34"/>
        <v>0.304</v>
      </c>
      <c r="F630" s="247" t="str">
        <f t="shared" si="32"/>
        <v>是</v>
      </c>
      <c r="G630" s="136" t="str">
        <f t="shared" si="33"/>
        <v>项</v>
      </c>
    </row>
    <row r="631" ht="36" customHeight="1" spans="1:7">
      <c r="A631" s="395">
        <v>20824</v>
      </c>
      <c r="B631" s="270" t="s">
        <v>569</v>
      </c>
      <c r="C631" s="277">
        <v>0</v>
      </c>
      <c r="D631" s="277">
        <v>0</v>
      </c>
      <c r="E631" s="85" t="str">
        <f t="shared" si="34"/>
        <v/>
      </c>
      <c r="F631" s="247" t="str">
        <f t="shared" si="32"/>
        <v>否</v>
      </c>
      <c r="G631" s="136" t="str">
        <f t="shared" si="33"/>
        <v>款</v>
      </c>
    </row>
    <row r="632" ht="36" customHeight="1" spans="1:7">
      <c r="A632" s="396">
        <v>2082401</v>
      </c>
      <c r="B632" s="273" t="s">
        <v>570</v>
      </c>
      <c r="C632" s="275">
        <v>0</v>
      </c>
      <c r="D632" s="275">
        <v>0</v>
      </c>
      <c r="E632" s="88" t="str">
        <f t="shared" si="34"/>
        <v/>
      </c>
      <c r="F632" s="247" t="str">
        <f t="shared" si="32"/>
        <v>否</v>
      </c>
      <c r="G632" s="136" t="str">
        <f t="shared" si="33"/>
        <v>项</v>
      </c>
    </row>
    <row r="633" ht="36" customHeight="1" spans="1:7">
      <c r="A633" s="396">
        <v>2082402</v>
      </c>
      <c r="B633" s="273" t="s">
        <v>571</v>
      </c>
      <c r="C633" s="275">
        <v>0</v>
      </c>
      <c r="D633" s="275">
        <v>0</v>
      </c>
      <c r="E633" s="88" t="str">
        <f t="shared" si="34"/>
        <v/>
      </c>
      <c r="F633" s="247" t="str">
        <f t="shared" si="32"/>
        <v>否</v>
      </c>
      <c r="G633" s="136" t="str">
        <f t="shared" si="33"/>
        <v>项</v>
      </c>
    </row>
    <row r="634" ht="36" customHeight="1" spans="1:7">
      <c r="A634" s="395">
        <v>20825</v>
      </c>
      <c r="B634" s="270" t="s">
        <v>572</v>
      </c>
      <c r="C634" s="277">
        <v>74</v>
      </c>
      <c r="D634" s="277">
        <v>52</v>
      </c>
      <c r="E634" s="85">
        <f t="shared" si="34"/>
        <v>-0.297</v>
      </c>
      <c r="F634" s="247" t="str">
        <f t="shared" si="32"/>
        <v>是</v>
      </c>
      <c r="G634" s="136" t="str">
        <f t="shared" si="33"/>
        <v>款</v>
      </c>
    </row>
    <row r="635" ht="36" customHeight="1" spans="1:7">
      <c r="A635" s="396">
        <v>2082501</v>
      </c>
      <c r="B635" s="273" t="s">
        <v>573</v>
      </c>
      <c r="C635" s="275">
        <v>0</v>
      </c>
      <c r="D635" s="275">
        <v>0</v>
      </c>
      <c r="E635" s="88" t="str">
        <f t="shared" si="34"/>
        <v/>
      </c>
      <c r="F635" s="247" t="str">
        <f t="shared" si="32"/>
        <v>否</v>
      </c>
      <c r="G635" s="136" t="str">
        <f t="shared" si="33"/>
        <v>项</v>
      </c>
    </row>
    <row r="636" ht="36" customHeight="1" spans="1:7">
      <c r="A636" s="396">
        <v>2082502</v>
      </c>
      <c r="B636" s="273" t="s">
        <v>574</v>
      </c>
      <c r="C636" s="275">
        <v>74</v>
      </c>
      <c r="D636" s="275">
        <v>52</v>
      </c>
      <c r="E636" s="88">
        <f t="shared" si="34"/>
        <v>-0.297</v>
      </c>
      <c r="F636" s="247" t="str">
        <f t="shared" ref="F636:F658" si="35">IF(LEN(A636)=3,"是",IF(B636&lt;&gt;"",IF(SUM(C636:D636)&lt;&gt;0,"是","否"),"是"))</f>
        <v>是</v>
      </c>
      <c r="G636" s="136" t="str">
        <f t="shared" ref="G636:G658" si="36">IF(LEN(A636)=3,"类",IF(LEN(A636)=5,"款","项"))</f>
        <v>项</v>
      </c>
    </row>
    <row r="637" ht="36" customHeight="1" spans="1:7">
      <c r="A637" s="395">
        <v>20826</v>
      </c>
      <c r="B637" s="270" t="s">
        <v>575</v>
      </c>
      <c r="C637" s="277">
        <v>3391</v>
      </c>
      <c r="D637" s="277">
        <v>5418</v>
      </c>
      <c r="E637" s="85">
        <f t="shared" si="34"/>
        <v>0.598</v>
      </c>
      <c r="F637" s="247" t="str">
        <f t="shared" si="35"/>
        <v>是</v>
      </c>
      <c r="G637" s="136" t="str">
        <f t="shared" si="36"/>
        <v>款</v>
      </c>
    </row>
    <row r="638" ht="36" customHeight="1" spans="1:7">
      <c r="A638" s="396">
        <v>2082601</v>
      </c>
      <c r="B638" s="273" t="s">
        <v>576</v>
      </c>
      <c r="C638" s="275">
        <v>0</v>
      </c>
      <c r="D638" s="275">
        <v>0</v>
      </c>
      <c r="E638" s="88" t="str">
        <f t="shared" si="34"/>
        <v/>
      </c>
      <c r="F638" s="247" t="str">
        <f t="shared" si="35"/>
        <v>否</v>
      </c>
      <c r="G638" s="136" t="str">
        <f t="shared" si="36"/>
        <v>项</v>
      </c>
    </row>
    <row r="639" ht="36" customHeight="1" spans="1:7">
      <c r="A639" s="396">
        <v>2082602</v>
      </c>
      <c r="B639" s="273" t="s">
        <v>577</v>
      </c>
      <c r="C639" s="275">
        <v>3391</v>
      </c>
      <c r="D639" s="275">
        <v>5418</v>
      </c>
      <c r="E639" s="88">
        <f t="shared" si="34"/>
        <v>0.598</v>
      </c>
      <c r="F639" s="247" t="str">
        <f t="shared" si="35"/>
        <v>是</v>
      </c>
      <c r="G639" s="136" t="str">
        <f t="shared" si="36"/>
        <v>项</v>
      </c>
    </row>
    <row r="640" ht="36" customHeight="1" spans="1:7">
      <c r="A640" s="396">
        <v>2082699</v>
      </c>
      <c r="B640" s="273" t="s">
        <v>578</v>
      </c>
      <c r="C640" s="275">
        <v>0</v>
      </c>
      <c r="D640" s="275">
        <v>0</v>
      </c>
      <c r="E640" s="88" t="str">
        <f t="shared" si="34"/>
        <v/>
      </c>
      <c r="F640" s="247" t="str">
        <f t="shared" si="35"/>
        <v>否</v>
      </c>
      <c r="G640" s="136" t="str">
        <f t="shared" si="36"/>
        <v>项</v>
      </c>
    </row>
    <row r="641" ht="36" customHeight="1" spans="1:7">
      <c r="A641" s="395">
        <v>20827</v>
      </c>
      <c r="B641" s="270" t="s">
        <v>579</v>
      </c>
      <c r="C641" s="277">
        <v>0</v>
      </c>
      <c r="D641" s="277">
        <v>0</v>
      </c>
      <c r="E641" s="85" t="str">
        <f t="shared" si="34"/>
        <v/>
      </c>
      <c r="F641" s="247" t="str">
        <f t="shared" si="35"/>
        <v>否</v>
      </c>
      <c r="G641" s="136" t="str">
        <f t="shared" si="36"/>
        <v>款</v>
      </c>
    </row>
    <row r="642" ht="36" customHeight="1" spans="1:7">
      <c r="A642" s="396">
        <v>2082701</v>
      </c>
      <c r="B642" s="273" t="s">
        <v>580</v>
      </c>
      <c r="C642" s="275">
        <v>0</v>
      </c>
      <c r="D642" s="275">
        <v>0</v>
      </c>
      <c r="E642" s="88" t="str">
        <f t="shared" ref="E642:E658" si="37">IF(C642&gt;0,D642/C642-1,IF(C642&lt;0,-(D642/C642-1),""))</f>
        <v/>
      </c>
      <c r="F642" s="247" t="str">
        <f t="shared" si="35"/>
        <v>否</v>
      </c>
      <c r="G642" s="136" t="str">
        <f t="shared" si="36"/>
        <v>项</v>
      </c>
    </row>
    <row r="643" ht="36" customHeight="1" spans="1:7">
      <c r="A643" s="396">
        <v>2082702</v>
      </c>
      <c r="B643" s="273" t="s">
        <v>581</v>
      </c>
      <c r="C643" s="275">
        <v>0</v>
      </c>
      <c r="D643" s="275">
        <v>0</v>
      </c>
      <c r="E643" s="88" t="str">
        <f t="shared" si="37"/>
        <v/>
      </c>
      <c r="F643" s="247" t="str">
        <f t="shared" si="35"/>
        <v>否</v>
      </c>
      <c r="G643" s="136" t="str">
        <f t="shared" si="36"/>
        <v>项</v>
      </c>
    </row>
    <row r="644" ht="36" customHeight="1" spans="1:7">
      <c r="A644" s="396">
        <v>2082703</v>
      </c>
      <c r="B644" s="273" t="s">
        <v>582</v>
      </c>
      <c r="C644" s="275">
        <v>0</v>
      </c>
      <c r="D644" s="275">
        <v>0</v>
      </c>
      <c r="E644" s="88" t="str">
        <f t="shared" si="37"/>
        <v/>
      </c>
      <c r="F644" s="247" t="str">
        <f t="shared" si="35"/>
        <v>否</v>
      </c>
      <c r="G644" s="136" t="str">
        <f t="shared" si="36"/>
        <v>项</v>
      </c>
    </row>
    <row r="645" ht="36" customHeight="1" spans="1:7">
      <c r="A645" s="396">
        <v>2082799</v>
      </c>
      <c r="B645" s="273" t="s">
        <v>583</v>
      </c>
      <c r="C645" s="275">
        <v>0</v>
      </c>
      <c r="D645" s="275">
        <v>0</v>
      </c>
      <c r="E645" s="88" t="str">
        <f t="shared" si="37"/>
        <v/>
      </c>
      <c r="F645" s="247" t="str">
        <f t="shared" si="35"/>
        <v>否</v>
      </c>
      <c r="G645" s="136" t="str">
        <f t="shared" si="36"/>
        <v>项</v>
      </c>
    </row>
    <row r="646" ht="36" customHeight="1" spans="1:7">
      <c r="A646" s="395">
        <v>20828</v>
      </c>
      <c r="B646" s="270" t="s">
        <v>584</v>
      </c>
      <c r="C646" s="277">
        <v>230</v>
      </c>
      <c r="D646" s="277">
        <v>271</v>
      </c>
      <c r="E646" s="85">
        <f t="shared" si="37"/>
        <v>0.178</v>
      </c>
      <c r="F646" s="247" t="str">
        <f t="shared" si="35"/>
        <v>是</v>
      </c>
      <c r="G646" s="136" t="str">
        <f t="shared" si="36"/>
        <v>款</v>
      </c>
    </row>
    <row r="647" ht="36" customHeight="1" spans="1:7">
      <c r="A647" s="396">
        <v>2082801</v>
      </c>
      <c r="B647" s="273" t="s">
        <v>137</v>
      </c>
      <c r="C647" s="275">
        <v>194</v>
      </c>
      <c r="D647" s="275">
        <v>211</v>
      </c>
      <c r="E647" s="88">
        <f t="shared" si="37"/>
        <v>0.088</v>
      </c>
      <c r="F647" s="247" t="str">
        <f t="shared" si="35"/>
        <v>是</v>
      </c>
      <c r="G647" s="136" t="str">
        <f t="shared" si="36"/>
        <v>项</v>
      </c>
    </row>
    <row r="648" ht="36" customHeight="1" spans="1:7">
      <c r="A648" s="396">
        <v>2082802</v>
      </c>
      <c r="B648" s="273" t="s">
        <v>138</v>
      </c>
      <c r="C648" s="275">
        <v>0</v>
      </c>
      <c r="D648" s="275">
        <v>0</v>
      </c>
      <c r="E648" s="88" t="str">
        <f t="shared" si="37"/>
        <v/>
      </c>
      <c r="F648" s="247" t="str">
        <f t="shared" si="35"/>
        <v>否</v>
      </c>
      <c r="G648" s="136" t="str">
        <f t="shared" si="36"/>
        <v>项</v>
      </c>
    </row>
    <row r="649" ht="36" customHeight="1" spans="1:7">
      <c r="A649" s="396">
        <v>2082803</v>
      </c>
      <c r="B649" s="273" t="s">
        <v>139</v>
      </c>
      <c r="C649" s="275">
        <v>0</v>
      </c>
      <c r="D649" s="275">
        <v>0</v>
      </c>
      <c r="E649" s="88" t="str">
        <f t="shared" si="37"/>
        <v/>
      </c>
      <c r="F649" s="247" t="str">
        <f t="shared" si="35"/>
        <v>否</v>
      </c>
      <c r="G649" s="136" t="str">
        <f t="shared" si="36"/>
        <v>项</v>
      </c>
    </row>
    <row r="650" ht="36" customHeight="1" spans="1:7">
      <c r="A650" s="396">
        <v>2082804</v>
      </c>
      <c r="B650" s="273" t="s">
        <v>585</v>
      </c>
      <c r="C650" s="275">
        <v>24</v>
      </c>
      <c r="D650" s="275">
        <v>60</v>
      </c>
      <c r="E650" s="88">
        <f t="shared" si="37"/>
        <v>1.5</v>
      </c>
      <c r="F650" s="247" t="str">
        <f t="shared" si="35"/>
        <v>是</v>
      </c>
      <c r="G650" s="136" t="str">
        <f t="shared" si="36"/>
        <v>项</v>
      </c>
    </row>
    <row r="651" ht="36" customHeight="1" spans="1:7">
      <c r="A651" s="396">
        <v>2082805</v>
      </c>
      <c r="B651" s="273" t="s">
        <v>586</v>
      </c>
      <c r="C651" s="275">
        <v>0</v>
      </c>
      <c r="D651" s="275">
        <v>0</v>
      </c>
      <c r="E651" s="88" t="str">
        <f t="shared" si="37"/>
        <v/>
      </c>
      <c r="F651" s="247" t="str">
        <f t="shared" si="35"/>
        <v>否</v>
      </c>
      <c r="G651" s="136" t="str">
        <f t="shared" si="36"/>
        <v>项</v>
      </c>
    </row>
    <row r="652" ht="36" customHeight="1" spans="1:7">
      <c r="A652" s="396">
        <v>2082850</v>
      </c>
      <c r="B652" s="273" t="s">
        <v>146</v>
      </c>
      <c r="C652" s="275">
        <v>0</v>
      </c>
      <c r="D652" s="275">
        <v>0</v>
      </c>
      <c r="E652" s="88" t="str">
        <f t="shared" si="37"/>
        <v/>
      </c>
      <c r="F652" s="247" t="str">
        <f t="shared" si="35"/>
        <v>否</v>
      </c>
      <c r="G652" s="136" t="str">
        <f t="shared" si="36"/>
        <v>项</v>
      </c>
    </row>
    <row r="653" ht="36" customHeight="1" spans="1:7">
      <c r="A653" s="396">
        <v>2082899</v>
      </c>
      <c r="B653" s="273" t="s">
        <v>587</v>
      </c>
      <c r="C653" s="275">
        <v>12</v>
      </c>
      <c r="D653" s="275">
        <v>0</v>
      </c>
      <c r="E653" s="88">
        <f t="shared" si="37"/>
        <v>-1</v>
      </c>
      <c r="F653" s="247" t="str">
        <f t="shared" si="35"/>
        <v>是</v>
      </c>
      <c r="G653" s="136" t="str">
        <f t="shared" si="36"/>
        <v>项</v>
      </c>
    </row>
    <row r="654" ht="36" customHeight="1" spans="1:7">
      <c r="A654" s="395">
        <v>20830</v>
      </c>
      <c r="B654" s="270" t="s">
        <v>588</v>
      </c>
      <c r="C654" s="277">
        <v>46</v>
      </c>
      <c r="D654" s="277">
        <v>0</v>
      </c>
      <c r="E654" s="85">
        <f t="shared" si="37"/>
        <v>-1</v>
      </c>
      <c r="F654" s="247" t="str">
        <f t="shared" si="35"/>
        <v>是</v>
      </c>
      <c r="G654" s="136" t="str">
        <f t="shared" si="36"/>
        <v>款</v>
      </c>
    </row>
    <row r="655" ht="36" customHeight="1" spans="1:7">
      <c r="A655" s="396">
        <v>2083001</v>
      </c>
      <c r="B655" s="273" t="s">
        <v>589</v>
      </c>
      <c r="C655" s="275">
        <v>46</v>
      </c>
      <c r="D655" s="275">
        <v>0</v>
      </c>
      <c r="E655" s="88">
        <f t="shared" si="37"/>
        <v>-1</v>
      </c>
      <c r="F655" s="247" t="str">
        <f t="shared" si="35"/>
        <v>是</v>
      </c>
      <c r="G655" s="136" t="str">
        <f t="shared" si="36"/>
        <v>项</v>
      </c>
    </row>
    <row r="656" ht="36" customHeight="1" spans="1:7">
      <c r="A656" s="396">
        <v>2083099</v>
      </c>
      <c r="B656" s="273" t="s">
        <v>590</v>
      </c>
      <c r="C656" s="275">
        <v>0</v>
      </c>
      <c r="D656" s="275">
        <v>0</v>
      </c>
      <c r="E656" s="88" t="str">
        <f t="shared" si="37"/>
        <v/>
      </c>
      <c r="F656" s="247" t="str">
        <f t="shared" si="35"/>
        <v>否</v>
      </c>
      <c r="G656" s="136" t="str">
        <f t="shared" si="36"/>
        <v>项</v>
      </c>
    </row>
    <row r="657" ht="36" customHeight="1" spans="1:7">
      <c r="A657" s="395">
        <v>20899</v>
      </c>
      <c r="B657" s="270" t="s">
        <v>591</v>
      </c>
      <c r="C657" s="277">
        <v>550</v>
      </c>
      <c r="D657" s="277">
        <v>367</v>
      </c>
      <c r="E657" s="85">
        <f t="shared" si="37"/>
        <v>-0.333</v>
      </c>
      <c r="F657" s="247" t="str">
        <f t="shared" si="35"/>
        <v>是</v>
      </c>
      <c r="G657" s="136" t="str">
        <f t="shared" si="36"/>
        <v>款</v>
      </c>
    </row>
    <row r="658" ht="36" customHeight="1" spans="1:7">
      <c r="A658" s="404">
        <v>2089999</v>
      </c>
      <c r="B658" s="273" t="s">
        <v>592</v>
      </c>
      <c r="C658" s="275">
        <v>0</v>
      </c>
      <c r="D658" s="275">
        <v>367</v>
      </c>
      <c r="E658" s="88" t="str">
        <f t="shared" si="37"/>
        <v/>
      </c>
      <c r="F658" s="247" t="str">
        <f t="shared" si="35"/>
        <v>是</v>
      </c>
      <c r="G658" s="136" t="str">
        <f t="shared" si="36"/>
        <v>项</v>
      </c>
    </row>
    <row r="659" ht="36" customHeight="1" spans="1:7">
      <c r="A659" s="395">
        <v>210</v>
      </c>
      <c r="B659" s="270" t="s">
        <v>86</v>
      </c>
      <c r="C659" s="277">
        <v>16648</v>
      </c>
      <c r="D659" s="277">
        <v>17264</v>
      </c>
      <c r="E659" s="85">
        <f t="shared" ref="E659:E722" si="38">IF(C659&gt;0,D659/C659-1,IF(C659&lt;0,-(D659/C659-1),""))</f>
        <v>0.037</v>
      </c>
      <c r="F659" s="247" t="str">
        <f t="shared" ref="F659:F697" si="39">IF(LEN(A659)=3,"是",IF(B659&lt;&gt;"",IF(SUM(C659:D659)&lt;&gt;0,"是","否"),"是"))</f>
        <v>是</v>
      </c>
      <c r="G659" s="136" t="str">
        <f t="shared" ref="G659:G697" si="40">IF(LEN(A659)=3,"类",IF(LEN(A659)=5,"款","项"))</f>
        <v>类</v>
      </c>
    </row>
    <row r="660" ht="36" customHeight="1" spans="1:7">
      <c r="A660" s="395">
        <v>21001</v>
      </c>
      <c r="B660" s="270" t="s">
        <v>593</v>
      </c>
      <c r="C660" s="277">
        <v>243</v>
      </c>
      <c r="D660" s="277">
        <v>236</v>
      </c>
      <c r="E660" s="85">
        <f t="shared" si="38"/>
        <v>-0.029</v>
      </c>
      <c r="F660" s="247" t="str">
        <f t="shared" si="39"/>
        <v>是</v>
      </c>
      <c r="G660" s="136" t="str">
        <f t="shared" si="40"/>
        <v>款</v>
      </c>
    </row>
    <row r="661" ht="36" customHeight="1" spans="1:7">
      <c r="A661" s="396">
        <v>2100101</v>
      </c>
      <c r="B661" s="273" t="s">
        <v>137</v>
      </c>
      <c r="C661" s="275">
        <v>220</v>
      </c>
      <c r="D661" s="275">
        <v>236</v>
      </c>
      <c r="E661" s="88">
        <f t="shared" si="38"/>
        <v>0.073</v>
      </c>
      <c r="F661" s="247" t="str">
        <f t="shared" si="39"/>
        <v>是</v>
      </c>
      <c r="G661" s="136" t="str">
        <f t="shared" si="40"/>
        <v>项</v>
      </c>
    </row>
    <row r="662" ht="36" customHeight="1" spans="1:7">
      <c r="A662" s="396">
        <v>2100102</v>
      </c>
      <c r="B662" s="273" t="s">
        <v>138</v>
      </c>
      <c r="C662" s="275">
        <v>0</v>
      </c>
      <c r="D662" s="275">
        <v>0</v>
      </c>
      <c r="E662" s="88" t="str">
        <f t="shared" si="38"/>
        <v/>
      </c>
      <c r="F662" s="247" t="str">
        <f t="shared" si="39"/>
        <v>否</v>
      </c>
      <c r="G662" s="136" t="str">
        <f t="shared" si="40"/>
        <v>项</v>
      </c>
    </row>
    <row r="663" ht="36" customHeight="1" spans="1:7">
      <c r="A663" s="396">
        <v>2100103</v>
      </c>
      <c r="B663" s="273" t="s">
        <v>139</v>
      </c>
      <c r="C663" s="275">
        <v>0</v>
      </c>
      <c r="D663" s="275">
        <v>0</v>
      </c>
      <c r="E663" s="88" t="str">
        <f t="shared" si="38"/>
        <v/>
      </c>
      <c r="F663" s="247" t="str">
        <f t="shared" si="39"/>
        <v>否</v>
      </c>
      <c r="G663" s="136" t="str">
        <f t="shared" si="40"/>
        <v>项</v>
      </c>
    </row>
    <row r="664" ht="36" customHeight="1" spans="1:7">
      <c r="A664" s="396">
        <v>2100199</v>
      </c>
      <c r="B664" s="273" t="s">
        <v>594</v>
      </c>
      <c r="C664" s="275">
        <v>23</v>
      </c>
      <c r="D664" s="275">
        <v>0</v>
      </c>
      <c r="E664" s="88">
        <f t="shared" si="38"/>
        <v>-1</v>
      </c>
      <c r="F664" s="247" t="str">
        <f t="shared" si="39"/>
        <v>是</v>
      </c>
      <c r="G664" s="136" t="str">
        <f t="shared" si="40"/>
        <v>项</v>
      </c>
    </row>
    <row r="665" ht="36" customHeight="1" spans="1:7">
      <c r="A665" s="395">
        <v>21002</v>
      </c>
      <c r="B665" s="270" t="s">
        <v>595</v>
      </c>
      <c r="C665" s="277">
        <v>1846</v>
      </c>
      <c r="D665" s="277">
        <v>1775</v>
      </c>
      <c r="E665" s="85">
        <f t="shared" si="38"/>
        <v>-0.038</v>
      </c>
      <c r="F665" s="247" t="str">
        <f t="shared" si="39"/>
        <v>是</v>
      </c>
      <c r="G665" s="136" t="str">
        <f t="shared" si="40"/>
        <v>款</v>
      </c>
    </row>
    <row r="666" ht="36" customHeight="1" spans="1:7">
      <c r="A666" s="396">
        <v>2100201</v>
      </c>
      <c r="B666" s="273" t="s">
        <v>596</v>
      </c>
      <c r="C666" s="275">
        <v>1168</v>
      </c>
      <c r="D666" s="275">
        <v>1356</v>
      </c>
      <c r="E666" s="88">
        <f t="shared" si="38"/>
        <v>0.161</v>
      </c>
      <c r="F666" s="247" t="str">
        <f t="shared" si="39"/>
        <v>是</v>
      </c>
      <c r="G666" s="136" t="str">
        <f t="shared" si="40"/>
        <v>项</v>
      </c>
    </row>
    <row r="667" ht="36" customHeight="1" spans="1:7">
      <c r="A667" s="396">
        <v>2100202</v>
      </c>
      <c r="B667" s="273" t="s">
        <v>597</v>
      </c>
      <c r="C667" s="275">
        <v>373</v>
      </c>
      <c r="D667" s="275">
        <v>419</v>
      </c>
      <c r="E667" s="88">
        <f t="shared" si="38"/>
        <v>0.123</v>
      </c>
      <c r="F667" s="247" t="str">
        <f t="shared" si="39"/>
        <v>是</v>
      </c>
      <c r="G667" s="136" t="str">
        <f t="shared" si="40"/>
        <v>项</v>
      </c>
    </row>
    <row r="668" ht="36" customHeight="1" spans="1:7">
      <c r="A668" s="396">
        <v>2100203</v>
      </c>
      <c r="B668" s="273" t="s">
        <v>598</v>
      </c>
      <c r="C668" s="275">
        <v>0</v>
      </c>
      <c r="D668" s="275">
        <v>0</v>
      </c>
      <c r="E668" s="88" t="str">
        <f t="shared" si="38"/>
        <v/>
      </c>
      <c r="F668" s="247" t="str">
        <f t="shared" si="39"/>
        <v>否</v>
      </c>
      <c r="G668" s="136" t="str">
        <f t="shared" si="40"/>
        <v>项</v>
      </c>
    </row>
    <row r="669" ht="36" customHeight="1" spans="1:7">
      <c r="A669" s="396">
        <v>2100204</v>
      </c>
      <c r="B669" s="273" t="s">
        <v>599</v>
      </c>
      <c r="C669" s="275">
        <v>0</v>
      </c>
      <c r="D669" s="275">
        <v>0</v>
      </c>
      <c r="E669" s="88" t="str">
        <f t="shared" si="38"/>
        <v/>
      </c>
      <c r="F669" s="247" t="str">
        <f t="shared" si="39"/>
        <v>否</v>
      </c>
      <c r="G669" s="136" t="str">
        <f t="shared" si="40"/>
        <v>项</v>
      </c>
    </row>
    <row r="670" ht="36" customHeight="1" spans="1:7">
      <c r="A670" s="396">
        <v>2100205</v>
      </c>
      <c r="B670" s="273" t="s">
        <v>600</v>
      </c>
      <c r="C670" s="275">
        <v>0</v>
      </c>
      <c r="D670" s="275">
        <v>0</v>
      </c>
      <c r="E670" s="88" t="str">
        <f t="shared" si="38"/>
        <v/>
      </c>
      <c r="F670" s="247" t="str">
        <f t="shared" si="39"/>
        <v>否</v>
      </c>
      <c r="G670" s="136" t="str">
        <f t="shared" si="40"/>
        <v>项</v>
      </c>
    </row>
    <row r="671" ht="36" customHeight="1" spans="1:7">
      <c r="A671" s="396">
        <v>2100206</v>
      </c>
      <c r="B671" s="273" t="s">
        <v>601</v>
      </c>
      <c r="C671" s="275">
        <v>0</v>
      </c>
      <c r="D671" s="275">
        <v>0</v>
      </c>
      <c r="E671" s="88" t="str">
        <f t="shared" si="38"/>
        <v/>
      </c>
      <c r="F671" s="247" t="str">
        <f t="shared" si="39"/>
        <v>否</v>
      </c>
      <c r="G671" s="136" t="str">
        <f t="shared" si="40"/>
        <v>项</v>
      </c>
    </row>
    <row r="672" ht="36" customHeight="1" spans="1:7">
      <c r="A672" s="396">
        <v>2100207</v>
      </c>
      <c r="B672" s="273" t="s">
        <v>602</v>
      </c>
      <c r="C672" s="275">
        <v>0</v>
      </c>
      <c r="D672" s="275">
        <v>0</v>
      </c>
      <c r="E672" s="88" t="str">
        <f t="shared" si="38"/>
        <v/>
      </c>
      <c r="F672" s="247" t="str">
        <f t="shared" si="39"/>
        <v>否</v>
      </c>
      <c r="G672" s="136" t="str">
        <f t="shared" si="40"/>
        <v>项</v>
      </c>
    </row>
    <row r="673" ht="36" customHeight="1" spans="1:7">
      <c r="A673" s="396">
        <v>2100208</v>
      </c>
      <c r="B673" s="273" t="s">
        <v>603</v>
      </c>
      <c r="C673" s="275">
        <v>0</v>
      </c>
      <c r="D673" s="275">
        <v>0</v>
      </c>
      <c r="E673" s="88" t="str">
        <f t="shared" si="38"/>
        <v/>
      </c>
      <c r="F673" s="247" t="str">
        <f t="shared" si="39"/>
        <v>否</v>
      </c>
      <c r="G673" s="136" t="str">
        <f t="shared" si="40"/>
        <v>项</v>
      </c>
    </row>
    <row r="674" ht="36" customHeight="1" spans="1:7">
      <c r="A674" s="396">
        <v>2100209</v>
      </c>
      <c r="B674" s="273" t="s">
        <v>604</v>
      </c>
      <c r="C674" s="275">
        <v>0</v>
      </c>
      <c r="D674" s="275">
        <v>0</v>
      </c>
      <c r="E674" s="88" t="str">
        <f t="shared" si="38"/>
        <v/>
      </c>
      <c r="F674" s="247" t="str">
        <f t="shared" si="39"/>
        <v>否</v>
      </c>
      <c r="G674" s="136" t="str">
        <f t="shared" si="40"/>
        <v>项</v>
      </c>
    </row>
    <row r="675" ht="36" customHeight="1" spans="1:7">
      <c r="A675" s="396">
        <v>2100210</v>
      </c>
      <c r="B675" s="273" t="s">
        <v>605</v>
      </c>
      <c r="C675" s="275">
        <v>0</v>
      </c>
      <c r="D675" s="275">
        <v>0</v>
      </c>
      <c r="E675" s="88" t="str">
        <f t="shared" si="38"/>
        <v/>
      </c>
      <c r="F675" s="247" t="str">
        <f t="shared" si="39"/>
        <v>否</v>
      </c>
      <c r="G675" s="136" t="str">
        <f t="shared" si="40"/>
        <v>项</v>
      </c>
    </row>
    <row r="676" ht="36" customHeight="1" spans="1:7">
      <c r="A676" s="396">
        <v>2100211</v>
      </c>
      <c r="B676" s="273" t="s">
        <v>606</v>
      </c>
      <c r="C676" s="275">
        <v>0</v>
      </c>
      <c r="D676" s="275">
        <v>0</v>
      </c>
      <c r="E676" s="88" t="str">
        <f t="shared" si="38"/>
        <v/>
      </c>
      <c r="F676" s="247" t="str">
        <f t="shared" si="39"/>
        <v>否</v>
      </c>
      <c r="G676" s="136" t="str">
        <f t="shared" si="40"/>
        <v>项</v>
      </c>
    </row>
    <row r="677" ht="36" customHeight="1" spans="1:7">
      <c r="A677" s="396">
        <v>2100212</v>
      </c>
      <c r="B677" s="273" t="s">
        <v>607</v>
      </c>
      <c r="C677" s="275">
        <v>0</v>
      </c>
      <c r="D677" s="275">
        <v>0</v>
      </c>
      <c r="E677" s="88" t="str">
        <f t="shared" si="38"/>
        <v/>
      </c>
      <c r="F677" s="247" t="str">
        <f t="shared" si="39"/>
        <v>否</v>
      </c>
      <c r="G677" s="136" t="str">
        <f t="shared" si="40"/>
        <v>项</v>
      </c>
    </row>
    <row r="678" ht="36" customHeight="1" spans="1:7">
      <c r="A678" s="396">
        <v>2100299</v>
      </c>
      <c r="B678" s="273" t="s">
        <v>608</v>
      </c>
      <c r="C678" s="275">
        <v>305</v>
      </c>
      <c r="D678" s="275">
        <v>0</v>
      </c>
      <c r="E678" s="88">
        <f t="shared" si="38"/>
        <v>-1</v>
      </c>
      <c r="F678" s="247" t="str">
        <f t="shared" si="39"/>
        <v>是</v>
      </c>
      <c r="G678" s="136" t="str">
        <f t="shared" si="40"/>
        <v>项</v>
      </c>
    </row>
    <row r="679" ht="36" customHeight="1" spans="1:7">
      <c r="A679" s="395">
        <v>21003</v>
      </c>
      <c r="B679" s="270" t="s">
        <v>609</v>
      </c>
      <c r="C679" s="277">
        <v>2987</v>
      </c>
      <c r="D679" s="277">
        <v>2800</v>
      </c>
      <c r="E679" s="85">
        <f t="shared" si="38"/>
        <v>-0.063</v>
      </c>
      <c r="F679" s="247" t="str">
        <f t="shared" si="39"/>
        <v>是</v>
      </c>
      <c r="G679" s="136" t="str">
        <f t="shared" si="40"/>
        <v>款</v>
      </c>
    </row>
    <row r="680" ht="36" customHeight="1" spans="1:7">
      <c r="A680" s="396">
        <v>2100301</v>
      </c>
      <c r="B680" s="273" t="s">
        <v>610</v>
      </c>
      <c r="C680" s="275">
        <v>0</v>
      </c>
      <c r="D680" s="275">
        <v>0</v>
      </c>
      <c r="E680" s="88" t="str">
        <f t="shared" si="38"/>
        <v/>
      </c>
      <c r="F680" s="247" t="str">
        <f t="shared" si="39"/>
        <v>否</v>
      </c>
      <c r="G680" s="136" t="str">
        <f t="shared" si="40"/>
        <v>项</v>
      </c>
    </row>
    <row r="681" ht="36" customHeight="1" spans="1:7">
      <c r="A681" s="396">
        <v>2100302</v>
      </c>
      <c r="B681" s="273" t="s">
        <v>611</v>
      </c>
      <c r="C681" s="275">
        <v>2617</v>
      </c>
      <c r="D681" s="275">
        <v>2773</v>
      </c>
      <c r="E681" s="88">
        <f t="shared" si="38"/>
        <v>0.06</v>
      </c>
      <c r="F681" s="247" t="str">
        <f t="shared" si="39"/>
        <v>是</v>
      </c>
      <c r="G681" s="136" t="str">
        <f t="shared" si="40"/>
        <v>项</v>
      </c>
    </row>
    <row r="682" ht="36" customHeight="1" spans="1:7">
      <c r="A682" s="396">
        <v>2100399</v>
      </c>
      <c r="B682" s="273" t="s">
        <v>612</v>
      </c>
      <c r="C682" s="275">
        <v>370</v>
      </c>
      <c r="D682" s="275">
        <v>27</v>
      </c>
      <c r="E682" s="88">
        <f t="shared" si="38"/>
        <v>-0.927</v>
      </c>
      <c r="F682" s="247" t="str">
        <f t="shared" si="39"/>
        <v>是</v>
      </c>
      <c r="G682" s="136" t="str">
        <f t="shared" si="40"/>
        <v>项</v>
      </c>
    </row>
    <row r="683" ht="36" customHeight="1" spans="1:7">
      <c r="A683" s="395">
        <v>21004</v>
      </c>
      <c r="B683" s="270" t="s">
        <v>613</v>
      </c>
      <c r="C683" s="277">
        <v>2898</v>
      </c>
      <c r="D683" s="277">
        <v>3319</v>
      </c>
      <c r="E683" s="85">
        <f t="shared" si="38"/>
        <v>0.145</v>
      </c>
      <c r="F683" s="247" t="str">
        <f t="shared" si="39"/>
        <v>是</v>
      </c>
      <c r="G683" s="136" t="str">
        <f t="shared" si="40"/>
        <v>款</v>
      </c>
    </row>
    <row r="684" ht="36" customHeight="1" spans="1:7">
      <c r="A684" s="396">
        <v>2100401</v>
      </c>
      <c r="B684" s="273" t="s">
        <v>614</v>
      </c>
      <c r="C684" s="275">
        <v>543</v>
      </c>
      <c r="D684" s="275">
        <v>758</v>
      </c>
      <c r="E684" s="88">
        <f t="shared" si="38"/>
        <v>0.396</v>
      </c>
      <c r="F684" s="247" t="str">
        <f t="shared" si="39"/>
        <v>是</v>
      </c>
      <c r="G684" s="136" t="str">
        <f t="shared" si="40"/>
        <v>项</v>
      </c>
    </row>
    <row r="685" ht="36" customHeight="1" spans="1:7">
      <c r="A685" s="396">
        <v>2100402</v>
      </c>
      <c r="B685" s="273" t="s">
        <v>615</v>
      </c>
      <c r="C685" s="275">
        <v>172</v>
      </c>
      <c r="D685" s="275">
        <v>191</v>
      </c>
      <c r="E685" s="88">
        <f t="shared" si="38"/>
        <v>0.11</v>
      </c>
      <c r="F685" s="247" t="str">
        <f t="shared" si="39"/>
        <v>是</v>
      </c>
      <c r="G685" s="136" t="str">
        <f t="shared" si="40"/>
        <v>项</v>
      </c>
    </row>
    <row r="686" ht="36" customHeight="1" spans="1:7">
      <c r="A686" s="396">
        <v>2100403</v>
      </c>
      <c r="B686" s="273" t="s">
        <v>616</v>
      </c>
      <c r="C686" s="275">
        <v>542</v>
      </c>
      <c r="D686" s="275">
        <v>581</v>
      </c>
      <c r="E686" s="88">
        <f t="shared" si="38"/>
        <v>0.072</v>
      </c>
      <c r="F686" s="247" t="str">
        <f t="shared" si="39"/>
        <v>是</v>
      </c>
      <c r="G686" s="136" t="str">
        <f t="shared" si="40"/>
        <v>项</v>
      </c>
    </row>
    <row r="687" ht="36" customHeight="1" spans="1:7">
      <c r="A687" s="396">
        <v>2100404</v>
      </c>
      <c r="B687" s="273" t="s">
        <v>617</v>
      </c>
      <c r="C687" s="275">
        <v>0</v>
      </c>
      <c r="D687" s="275">
        <v>0</v>
      </c>
      <c r="E687" s="88" t="str">
        <f t="shared" si="38"/>
        <v/>
      </c>
      <c r="F687" s="247" t="str">
        <f t="shared" si="39"/>
        <v>否</v>
      </c>
      <c r="G687" s="136" t="str">
        <f t="shared" si="40"/>
        <v>项</v>
      </c>
    </row>
    <row r="688" ht="36" customHeight="1" spans="1:7">
      <c r="A688" s="396">
        <v>2100405</v>
      </c>
      <c r="B688" s="273" t="s">
        <v>618</v>
      </c>
      <c r="C688" s="275">
        <v>0</v>
      </c>
      <c r="D688" s="275">
        <v>0</v>
      </c>
      <c r="E688" s="88" t="str">
        <f t="shared" si="38"/>
        <v/>
      </c>
      <c r="F688" s="247" t="str">
        <f t="shared" si="39"/>
        <v>否</v>
      </c>
      <c r="G688" s="136" t="str">
        <f t="shared" si="40"/>
        <v>项</v>
      </c>
    </row>
    <row r="689" ht="36" customHeight="1" spans="1:7">
      <c r="A689" s="396">
        <v>2100406</v>
      </c>
      <c r="B689" s="273" t="s">
        <v>619</v>
      </c>
      <c r="C689" s="275">
        <v>0</v>
      </c>
      <c r="D689" s="275">
        <v>0</v>
      </c>
      <c r="E689" s="88" t="str">
        <f t="shared" si="38"/>
        <v/>
      </c>
      <c r="F689" s="247" t="str">
        <f t="shared" si="39"/>
        <v>否</v>
      </c>
      <c r="G689" s="136" t="str">
        <f t="shared" si="40"/>
        <v>项</v>
      </c>
    </row>
    <row r="690" ht="36" customHeight="1" spans="1:7">
      <c r="A690" s="396">
        <v>2100407</v>
      </c>
      <c r="B690" s="273" t="s">
        <v>620</v>
      </c>
      <c r="C690" s="275">
        <v>0</v>
      </c>
      <c r="D690" s="275">
        <v>0</v>
      </c>
      <c r="E690" s="88" t="str">
        <f t="shared" si="38"/>
        <v/>
      </c>
      <c r="F690" s="247" t="str">
        <f t="shared" si="39"/>
        <v>否</v>
      </c>
      <c r="G690" s="136" t="str">
        <f t="shared" si="40"/>
        <v>项</v>
      </c>
    </row>
    <row r="691" ht="36" customHeight="1" spans="1:7">
      <c r="A691" s="396">
        <v>2100408</v>
      </c>
      <c r="B691" s="273" t="s">
        <v>621</v>
      </c>
      <c r="C691" s="275">
        <v>903</v>
      </c>
      <c r="D691" s="275">
        <v>1559</v>
      </c>
      <c r="E691" s="88">
        <f t="shared" si="38"/>
        <v>0.726</v>
      </c>
      <c r="F691" s="247" t="str">
        <f t="shared" si="39"/>
        <v>是</v>
      </c>
      <c r="G691" s="136" t="str">
        <f t="shared" si="40"/>
        <v>项</v>
      </c>
    </row>
    <row r="692" ht="36" customHeight="1" spans="1:7">
      <c r="A692" s="396">
        <v>2100409</v>
      </c>
      <c r="B692" s="273" t="s">
        <v>622</v>
      </c>
      <c r="C692" s="275">
        <v>240</v>
      </c>
      <c r="D692" s="275">
        <v>130</v>
      </c>
      <c r="E692" s="88">
        <f t="shared" si="38"/>
        <v>-0.458</v>
      </c>
      <c r="F692" s="247" t="str">
        <f t="shared" si="39"/>
        <v>是</v>
      </c>
      <c r="G692" s="136" t="str">
        <f t="shared" si="40"/>
        <v>项</v>
      </c>
    </row>
    <row r="693" ht="36" customHeight="1" spans="1:7">
      <c r="A693" s="396">
        <v>2100410</v>
      </c>
      <c r="B693" s="273" t="s">
        <v>623</v>
      </c>
      <c r="C693" s="275">
        <v>498</v>
      </c>
      <c r="D693" s="275">
        <v>100</v>
      </c>
      <c r="E693" s="88">
        <f t="shared" si="38"/>
        <v>-0.799</v>
      </c>
      <c r="F693" s="247" t="str">
        <f t="shared" si="39"/>
        <v>是</v>
      </c>
      <c r="G693" s="136" t="str">
        <f t="shared" si="40"/>
        <v>项</v>
      </c>
    </row>
    <row r="694" ht="36" customHeight="1" spans="1:7">
      <c r="A694" s="396">
        <v>2100499</v>
      </c>
      <c r="B694" s="273" t="s">
        <v>624</v>
      </c>
      <c r="C694" s="275">
        <v>0</v>
      </c>
      <c r="D694" s="275">
        <v>0</v>
      </c>
      <c r="E694" s="88" t="str">
        <f t="shared" si="38"/>
        <v/>
      </c>
      <c r="F694" s="247" t="str">
        <f t="shared" si="39"/>
        <v>否</v>
      </c>
      <c r="G694" s="136" t="str">
        <f t="shared" si="40"/>
        <v>项</v>
      </c>
    </row>
    <row r="695" ht="36" customHeight="1" spans="1:7">
      <c r="A695" s="395">
        <v>21006</v>
      </c>
      <c r="B695" s="270" t="s">
        <v>625</v>
      </c>
      <c r="C695" s="277">
        <v>0</v>
      </c>
      <c r="D695" s="277">
        <v>0</v>
      </c>
      <c r="E695" s="85" t="str">
        <f t="shared" si="38"/>
        <v/>
      </c>
      <c r="F695" s="247" t="str">
        <f t="shared" si="39"/>
        <v>否</v>
      </c>
      <c r="G695" s="136" t="str">
        <f t="shared" si="40"/>
        <v>款</v>
      </c>
    </row>
    <row r="696" ht="36" customHeight="1" spans="1:7">
      <c r="A696" s="396">
        <v>2100601</v>
      </c>
      <c r="B696" s="273" t="s">
        <v>626</v>
      </c>
      <c r="C696" s="275">
        <v>0</v>
      </c>
      <c r="D696" s="275">
        <v>0</v>
      </c>
      <c r="E696" s="88" t="str">
        <f t="shared" si="38"/>
        <v/>
      </c>
      <c r="F696" s="247" t="str">
        <f t="shared" si="39"/>
        <v>否</v>
      </c>
      <c r="G696" s="136" t="str">
        <f t="shared" si="40"/>
        <v>项</v>
      </c>
    </row>
    <row r="697" ht="36" customHeight="1" spans="1:7">
      <c r="A697" s="396">
        <v>2100699</v>
      </c>
      <c r="B697" s="273" t="s">
        <v>627</v>
      </c>
      <c r="C697" s="275">
        <v>0</v>
      </c>
      <c r="D697" s="275">
        <v>0</v>
      </c>
      <c r="E697" s="88" t="str">
        <f t="shared" si="38"/>
        <v/>
      </c>
      <c r="F697" s="247" t="str">
        <f t="shared" si="39"/>
        <v>否</v>
      </c>
      <c r="G697" s="136" t="str">
        <f t="shared" si="40"/>
        <v>项</v>
      </c>
    </row>
    <row r="698" ht="36" customHeight="1" spans="1:7">
      <c r="A698" s="395">
        <v>21007</v>
      </c>
      <c r="B698" s="270" t="s">
        <v>628</v>
      </c>
      <c r="C698" s="277">
        <v>513</v>
      </c>
      <c r="D698" s="277">
        <v>331</v>
      </c>
      <c r="E698" s="85">
        <f t="shared" si="38"/>
        <v>-0.355</v>
      </c>
      <c r="F698" s="247" t="str">
        <f t="shared" ref="F698:F759" si="41">IF(LEN(A698)=3,"是",IF(B698&lt;&gt;"",IF(SUM(C698:D698)&lt;&gt;0,"是","否"),"是"))</f>
        <v>是</v>
      </c>
      <c r="G698" s="136" t="str">
        <f t="shared" ref="G698:G759" si="42">IF(LEN(A698)=3,"类",IF(LEN(A698)=5,"款","项"))</f>
        <v>款</v>
      </c>
    </row>
    <row r="699" ht="36" customHeight="1" spans="1:7">
      <c r="A699" s="396">
        <v>2100716</v>
      </c>
      <c r="B699" s="273" t="s">
        <v>629</v>
      </c>
      <c r="C699" s="275">
        <v>22</v>
      </c>
      <c r="D699" s="275">
        <v>26</v>
      </c>
      <c r="E699" s="88">
        <f t="shared" si="38"/>
        <v>0.182</v>
      </c>
      <c r="F699" s="247" t="str">
        <f t="shared" si="41"/>
        <v>是</v>
      </c>
      <c r="G699" s="136" t="str">
        <f t="shared" si="42"/>
        <v>项</v>
      </c>
    </row>
    <row r="700" ht="36" customHeight="1" spans="1:7">
      <c r="A700" s="396">
        <v>2100717</v>
      </c>
      <c r="B700" s="273" t="s">
        <v>630</v>
      </c>
      <c r="C700" s="275">
        <v>119</v>
      </c>
      <c r="D700" s="275">
        <v>305</v>
      </c>
      <c r="E700" s="88">
        <f t="shared" si="38"/>
        <v>1.563</v>
      </c>
      <c r="F700" s="247" t="str">
        <f t="shared" si="41"/>
        <v>是</v>
      </c>
      <c r="G700" s="136" t="str">
        <f t="shared" si="42"/>
        <v>项</v>
      </c>
    </row>
    <row r="701" ht="36" customHeight="1" spans="1:7">
      <c r="A701" s="396">
        <v>2100799</v>
      </c>
      <c r="B701" s="273" t="s">
        <v>631</v>
      </c>
      <c r="C701" s="275">
        <v>372</v>
      </c>
      <c r="D701" s="275">
        <v>0</v>
      </c>
      <c r="E701" s="88">
        <f t="shared" si="38"/>
        <v>-1</v>
      </c>
      <c r="F701" s="247" t="str">
        <f t="shared" si="41"/>
        <v>是</v>
      </c>
      <c r="G701" s="136" t="str">
        <f t="shared" si="42"/>
        <v>项</v>
      </c>
    </row>
    <row r="702" ht="36" customHeight="1" spans="1:7">
      <c r="A702" s="395">
        <v>21011</v>
      </c>
      <c r="B702" s="270" t="s">
        <v>632</v>
      </c>
      <c r="C702" s="277">
        <v>7130</v>
      </c>
      <c r="D702" s="277">
        <v>8016</v>
      </c>
      <c r="E702" s="85">
        <f t="shared" si="38"/>
        <v>0.124</v>
      </c>
      <c r="F702" s="247" t="str">
        <f t="shared" si="41"/>
        <v>是</v>
      </c>
      <c r="G702" s="136" t="str">
        <f t="shared" si="42"/>
        <v>款</v>
      </c>
    </row>
    <row r="703" ht="36" customHeight="1" spans="1:7">
      <c r="A703" s="396">
        <v>2101101</v>
      </c>
      <c r="B703" s="273" t="s">
        <v>633</v>
      </c>
      <c r="C703" s="275">
        <v>1257</v>
      </c>
      <c r="D703" s="275">
        <v>1555</v>
      </c>
      <c r="E703" s="88">
        <f t="shared" si="38"/>
        <v>0.237</v>
      </c>
      <c r="F703" s="247" t="str">
        <f t="shared" si="41"/>
        <v>是</v>
      </c>
      <c r="G703" s="136" t="str">
        <f t="shared" si="42"/>
        <v>项</v>
      </c>
    </row>
    <row r="704" ht="36" customHeight="1" spans="1:7">
      <c r="A704" s="396">
        <v>2101102</v>
      </c>
      <c r="B704" s="273" t="s">
        <v>634</v>
      </c>
      <c r="C704" s="275">
        <v>2880</v>
      </c>
      <c r="D704" s="275">
        <v>2797</v>
      </c>
      <c r="E704" s="88">
        <f t="shared" si="38"/>
        <v>-0.029</v>
      </c>
      <c r="F704" s="247" t="str">
        <f t="shared" si="41"/>
        <v>是</v>
      </c>
      <c r="G704" s="136" t="str">
        <f t="shared" si="42"/>
        <v>项</v>
      </c>
    </row>
    <row r="705" ht="36" customHeight="1" spans="1:7">
      <c r="A705" s="396">
        <v>2101103</v>
      </c>
      <c r="B705" s="273" t="s">
        <v>635</v>
      </c>
      <c r="C705" s="275">
        <v>2993</v>
      </c>
      <c r="D705" s="275">
        <v>3241</v>
      </c>
      <c r="E705" s="88">
        <f t="shared" si="38"/>
        <v>0.083</v>
      </c>
      <c r="F705" s="247" t="str">
        <f t="shared" si="41"/>
        <v>是</v>
      </c>
      <c r="G705" s="136" t="str">
        <f t="shared" si="42"/>
        <v>项</v>
      </c>
    </row>
    <row r="706" ht="36" customHeight="1" spans="1:7">
      <c r="A706" s="396">
        <v>2101199</v>
      </c>
      <c r="B706" s="273" t="s">
        <v>636</v>
      </c>
      <c r="C706" s="275">
        <v>0</v>
      </c>
      <c r="D706" s="275">
        <v>423</v>
      </c>
      <c r="E706" s="88" t="str">
        <f t="shared" si="38"/>
        <v/>
      </c>
      <c r="F706" s="247" t="str">
        <f t="shared" si="41"/>
        <v>是</v>
      </c>
      <c r="G706" s="136" t="str">
        <f t="shared" si="42"/>
        <v>项</v>
      </c>
    </row>
    <row r="707" ht="36" customHeight="1" spans="1:7">
      <c r="A707" s="395">
        <v>21012</v>
      </c>
      <c r="B707" s="270" t="s">
        <v>637</v>
      </c>
      <c r="C707" s="277">
        <v>289</v>
      </c>
      <c r="D707" s="277">
        <v>372</v>
      </c>
      <c r="E707" s="85">
        <f t="shared" si="38"/>
        <v>0.287</v>
      </c>
      <c r="F707" s="247" t="str">
        <f t="shared" si="41"/>
        <v>是</v>
      </c>
      <c r="G707" s="136" t="str">
        <f t="shared" si="42"/>
        <v>款</v>
      </c>
    </row>
    <row r="708" ht="36" customHeight="1" spans="1:7">
      <c r="A708" s="396">
        <v>2101201</v>
      </c>
      <c r="B708" s="273" t="s">
        <v>638</v>
      </c>
      <c r="C708" s="275">
        <v>24</v>
      </c>
      <c r="D708" s="275">
        <v>0</v>
      </c>
      <c r="E708" s="88">
        <f t="shared" si="38"/>
        <v>-1</v>
      </c>
      <c r="F708" s="247" t="str">
        <f t="shared" si="41"/>
        <v>是</v>
      </c>
      <c r="G708" s="136" t="str">
        <f t="shared" si="42"/>
        <v>项</v>
      </c>
    </row>
    <row r="709" ht="36" customHeight="1" spans="1:7">
      <c r="A709" s="396">
        <v>2101202</v>
      </c>
      <c r="B709" s="273" t="s">
        <v>639</v>
      </c>
      <c r="C709" s="275">
        <v>265</v>
      </c>
      <c r="D709" s="275">
        <v>372</v>
      </c>
      <c r="E709" s="88">
        <f t="shared" si="38"/>
        <v>0.404</v>
      </c>
      <c r="F709" s="247" t="str">
        <f t="shared" si="41"/>
        <v>是</v>
      </c>
      <c r="G709" s="136" t="str">
        <f t="shared" si="42"/>
        <v>项</v>
      </c>
    </row>
    <row r="710" ht="36" customHeight="1" spans="1:7">
      <c r="A710" s="396">
        <v>2101299</v>
      </c>
      <c r="B710" s="273" t="s">
        <v>640</v>
      </c>
      <c r="C710" s="275">
        <v>0</v>
      </c>
      <c r="D710" s="275">
        <v>0</v>
      </c>
      <c r="E710" s="88" t="str">
        <f t="shared" si="38"/>
        <v/>
      </c>
      <c r="F710" s="247" t="str">
        <f t="shared" si="41"/>
        <v>否</v>
      </c>
      <c r="G710" s="136" t="str">
        <f t="shared" si="42"/>
        <v>项</v>
      </c>
    </row>
    <row r="711" ht="36" customHeight="1" spans="1:7">
      <c r="A711" s="395">
        <v>21013</v>
      </c>
      <c r="B711" s="270" t="s">
        <v>641</v>
      </c>
      <c r="C711" s="277">
        <v>607</v>
      </c>
      <c r="D711" s="277">
        <v>336</v>
      </c>
      <c r="E711" s="85">
        <f t="shared" si="38"/>
        <v>-0.446</v>
      </c>
      <c r="F711" s="247" t="str">
        <f t="shared" si="41"/>
        <v>是</v>
      </c>
      <c r="G711" s="136" t="str">
        <f t="shared" si="42"/>
        <v>款</v>
      </c>
    </row>
    <row r="712" ht="36" customHeight="1" spans="1:7">
      <c r="A712" s="396">
        <v>2101301</v>
      </c>
      <c r="B712" s="273" t="s">
        <v>642</v>
      </c>
      <c r="C712" s="275">
        <v>600</v>
      </c>
      <c r="D712" s="275">
        <v>336</v>
      </c>
      <c r="E712" s="88">
        <f t="shared" si="38"/>
        <v>-0.44</v>
      </c>
      <c r="F712" s="247" t="str">
        <f t="shared" si="41"/>
        <v>是</v>
      </c>
      <c r="G712" s="136" t="str">
        <f t="shared" si="42"/>
        <v>项</v>
      </c>
    </row>
    <row r="713" ht="36" customHeight="1" spans="1:7">
      <c r="A713" s="396">
        <v>2101302</v>
      </c>
      <c r="B713" s="273" t="s">
        <v>643</v>
      </c>
      <c r="C713" s="275">
        <v>0</v>
      </c>
      <c r="D713" s="275">
        <v>0</v>
      </c>
      <c r="E713" s="88" t="str">
        <f t="shared" si="38"/>
        <v/>
      </c>
      <c r="F713" s="247" t="str">
        <f t="shared" si="41"/>
        <v>否</v>
      </c>
      <c r="G713" s="136" t="str">
        <f t="shared" si="42"/>
        <v>项</v>
      </c>
    </row>
    <row r="714" ht="36" customHeight="1" spans="1:7">
      <c r="A714" s="396">
        <v>2101399</v>
      </c>
      <c r="B714" s="273" t="s">
        <v>644</v>
      </c>
      <c r="C714" s="275">
        <v>7</v>
      </c>
      <c r="D714" s="275">
        <v>0</v>
      </c>
      <c r="E714" s="88">
        <f t="shared" si="38"/>
        <v>-1</v>
      </c>
      <c r="F714" s="247" t="str">
        <f t="shared" si="41"/>
        <v>是</v>
      </c>
      <c r="G714" s="136" t="str">
        <f t="shared" si="42"/>
        <v>项</v>
      </c>
    </row>
    <row r="715" ht="36" customHeight="1" spans="1:7">
      <c r="A715" s="395">
        <v>21014</v>
      </c>
      <c r="B715" s="270" t="s">
        <v>645</v>
      </c>
      <c r="C715" s="277">
        <v>111</v>
      </c>
      <c r="D715" s="277">
        <v>66</v>
      </c>
      <c r="E715" s="85">
        <f t="shared" si="38"/>
        <v>-0.405</v>
      </c>
      <c r="F715" s="247" t="str">
        <f t="shared" si="41"/>
        <v>是</v>
      </c>
      <c r="G715" s="136" t="str">
        <f t="shared" si="42"/>
        <v>款</v>
      </c>
    </row>
    <row r="716" ht="36" customHeight="1" spans="1:7">
      <c r="A716" s="396">
        <v>2101401</v>
      </c>
      <c r="B716" s="273" t="s">
        <v>646</v>
      </c>
      <c r="C716" s="275">
        <v>56</v>
      </c>
      <c r="D716" s="275">
        <v>66</v>
      </c>
      <c r="E716" s="88">
        <f t="shared" si="38"/>
        <v>0.179</v>
      </c>
      <c r="F716" s="247" t="str">
        <f t="shared" si="41"/>
        <v>是</v>
      </c>
      <c r="G716" s="136" t="str">
        <f t="shared" si="42"/>
        <v>项</v>
      </c>
    </row>
    <row r="717" ht="36" customHeight="1" spans="1:7">
      <c r="A717" s="396">
        <v>2101499</v>
      </c>
      <c r="B717" s="273" t="s">
        <v>647</v>
      </c>
      <c r="C717" s="275">
        <v>55</v>
      </c>
      <c r="D717" s="275">
        <v>0</v>
      </c>
      <c r="E717" s="88">
        <f t="shared" si="38"/>
        <v>-1</v>
      </c>
      <c r="F717" s="247" t="str">
        <f t="shared" si="41"/>
        <v>是</v>
      </c>
      <c r="G717" s="136" t="str">
        <f t="shared" si="42"/>
        <v>项</v>
      </c>
    </row>
    <row r="718" ht="36" customHeight="1" spans="1:7">
      <c r="A718" s="395">
        <v>21015</v>
      </c>
      <c r="B718" s="270" t="s">
        <v>648</v>
      </c>
      <c r="C718" s="277">
        <v>6</v>
      </c>
      <c r="D718" s="277">
        <v>0</v>
      </c>
      <c r="E718" s="85">
        <f t="shared" si="38"/>
        <v>-1</v>
      </c>
      <c r="F718" s="247" t="str">
        <f t="shared" si="41"/>
        <v>是</v>
      </c>
      <c r="G718" s="136" t="str">
        <f t="shared" si="42"/>
        <v>款</v>
      </c>
    </row>
    <row r="719" ht="36" customHeight="1" spans="1:7">
      <c r="A719" s="396">
        <v>2101501</v>
      </c>
      <c r="B719" s="273" t="s">
        <v>137</v>
      </c>
      <c r="C719" s="275">
        <v>0</v>
      </c>
      <c r="D719" s="275">
        <v>0</v>
      </c>
      <c r="E719" s="88" t="str">
        <f t="shared" si="38"/>
        <v/>
      </c>
      <c r="F719" s="247" t="str">
        <f t="shared" si="41"/>
        <v>否</v>
      </c>
      <c r="G719" s="136" t="str">
        <f t="shared" si="42"/>
        <v>项</v>
      </c>
    </row>
    <row r="720" ht="36" customHeight="1" spans="1:7">
      <c r="A720" s="396">
        <v>2101502</v>
      </c>
      <c r="B720" s="273" t="s">
        <v>138</v>
      </c>
      <c r="C720" s="275">
        <v>0</v>
      </c>
      <c r="D720" s="275">
        <v>0</v>
      </c>
      <c r="E720" s="88" t="str">
        <f t="shared" si="38"/>
        <v/>
      </c>
      <c r="F720" s="247" t="str">
        <f t="shared" si="41"/>
        <v>否</v>
      </c>
      <c r="G720" s="136" t="str">
        <f t="shared" si="42"/>
        <v>项</v>
      </c>
    </row>
    <row r="721" ht="36" customHeight="1" spans="1:7">
      <c r="A721" s="396">
        <v>2101503</v>
      </c>
      <c r="B721" s="273" t="s">
        <v>139</v>
      </c>
      <c r="C721" s="275">
        <v>0</v>
      </c>
      <c r="D721" s="275">
        <v>0</v>
      </c>
      <c r="E721" s="88" t="str">
        <f t="shared" si="38"/>
        <v/>
      </c>
      <c r="F721" s="247" t="str">
        <f t="shared" si="41"/>
        <v>否</v>
      </c>
      <c r="G721" s="136" t="str">
        <f t="shared" si="42"/>
        <v>项</v>
      </c>
    </row>
    <row r="722" ht="36" customHeight="1" spans="1:7">
      <c r="A722" s="396">
        <v>2101504</v>
      </c>
      <c r="B722" s="273" t="s">
        <v>178</v>
      </c>
      <c r="C722" s="275">
        <v>0</v>
      </c>
      <c r="D722" s="275">
        <v>0</v>
      </c>
      <c r="E722" s="88" t="str">
        <f t="shared" si="38"/>
        <v/>
      </c>
      <c r="F722" s="247" t="str">
        <f t="shared" si="41"/>
        <v>否</v>
      </c>
      <c r="G722" s="136" t="str">
        <f t="shared" si="42"/>
        <v>项</v>
      </c>
    </row>
    <row r="723" ht="36" customHeight="1" spans="1:7">
      <c r="A723" s="396">
        <v>2101505</v>
      </c>
      <c r="B723" s="273" t="s">
        <v>649</v>
      </c>
      <c r="C723" s="275">
        <v>0</v>
      </c>
      <c r="D723" s="275">
        <v>0</v>
      </c>
      <c r="E723" s="88" t="str">
        <f t="shared" ref="E723:E730" si="43">IF(C723&gt;0,D723/C723-1,IF(C723&lt;0,-(D723/C723-1),""))</f>
        <v/>
      </c>
      <c r="F723" s="247" t="str">
        <f t="shared" si="41"/>
        <v>否</v>
      </c>
      <c r="G723" s="136" t="str">
        <f t="shared" si="42"/>
        <v>项</v>
      </c>
    </row>
    <row r="724" ht="36" customHeight="1" spans="1:7">
      <c r="A724" s="396">
        <v>2101506</v>
      </c>
      <c r="B724" s="273" t="s">
        <v>650</v>
      </c>
      <c r="C724" s="275">
        <v>0</v>
      </c>
      <c r="D724" s="275">
        <v>0</v>
      </c>
      <c r="E724" s="88" t="str">
        <f t="shared" si="43"/>
        <v/>
      </c>
      <c r="F724" s="247" t="str">
        <f t="shared" si="41"/>
        <v>否</v>
      </c>
      <c r="G724" s="136" t="str">
        <f t="shared" si="42"/>
        <v>项</v>
      </c>
    </row>
    <row r="725" ht="36" customHeight="1" spans="1:7">
      <c r="A725" s="396">
        <v>2101550</v>
      </c>
      <c r="B725" s="273" t="s">
        <v>146</v>
      </c>
      <c r="C725" s="275">
        <v>0</v>
      </c>
      <c r="D725" s="275">
        <v>0</v>
      </c>
      <c r="E725" s="88" t="str">
        <f t="shared" si="43"/>
        <v/>
      </c>
      <c r="F725" s="247" t="str">
        <f t="shared" si="41"/>
        <v>否</v>
      </c>
      <c r="G725" s="136" t="str">
        <f t="shared" si="42"/>
        <v>项</v>
      </c>
    </row>
    <row r="726" ht="36" customHeight="1" spans="1:7">
      <c r="A726" s="396">
        <v>2101599</v>
      </c>
      <c r="B726" s="273" t="s">
        <v>651</v>
      </c>
      <c r="C726" s="275">
        <v>6</v>
      </c>
      <c r="D726" s="275">
        <v>0</v>
      </c>
      <c r="E726" s="88">
        <f t="shared" si="43"/>
        <v>-1</v>
      </c>
      <c r="F726" s="247" t="str">
        <f t="shared" si="41"/>
        <v>是</v>
      </c>
      <c r="G726" s="136" t="str">
        <f t="shared" si="42"/>
        <v>项</v>
      </c>
    </row>
    <row r="727" ht="36" customHeight="1" spans="1:7">
      <c r="A727" s="395">
        <v>21016</v>
      </c>
      <c r="B727" s="270" t="s">
        <v>652</v>
      </c>
      <c r="C727" s="277">
        <v>18</v>
      </c>
      <c r="D727" s="277">
        <v>13</v>
      </c>
      <c r="E727" s="85">
        <f t="shared" si="43"/>
        <v>-0.278</v>
      </c>
      <c r="F727" s="247" t="str">
        <f t="shared" si="41"/>
        <v>是</v>
      </c>
      <c r="G727" s="136" t="str">
        <f t="shared" si="42"/>
        <v>款</v>
      </c>
    </row>
    <row r="728" ht="36" customHeight="1" spans="1:7">
      <c r="A728" s="396">
        <v>2101601</v>
      </c>
      <c r="B728" s="273" t="s">
        <v>653</v>
      </c>
      <c r="C728" s="275">
        <v>18</v>
      </c>
      <c r="D728" s="275">
        <v>13</v>
      </c>
      <c r="E728" s="88">
        <f t="shared" si="43"/>
        <v>-0.278</v>
      </c>
      <c r="F728" s="247" t="str">
        <f t="shared" si="41"/>
        <v>是</v>
      </c>
      <c r="G728" s="136" t="str">
        <f t="shared" si="42"/>
        <v>项</v>
      </c>
    </row>
    <row r="729" ht="36" customHeight="1" spans="1:7">
      <c r="A729" s="395">
        <v>21099</v>
      </c>
      <c r="B729" s="270" t="s">
        <v>654</v>
      </c>
      <c r="C729" s="277">
        <v>0</v>
      </c>
      <c r="D729" s="277">
        <v>0</v>
      </c>
      <c r="E729" s="85" t="str">
        <f t="shared" si="43"/>
        <v/>
      </c>
      <c r="F729" s="247" t="str">
        <f t="shared" si="41"/>
        <v>否</v>
      </c>
      <c r="G729" s="136" t="str">
        <f t="shared" si="42"/>
        <v>款</v>
      </c>
    </row>
    <row r="730" ht="36" customHeight="1" spans="1:7">
      <c r="A730" s="399">
        <v>2109999</v>
      </c>
      <c r="B730" s="273" t="s">
        <v>655</v>
      </c>
      <c r="C730" s="275">
        <v>0</v>
      </c>
      <c r="D730" s="275">
        <v>0</v>
      </c>
      <c r="E730" s="88" t="str">
        <f t="shared" si="43"/>
        <v/>
      </c>
      <c r="F730" s="247" t="str">
        <f t="shared" si="41"/>
        <v>否</v>
      </c>
      <c r="G730" s="136" t="str">
        <f t="shared" si="42"/>
        <v>项</v>
      </c>
    </row>
    <row r="731" ht="36" customHeight="1" spans="1:7">
      <c r="A731" s="395">
        <v>211</v>
      </c>
      <c r="B731" s="270" t="s">
        <v>88</v>
      </c>
      <c r="C731" s="277">
        <v>807</v>
      </c>
      <c r="D731" s="277">
        <v>2467</v>
      </c>
      <c r="E731" s="85">
        <f t="shared" ref="E731:E767" si="44">IF(C731&gt;0,D731/C731-1,IF(C731&lt;0,-(D731/C731-1),""))</f>
        <v>2.057</v>
      </c>
      <c r="F731" s="247" t="str">
        <f t="shared" si="41"/>
        <v>是</v>
      </c>
      <c r="G731" s="136" t="str">
        <f t="shared" si="42"/>
        <v>类</v>
      </c>
    </row>
    <row r="732" ht="36" customHeight="1" spans="1:7">
      <c r="A732" s="395">
        <v>21101</v>
      </c>
      <c r="B732" s="270" t="s">
        <v>656</v>
      </c>
      <c r="C732" s="277">
        <v>3</v>
      </c>
      <c r="D732" s="277">
        <v>0</v>
      </c>
      <c r="E732" s="85">
        <f t="shared" si="44"/>
        <v>-1</v>
      </c>
      <c r="F732" s="247" t="str">
        <f t="shared" si="41"/>
        <v>是</v>
      </c>
      <c r="G732" s="136" t="str">
        <f t="shared" si="42"/>
        <v>款</v>
      </c>
    </row>
    <row r="733" ht="36" customHeight="1" spans="1:7">
      <c r="A733" s="396">
        <v>2110101</v>
      </c>
      <c r="B733" s="273" t="s">
        <v>137</v>
      </c>
      <c r="C733" s="275">
        <v>3</v>
      </c>
      <c r="D733" s="275">
        <v>0</v>
      </c>
      <c r="E733" s="88">
        <f t="shared" si="44"/>
        <v>-1</v>
      </c>
      <c r="F733" s="247" t="str">
        <f t="shared" si="41"/>
        <v>是</v>
      </c>
      <c r="G733" s="136" t="str">
        <f t="shared" si="42"/>
        <v>项</v>
      </c>
    </row>
    <row r="734" ht="36" customHeight="1" spans="1:7">
      <c r="A734" s="396">
        <v>2110102</v>
      </c>
      <c r="B734" s="273" t="s">
        <v>138</v>
      </c>
      <c r="C734" s="275">
        <v>0</v>
      </c>
      <c r="D734" s="275">
        <v>0</v>
      </c>
      <c r="E734" s="88" t="str">
        <f t="shared" si="44"/>
        <v/>
      </c>
      <c r="F734" s="247" t="str">
        <f t="shared" si="41"/>
        <v>否</v>
      </c>
      <c r="G734" s="136" t="str">
        <f t="shared" si="42"/>
        <v>项</v>
      </c>
    </row>
    <row r="735" ht="36" customHeight="1" spans="1:7">
      <c r="A735" s="396">
        <v>2110103</v>
      </c>
      <c r="B735" s="273" t="s">
        <v>139</v>
      </c>
      <c r="C735" s="275">
        <v>0</v>
      </c>
      <c r="D735" s="275">
        <v>0</v>
      </c>
      <c r="E735" s="88" t="str">
        <f t="shared" si="44"/>
        <v/>
      </c>
      <c r="F735" s="247" t="str">
        <f t="shared" si="41"/>
        <v>否</v>
      </c>
      <c r="G735" s="136" t="str">
        <f t="shared" si="42"/>
        <v>项</v>
      </c>
    </row>
    <row r="736" ht="36" customHeight="1" spans="1:7">
      <c r="A736" s="396">
        <v>2110104</v>
      </c>
      <c r="B736" s="273" t="s">
        <v>657</v>
      </c>
      <c r="C736" s="275">
        <v>0</v>
      </c>
      <c r="D736" s="275">
        <v>0</v>
      </c>
      <c r="E736" s="88" t="str">
        <f t="shared" si="44"/>
        <v/>
      </c>
      <c r="F736" s="247" t="str">
        <f t="shared" si="41"/>
        <v>否</v>
      </c>
      <c r="G736" s="136" t="str">
        <f t="shared" si="42"/>
        <v>项</v>
      </c>
    </row>
    <row r="737" ht="36" customHeight="1" spans="1:7">
      <c r="A737" s="396">
        <v>2110105</v>
      </c>
      <c r="B737" s="273" t="s">
        <v>658</v>
      </c>
      <c r="C737" s="275">
        <v>0</v>
      </c>
      <c r="D737" s="275">
        <v>0</v>
      </c>
      <c r="E737" s="88" t="str">
        <f t="shared" si="44"/>
        <v/>
      </c>
      <c r="F737" s="247" t="str">
        <f t="shared" si="41"/>
        <v>否</v>
      </c>
      <c r="G737" s="136" t="str">
        <f t="shared" si="42"/>
        <v>项</v>
      </c>
    </row>
    <row r="738" ht="36" customHeight="1" spans="1:7">
      <c r="A738" s="396">
        <v>2110106</v>
      </c>
      <c r="B738" s="273" t="s">
        <v>659</v>
      </c>
      <c r="C738" s="275">
        <v>0</v>
      </c>
      <c r="D738" s="275">
        <v>0</v>
      </c>
      <c r="E738" s="88" t="str">
        <f t="shared" si="44"/>
        <v/>
      </c>
      <c r="F738" s="247" t="str">
        <f t="shared" si="41"/>
        <v>否</v>
      </c>
      <c r="G738" s="136" t="str">
        <f t="shared" si="42"/>
        <v>项</v>
      </c>
    </row>
    <row r="739" ht="36" customHeight="1" spans="1:7">
      <c r="A739" s="396">
        <v>2110107</v>
      </c>
      <c r="B739" s="273" t="s">
        <v>660</v>
      </c>
      <c r="C739" s="275">
        <v>0</v>
      </c>
      <c r="D739" s="275">
        <v>0</v>
      </c>
      <c r="E739" s="88" t="str">
        <f t="shared" si="44"/>
        <v/>
      </c>
      <c r="F739" s="247" t="str">
        <f t="shared" si="41"/>
        <v>否</v>
      </c>
      <c r="G739" s="136" t="str">
        <f t="shared" si="42"/>
        <v>项</v>
      </c>
    </row>
    <row r="740" ht="36" customHeight="1" spans="1:7">
      <c r="A740" s="396">
        <v>2110108</v>
      </c>
      <c r="B740" s="273" t="s">
        <v>661</v>
      </c>
      <c r="C740" s="275">
        <v>0</v>
      </c>
      <c r="D740" s="275">
        <v>0</v>
      </c>
      <c r="E740" s="88" t="str">
        <f t="shared" si="44"/>
        <v/>
      </c>
      <c r="F740" s="247" t="str">
        <f t="shared" si="41"/>
        <v>否</v>
      </c>
      <c r="G740" s="136" t="str">
        <f t="shared" si="42"/>
        <v>项</v>
      </c>
    </row>
    <row r="741" ht="36" customHeight="1" spans="1:7">
      <c r="A741" s="396">
        <v>2110199</v>
      </c>
      <c r="B741" s="273" t="s">
        <v>662</v>
      </c>
      <c r="C741" s="275">
        <v>0</v>
      </c>
      <c r="D741" s="275">
        <v>0</v>
      </c>
      <c r="E741" s="88" t="str">
        <f t="shared" si="44"/>
        <v/>
      </c>
      <c r="F741" s="247" t="str">
        <f t="shared" si="41"/>
        <v>否</v>
      </c>
      <c r="G741" s="136" t="str">
        <f t="shared" si="42"/>
        <v>项</v>
      </c>
    </row>
    <row r="742" ht="36" customHeight="1" spans="1:7">
      <c r="A742" s="395">
        <v>21102</v>
      </c>
      <c r="B742" s="270" t="s">
        <v>663</v>
      </c>
      <c r="C742" s="277">
        <v>0</v>
      </c>
      <c r="D742" s="277">
        <v>0</v>
      </c>
      <c r="E742" s="85" t="str">
        <f t="shared" si="44"/>
        <v/>
      </c>
      <c r="F742" s="247" t="str">
        <f t="shared" si="41"/>
        <v>否</v>
      </c>
      <c r="G742" s="136" t="str">
        <f t="shared" si="42"/>
        <v>款</v>
      </c>
    </row>
    <row r="743" ht="36" customHeight="1" spans="1:7">
      <c r="A743" s="396">
        <v>2110203</v>
      </c>
      <c r="B743" s="273" t="s">
        <v>664</v>
      </c>
      <c r="C743" s="275">
        <v>0</v>
      </c>
      <c r="D743" s="275">
        <v>0</v>
      </c>
      <c r="E743" s="88" t="str">
        <f t="shared" si="44"/>
        <v/>
      </c>
      <c r="F743" s="247" t="str">
        <f t="shared" si="41"/>
        <v>否</v>
      </c>
      <c r="G743" s="136" t="str">
        <f t="shared" si="42"/>
        <v>项</v>
      </c>
    </row>
    <row r="744" ht="36" customHeight="1" spans="1:7">
      <c r="A744" s="396">
        <v>2110204</v>
      </c>
      <c r="B744" s="273" t="s">
        <v>665</v>
      </c>
      <c r="C744" s="275">
        <v>0</v>
      </c>
      <c r="D744" s="275">
        <v>0</v>
      </c>
      <c r="E744" s="88" t="str">
        <f t="shared" si="44"/>
        <v/>
      </c>
      <c r="F744" s="247" t="str">
        <f t="shared" si="41"/>
        <v>否</v>
      </c>
      <c r="G744" s="136" t="str">
        <f t="shared" si="42"/>
        <v>项</v>
      </c>
    </row>
    <row r="745" ht="36" customHeight="1" spans="1:7">
      <c r="A745" s="396">
        <v>2110299</v>
      </c>
      <c r="B745" s="273" t="s">
        <v>666</v>
      </c>
      <c r="C745" s="275">
        <v>0</v>
      </c>
      <c r="D745" s="275">
        <v>0</v>
      </c>
      <c r="E745" s="88" t="str">
        <f t="shared" si="44"/>
        <v/>
      </c>
      <c r="F745" s="247" t="str">
        <f t="shared" si="41"/>
        <v>否</v>
      </c>
      <c r="G745" s="136" t="str">
        <f t="shared" si="42"/>
        <v>项</v>
      </c>
    </row>
    <row r="746" ht="36" customHeight="1" spans="1:7">
      <c r="A746" s="395">
        <v>21103</v>
      </c>
      <c r="B746" s="270" t="s">
        <v>667</v>
      </c>
      <c r="C746" s="277">
        <v>310</v>
      </c>
      <c r="D746" s="277">
        <v>1067</v>
      </c>
      <c r="E746" s="85">
        <f t="shared" si="44"/>
        <v>2.442</v>
      </c>
      <c r="F746" s="247" t="str">
        <f t="shared" si="41"/>
        <v>是</v>
      </c>
      <c r="G746" s="136" t="str">
        <f t="shared" si="42"/>
        <v>款</v>
      </c>
    </row>
    <row r="747" ht="36" customHeight="1" spans="1:7">
      <c r="A747" s="396">
        <v>2110301</v>
      </c>
      <c r="B747" s="273" t="s">
        <v>668</v>
      </c>
      <c r="C747" s="275">
        <v>0</v>
      </c>
      <c r="D747" s="275">
        <v>0</v>
      </c>
      <c r="E747" s="88" t="str">
        <f t="shared" si="44"/>
        <v/>
      </c>
      <c r="F747" s="247" t="str">
        <f t="shared" si="41"/>
        <v>否</v>
      </c>
      <c r="G747" s="136" t="str">
        <f t="shared" si="42"/>
        <v>项</v>
      </c>
    </row>
    <row r="748" ht="36" customHeight="1" spans="1:7">
      <c r="A748" s="396">
        <v>2110302</v>
      </c>
      <c r="B748" s="273" t="s">
        <v>669</v>
      </c>
      <c r="C748" s="275">
        <v>300</v>
      </c>
      <c r="D748" s="275">
        <v>1067</v>
      </c>
      <c r="E748" s="88">
        <f t="shared" si="44"/>
        <v>2.557</v>
      </c>
      <c r="F748" s="247" t="str">
        <f t="shared" si="41"/>
        <v>是</v>
      </c>
      <c r="G748" s="136" t="str">
        <f t="shared" si="42"/>
        <v>项</v>
      </c>
    </row>
    <row r="749" ht="36" customHeight="1" spans="1:7">
      <c r="A749" s="396">
        <v>2110303</v>
      </c>
      <c r="B749" s="273" t="s">
        <v>670</v>
      </c>
      <c r="C749" s="275">
        <v>0</v>
      </c>
      <c r="D749" s="275">
        <v>0</v>
      </c>
      <c r="E749" s="88" t="str">
        <f t="shared" si="44"/>
        <v/>
      </c>
      <c r="F749" s="247" t="str">
        <f t="shared" si="41"/>
        <v>否</v>
      </c>
      <c r="G749" s="136" t="str">
        <f t="shared" si="42"/>
        <v>项</v>
      </c>
    </row>
    <row r="750" ht="36" customHeight="1" spans="1:7">
      <c r="A750" s="396">
        <v>2110304</v>
      </c>
      <c r="B750" s="273" t="s">
        <v>671</v>
      </c>
      <c r="C750" s="275">
        <v>10</v>
      </c>
      <c r="D750" s="275">
        <v>0</v>
      </c>
      <c r="E750" s="88">
        <f t="shared" si="44"/>
        <v>-1</v>
      </c>
      <c r="F750" s="247" t="str">
        <f t="shared" si="41"/>
        <v>是</v>
      </c>
      <c r="G750" s="136" t="str">
        <f t="shared" si="42"/>
        <v>项</v>
      </c>
    </row>
    <row r="751" ht="36" customHeight="1" spans="1:7">
      <c r="A751" s="396">
        <v>2110305</v>
      </c>
      <c r="B751" s="273" t="s">
        <v>672</v>
      </c>
      <c r="C751" s="275">
        <v>0</v>
      </c>
      <c r="D751" s="275">
        <v>0</v>
      </c>
      <c r="E751" s="88" t="str">
        <f t="shared" si="44"/>
        <v/>
      </c>
      <c r="F751" s="247" t="str">
        <f t="shared" si="41"/>
        <v>否</v>
      </c>
      <c r="G751" s="136" t="str">
        <f t="shared" si="42"/>
        <v>项</v>
      </c>
    </row>
    <row r="752" ht="36" customHeight="1" spans="1:7">
      <c r="A752" s="396">
        <v>2110306</v>
      </c>
      <c r="B752" s="273" t="s">
        <v>673</v>
      </c>
      <c r="C752" s="275">
        <v>0</v>
      </c>
      <c r="D752" s="275">
        <v>0</v>
      </c>
      <c r="E752" s="88" t="str">
        <f t="shared" si="44"/>
        <v/>
      </c>
      <c r="F752" s="247" t="str">
        <f t="shared" si="41"/>
        <v>否</v>
      </c>
      <c r="G752" s="136" t="str">
        <f t="shared" si="42"/>
        <v>项</v>
      </c>
    </row>
    <row r="753" ht="36" customHeight="1" spans="1:7">
      <c r="A753" s="401">
        <v>2110307</v>
      </c>
      <c r="B753" s="273" t="s">
        <v>674</v>
      </c>
      <c r="C753" s="275">
        <v>0</v>
      </c>
      <c r="D753" s="275">
        <v>0</v>
      </c>
      <c r="E753" s="88" t="str">
        <f t="shared" si="44"/>
        <v/>
      </c>
      <c r="F753" s="247" t="str">
        <f t="shared" si="41"/>
        <v>否</v>
      </c>
      <c r="G753" s="136" t="str">
        <f t="shared" si="42"/>
        <v>项</v>
      </c>
    </row>
    <row r="754" ht="36" customHeight="1" spans="1:7">
      <c r="A754" s="396">
        <v>2110399</v>
      </c>
      <c r="B754" s="273" t="s">
        <v>675</v>
      </c>
      <c r="C754" s="275">
        <v>0</v>
      </c>
      <c r="D754" s="275">
        <v>0</v>
      </c>
      <c r="E754" s="88" t="str">
        <f t="shared" si="44"/>
        <v/>
      </c>
      <c r="F754" s="247" t="str">
        <f t="shared" si="41"/>
        <v>否</v>
      </c>
      <c r="G754" s="136" t="str">
        <f t="shared" si="42"/>
        <v>项</v>
      </c>
    </row>
    <row r="755" ht="36" customHeight="1" spans="1:7">
      <c r="A755" s="395">
        <v>21104</v>
      </c>
      <c r="B755" s="270" t="s">
        <v>676</v>
      </c>
      <c r="C755" s="277">
        <v>106</v>
      </c>
      <c r="D755" s="277">
        <v>600</v>
      </c>
      <c r="E755" s="85">
        <f t="shared" si="44"/>
        <v>4.66</v>
      </c>
      <c r="F755" s="247" t="str">
        <f t="shared" si="41"/>
        <v>是</v>
      </c>
      <c r="G755" s="136" t="str">
        <f t="shared" si="42"/>
        <v>款</v>
      </c>
    </row>
    <row r="756" ht="36" customHeight="1" spans="1:7">
      <c r="A756" s="396">
        <v>2110401</v>
      </c>
      <c r="B756" s="273" t="s">
        <v>677</v>
      </c>
      <c r="C756" s="275">
        <v>32</v>
      </c>
      <c r="D756" s="275">
        <v>0</v>
      </c>
      <c r="E756" s="88">
        <f t="shared" si="44"/>
        <v>-1</v>
      </c>
      <c r="F756" s="247" t="str">
        <f t="shared" si="41"/>
        <v>是</v>
      </c>
      <c r="G756" s="136" t="str">
        <f t="shared" si="42"/>
        <v>项</v>
      </c>
    </row>
    <row r="757" ht="36" customHeight="1" spans="1:7">
      <c r="A757" s="396">
        <v>2110402</v>
      </c>
      <c r="B757" s="273" t="s">
        <v>678</v>
      </c>
      <c r="C757" s="275">
        <v>20</v>
      </c>
      <c r="D757" s="275">
        <v>600</v>
      </c>
      <c r="E757" s="88">
        <f t="shared" si="44"/>
        <v>29</v>
      </c>
      <c r="F757" s="247" t="str">
        <f t="shared" si="41"/>
        <v>是</v>
      </c>
      <c r="G757" s="136" t="str">
        <f t="shared" si="42"/>
        <v>项</v>
      </c>
    </row>
    <row r="758" ht="36" customHeight="1" spans="1:7">
      <c r="A758" s="396">
        <v>2110404</v>
      </c>
      <c r="B758" s="273" t="s">
        <v>679</v>
      </c>
      <c r="C758" s="275">
        <v>0</v>
      </c>
      <c r="D758" s="275">
        <v>0</v>
      </c>
      <c r="E758" s="88" t="str">
        <f t="shared" si="44"/>
        <v/>
      </c>
      <c r="F758" s="247" t="str">
        <f t="shared" si="41"/>
        <v>否</v>
      </c>
      <c r="G758" s="136" t="str">
        <f t="shared" si="42"/>
        <v>项</v>
      </c>
    </row>
    <row r="759" ht="36" customHeight="1" spans="1:7">
      <c r="A759" s="396">
        <v>2110499</v>
      </c>
      <c r="B759" s="273" t="s">
        <v>680</v>
      </c>
      <c r="C759" s="275">
        <v>54</v>
      </c>
      <c r="D759" s="275">
        <v>0</v>
      </c>
      <c r="E759" s="88">
        <f t="shared" si="44"/>
        <v>-1</v>
      </c>
      <c r="F759" s="247" t="str">
        <f t="shared" si="41"/>
        <v>是</v>
      </c>
      <c r="G759" s="136" t="str">
        <f t="shared" si="42"/>
        <v>项</v>
      </c>
    </row>
    <row r="760" ht="36" customHeight="1" spans="1:7">
      <c r="A760" s="395">
        <v>21105</v>
      </c>
      <c r="B760" s="270" t="s">
        <v>681</v>
      </c>
      <c r="C760" s="277">
        <v>13</v>
      </c>
      <c r="D760" s="277">
        <v>0</v>
      </c>
      <c r="E760" s="85">
        <f t="shared" si="44"/>
        <v>-1</v>
      </c>
      <c r="F760" s="247" t="str">
        <f t="shared" ref="F760:F823" si="45">IF(LEN(A760)=3,"是",IF(B760&lt;&gt;"",IF(SUM(C760:D760)&lt;&gt;0,"是","否"),"是"))</f>
        <v>是</v>
      </c>
      <c r="G760" s="136" t="str">
        <f t="shared" ref="G760:G823" si="46">IF(LEN(A760)=3,"类",IF(LEN(A760)=5,"款","项"))</f>
        <v>款</v>
      </c>
    </row>
    <row r="761" ht="36" customHeight="1" spans="1:7">
      <c r="A761" s="396">
        <v>2110501</v>
      </c>
      <c r="B761" s="273" t="s">
        <v>682</v>
      </c>
      <c r="C761" s="275">
        <v>13</v>
      </c>
      <c r="D761" s="275">
        <v>0</v>
      </c>
      <c r="E761" s="88">
        <f t="shared" si="44"/>
        <v>-1</v>
      </c>
      <c r="F761" s="247" t="str">
        <f t="shared" si="45"/>
        <v>是</v>
      </c>
      <c r="G761" s="136" t="str">
        <f t="shared" si="46"/>
        <v>项</v>
      </c>
    </row>
    <row r="762" ht="36" customHeight="1" spans="1:7">
      <c r="A762" s="396">
        <v>2110502</v>
      </c>
      <c r="B762" s="273" t="s">
        <v>683</v>
      </c>
      <c r="C762" s="275">
        <v>0</v>
      </c>
      <c r="D762" s="275">
        <v>0</v>
      </c>
      <c r="E762" s="88" t="str">
        <f t="shared" si="44"/>
        <v/>
      </c>
      <c r="F762" s="247" t="str">
        <f t="shared" si="45"/>
        <v>否</v>
      </c>
      <c r="G762" s="136" t="str">
        <f t="shared" si="46"/>
        <v>项</v>
      </c>
    </row>
    <row r="763" ht="36" customHeight="1" spans="1:7">
      <c r="A763" s="396">
        <v>2110503</v>
      </c>
      <c r="B763" s="273" t="s">
        <v>684</v>
      </c>
      <c r="C763" s="275">
        <v>0</v>
      </c>
      <c r="D763" s="275">
        <v>0</v>
      </c>
      <c r="E763" s="88" t="str">
        <f t="shared" si="44"/>
        <v/>
      </c>
      <c r="F763" s="247" t="str">
        <f t="shared" si="45"/>
        <v>否</v>
      </c>
      <c r="G763" s="136" t="str">
        <f t="shared" si="46"/>
        <v>项</v>
      </c>
    </row>
    <row r="764" ht="36" customHeight="1" spans="1:7">
      <c r="A764" s="396">
        <v>2110506</v>
      </c>
      <c r="B764" s="273" t="s">
        <v>685</v>
      </c>
      <c r="C764" s="275">
        <v>0</v>
      </c>
      <c r="D764" s="275">
        <v>0</v>
      </c>
      <c r="E764" s="88" t="str">
        <f t="shared" si="44"/>
        <v/>
      </c>
      <c r="F764" s="247" t="str">
        <f t="shared" si="45"/>
        <v>否</v>
      </c>
      <c r="G764" s="136" t="str">
        <f t="shared" si="46"/>
        <v>项</v>
      </c>
    </row>
    <row r="765" ht="36" customHeight="1" spans="1:7">
      <c r="A765" s="396">
        <v>2110507</v>
      </c>
      <c r="B765" s="273" t="s">
        <v>686</v>
      </c>
      <c r="C765" s="275">
        <v>0</v>
      </c>
      <c r="D765" s="275">
        <v>0</v>
      </c>
      <c r="E765" s="88" t="str">
        <f t="shared" si="44"/>
        <v/>
      </c>
      <c r="F765" s="247" t="str">
        <f t="shared" si="45"/>
        <v>否</v>
      </c>
      <c r="G765" s="136" t="str">
        <f t="shared" si="46"/>
        <v>项</v>
      </c>
    </row>
    <row r="766" ht="36" customHeight="1" spans="1:7">
      <c r="A766" s="396">
        <v>2110599</v>
      </c>
      <c r="B766" s="273" t="s">
        <v>687</v>
      </c>
      <c r="C766" s="275">
        <v>0</v>
      </c>
      <c r="D766" s="275">
        <v>0</v>
      </c>
      <c r="E766" s="88" t="str">
        <f t="shared" si="44"/>
        <v/>
      </c>
      <c r="F766" s="247" t="str">
        <f t="shared" si="45"/>
        <v>否</v>
      </c>
      <c r="G766" s="136" t="str">
        <f t="shared" si="46"/>
        <v>项</v>
      </c>
    </row>
    <row r="767" ht="36" customHeight="1" spans="1:7">
      <c r="A767" s="395">
        <v>21106</v>
      </c>
      <c r="B767" s="270" t="s">
        <v>688</v>
      </c>
      <c r="C767" s="277">
        <v>247</v>
      </c>
      <c r="D767" s="277">
        <v>530</v>
      </c>
      <c r="E767" s="85">
        <f t="shared" si="44"/>
        <v>1.146</v>
      </c>
      <c r="F767" s="247" t="str">
        <f t="shared" si="45"/>
        <v>是</v>
      </c>
      <c r="G767" s="136" t="str">
        <f t="shared" si="46"/>
        <v>款</v>
      </c>
    </row>
    <row r="768" ht="36" customHeight="1" spans="1:7">
      <c r="A768" s="396">
        <v>2110602</v>
      </c>
      <c r="B768" s="273" t="s">
        <v>689</v>
      </c>
      <c r="C768" s="275">
        <v>247</v>
      </c>
      <c r="D768" s="275">
        <v>300</v>
      </c>
      <c r="E768" s="88">
        <f t="shared" ref="E768:E831" si="47">IF(C768&gt;0,D768/C768-1,IF(C768&lt;0,-(D768/C768-1),""))</f>
        <v>0.215</v>
      </c>
      <c r="F768" s="247" t="str">
        <f t="shared" si="45"/>
        <v>是</v>
      </c>
      <c r="G768" s="136" t="str">
        <f t="shared" si="46"/>
        <v>项</v>
      </c>
    </row>
    <row r="769" ht="36" customHeight="1" spans="1:7">
      <c r="A769" s="396">
        <v>2110603</v>
      </c>
      <c r="B769" s="273" t="s">
        <v>690</v>
      </c>
      <c r="C769" s="275">
        <v>0</v>
      </c>
      <c r="D769" s="275">
        <v>0</v>
      </c>
      <c r="E769" s="88" t="str">
        <f t="shared" si="47"/>
        <v/>
      </c>
      <c r="F769" s="247" t="str">
        <f t="shared" si="45"/>
        <v>否</v>
      </c>
      <c r="G769" s="136" t="str">
        <f t="shared" si="46"/>
        <v>项</v>
      </c>
    </row>
    <row r="770" ht="36" customHeight="1" spans="1:7">
      <c r="A770" s="396">
        <v>2110604</v>
      </c>
      <c r="B770" s="273" t="s">
        <v>691</v>
      </c>
      <c r="C770" s="275">
        <v>0</v>
      </c>
      <c r="D770" s="275">
        <v>0</v>
      </c>
      <c r="E770" s="88" t="str">
        <f t="shared" si="47"/>
        <v/>
      </c>
      <c r="F770" s="247" t="str">
        <f t="shared" si="45"/>
        <v>否</v>
      </c>
      <c r="G770" s="136" t="str">
        <f t="shared" si="46"/>
        <v>项</v>
      </c>
    </row>
    <row r="771" ht="36" customHeight="1" spans="1:7">
      <c r="A771" s="396">
        <v>2110605</v>
      </c>
      <c r="B771" s="273" t="s">
        <v>692</v>
      </c>
      <c r="C771" s="275">
        <v>0</v>
      </c>
      <c r="D771" s="275">
        <v>0</v>
      </c>
      <c r="E771" s="88" t="str">
        <f t="shared" si="47"/>
        <v/>
      </c>
      <c r="F771" s="247" t="str">
        <f t="shared" si="45"/>
        <v>否</v>
      </c>
      <c r="G771" s="136" t="str">
        <f t="shared" si="46"/>
        <v>项</v>
      </c>
    </row>
    <row r="772" ht="36" customHeight="1" spans="1:7">
      <c r="A772" s="396">
        <v>2110699</v>
      </c>
      <c r="B772" s="273" t="s">
        <v>693</v>
      </c>
      <c r="C772" s="275">
        <v>0</v>
      </c>
      <c r="D772" s="275">
        <v>230</v>
      </c>
      <c r="E772" s="88" t="str">
        <f t="shared" si="47"/>
        <v/>
      </c>
      <c r="F772" s="247" t="str">
        <f t="shared" si="45"/>
        <v>是</v>
      </c>
      <c r="G772" s="136" t="str">
        <f t="shared" si="46"/>
        <v>项</v>
      </c>
    </row>
    <row r="773" ht="36" customHeight="1" spans="1:7">
      <c r="A773" s="395">
        <v>21107</v>
      </c>
      <c r="B773" s="270" t="s">
        <v>694</v>
      </c>
      <c r="C773" s="277">
        <v>0</v>
      </c>
      <c r="D773" s="277">
        <v>150</v>
      </c>
      <c r="E773" s="85" t="str">
        <f t="shared" si="47"/>
        <v/>
      </c>
      <c r="F773" s="247" t="str">
        <f t="shared" si="45"/>
        <v>是</v>
      </c>
      <c r="G773" s="136" t="str">
        <f t="shared" si="46"/>
        <v>款</v>
      </c>
    </row>
    <row r="774" ht="36" customHeight="1" spans="1:7">
      <c r="A774" s="396">
        <v>2110704</v>
      </c>
      <c r="B774" s="273" t="s">
        <v>695</v>
      </c>
      <c r="C774" s="275">
        <v>0</v>
      </c>
      <c r="D774" s="275">
        <v>0</v>
      </c>
      <c r="E774" s="88" t="str">
        <f t="shared" si="47"/>
        <v/>
      </c>
      <c r="F774" s="247" t="str">
        <f t="shared" si="45"/>
        <v>否</v>
      </c>
      <c r="G774" s="136" t="str">
        <f t="shared" si="46"/>
        <v>项</v>
      </c>
    </row>
    <row r="775" ht="36" customHeight="1" spans="1:7">
      <c r="A775" s="396">
        <v>2110799</v>
      </c>
      <c r="B775" s="273" t="s">
        <v>696</v>
      </c>
      <c r="C775" s="275">
        <v>0</v>
      </c>
      <c r="D775" s="275">
        <v>150</v>
      </c>
      <c r="E775" s="88" t="str">
        <f t="shared" si="47"/>
        <v/>
      </c>
      <c r="F775" s="247" t="str">
        <f t="shared" si="45"/>
        <v>是</v>
      </c>
      <c r="G775" s="136" t="str">
        <f t="shared" si="46"/>
        <v>项</v>
      </c>
    </row>
    <row r="776" ht="36" customHeight="1" spans="1:7">
      <c r="A776" s="395">
        <v>21108</v>
      </c>
      <c r="B776" s="270" t="s">
        <v>697</v>
      </c>
      <c r="C776" s="277">
        <v>0</v>
      </c>
      <c r="D776" s="277">
        <v>0</v>
      </c>
      <c r="E776" s="85" t="str">
        <f t="shared" si="47"/>
        <v/>
      </c>
      <c r="F776" s="247" t="str">
        <f t="shared" si="45"/>
        <v>否</v>
      </c>
      <c r="G776" s="136" t="str">
        <f t="shared" si="46"/>
        <v>款</v>
      </c>
    </row>
    <row r="777" ht="36" customHeight="1" spans="1:7">
      <c r="A777" s="396">
        <v>2110804</v>
      </c>
      <c r="B777" s="273" t="s">
        <v>698</v>
      </c>
      <c r="C777" s="275">
        <v>0</v>
      </c>
      <c r="D777" s="275">
        <v>0</v>
      </c>
      <c r="E777" s="88" t="str">
        <f t="shared" si="47"/>
        <v/>
      </c>
      <c r="F777" s="247" t="str">
        <f t="shared" si="45"/>
        <v>否</v>
      </c>
      <c r="G777" s="136" t="str">
        <f t="shared" si="46"/>
        <v>项</v>
      </c>
    </row>
    <row r="778" ht="36" customHeight="1" spans="1:7">
      <c r="A778" s="396">
        <v>2110899</v>
      </c>
      <c r="B778" s="273" t="s">
        <v>699</v>
      </c>
      <c r="C778" s="275">
        <v>0</v>
      </c>
      <c r="D778" s="275">
        <v>0</v>
      </c>
      <c r="E778" s="88" t="str">
        <f t="shared" si="47"/>
        <v/>
      </c>
      <c r="F778" s="247" t="str">
        <f t="shared" si="45"/>
        <v>否</v>
      </c>
      <c r="G778" s="136" t="str">
        <f t="shared" si="46"/>
        <v>项</v>
      </c>
    </row>
    <row r="779" ht="36" customHeight="1" spans="1:7">
      <c r="A779" s="395">
        <v>21109</v>
      </c>
      <c r="B779" s="270" t="s">
        <v>700</v>
      </c>
      <c r="C779" s="277">
        <v>0</v>
      </c>
      <c r="D779" s="277">
        <v>0</v>
      </c>
      <c r="E779" s="85" t="str">
        <f t="shared" si="47"/>
        <v/>
      </c>
      <c r="F779" s="247" t="str">
        <f t="shared" si="45"/>
        <v>否</v>
      </c>
      <c r="G779" s="136" t="str">
        <f t="shared" si="46"/>
        <v>款</v>
      </c>
    </row>
    <row r="780" ht="36" customHeight="1" spans="1:7">
      <c r="A780" s="399">
        <v>2110901</v>
      </c>
      <c r="B780" s="405" t="s">
        <v>701</v>
      </c>
      <c r="C780" s="275">
        <v>0</v>
      </c>
      <c r="D780" s="275">
        <v>0</v>
      </c>
      <c r="E780" s="88" t="str">
        <f t="shared" si="47"/>
        <v/>
      </c>
      <c r="F780" s="247" t="str">
        <f t="shared" si="45"/>
        <v>否</v>
      </c>
      <c r="G780" s="136" t="str">
        <f t="shared" si="46"/>
        <v>项</v>
      </c>
    </row>
    <row r="781" ht="36" customHeight="1" spans="1:7">
      <c r="A781" s="395">
        <v>21110</v>
      </c>
      <c r="B781" s="270" t="s">
        <v>702</v>
      </c>
      <c r="C781" s="277">
        <v>0</v>
      </c>
      <c r="D781" s="277">
        <v>0</v>
      </c>
      <c r="E781" s="85" t="str">
        <f t="shared" si="47"/>
        <v/>
      </c>
      <c r="F781" s="247" t="str">
        <f t="shared" si="45"/>
        <v>否</v>
      </c>
      <c r="G781" s="136" t="str">
        <f t="shared" si="46"/>
        <v>款</v>
      </c>
    </row>
    <row r="782" ht="36" customHeight="1" spans="1:7">
      <c r="A782" s="399">
        <v>2111001</v>
      </c>
      <c r="B782" s="405" t="s">
        <v>703</v>
      </c>
      <c r="C782" s="275">
        <v>0</v>
      </c>
      <c r="D782" s="275">
        <v>0</v>
      </c>
      <c r="E782" s="88" t="str">
        <f t="shared" si="47"/>
        <v/>
      </c>
      <c r="F782" s="247" t="str">
        <f t="shared" si="45"/>
        <v>否</v>
      </c>
      <c r="G782" s="136" t="str">
        <f t="shared" si="46"/>
        <v>项</v>
      </c>
    </row>
    <row r="783" ht="36" customHeight="1" spans="1:7">
      <c r="A783" s="395">
        <v>21111</v>
      </c>
      <c r="B783" s="270" t="s">
        <v>704</v>
      </c>
      <c r="C783" s="277">
        <v>100</v>
      </c>
      <c r="D783" s="277">
        <v>120</v>
      </c>
      <c r="E783" s="85">
        <f t="shared" si="47"/>
        <v>0.2</v>
      </c>
      <c r="F783" s="247" t="str">
        <f t="shared" si="45"/>
        <v>是</v>
      </c>
      <c r="G783" s="136" t="str">
        <f t="shared" si="46"/>
        <v>款</v>
      </c>
    </row>
    <row r="784" ht="36" customHeight="1" spans="1:7">
      <c r="A784" s="396">
        <v>2111101</v>
      </c>
      <c r="B784" s="273" t="s">
        <v>705</v>
      </c>
      <c r="C784" s="275">
        <v>0</v>
      </c>
      <c r="D784" s="275">
        <v>0</v>
      </c>
      <c r="E784" s="88" t="str">
        <f t="shared" si="47"/>
        <v/>
      </c>
      <c r="F784" s="247" t="str">
        <f t="shared" si="45"/>
        <v>否</v>
      </c>
      <c r="G784" s="136" t="str">
        <f t="shared" si="46"/>
        <v>项</v>
      </c>
    </row>
    <row r="785" ht="36" customHeight="1" spans="1:7">
      <c r="A785" s="396">
        <v>2111102</v>
      </c>
      <c r="B785" s="273" t="s">
        <v>706</v>
      </c>
      <c r="C785" s="275">
        <v>0</v>
      </c>
      <c r="D785" s="275">
        <v>0</v>
      </c>
      <c r="E785" s="88" t="str">
        <f t="shared" si="47"/>
        <v/>
      </c>
      <c r="F785" s="247" t="str">
        <f t="shared" si="45"/>
        <v>否</v>
      </c>
      <c r="G785" s="136" t="str">
        <f t="shared" si="46"/>
        <v>项</v>
      </c>
    </row>
    <row r="786" ht="36" customHeight="1" spans="1:7">
      <c r="A786" s="396">
        <v>2111103</v>
      </c>
      <c r="B786" s="273" t="s">
        <v>707</v>
      </c>
      <c r="C786" s="275">
        <v>100</v>
      </c>
      <c r="D786" s="275">
        <v>120</v>
      </c>
      <c r="E786" s="88">
        <f t="shared" si="47"/>
        <v>0.2</v>
      </c>
      <c r="F786" s="247" t="str">
        <f t="shared" si="45"/>
        <v>是</v>
      </c>
      <c r="G786" s="136" t="str">
        <f t="shared" si="46"/>
        <v>项</v>
      </c>
    </row>
    <row r="787" ht="36" customHeight="1" spans="1:7">
      <c r="A787" s="396">
        <v>2111104</v>
      </c>
      <c r="B787" s="273" t="s">
        <v>708</v>
      </c>
      <c r="C787" s="275">
        <v>0</v>
      </c>
      <c r="D787" s="275">
        <v>0</v>
      </c>
      <c r="E787" s="88" t="str">
        <f t="shared" si="47"/>
        <v/>
      </c>
      <c r="F787" s="247" t="str">
        <f t="shared" si="45"/>
        <v>否</v>
      </c>
      <c r="G787" s="136" t="str">
        <f t="shared" si="46"/>
        <v>项</v>
      </c>
    </row>
    <row r="788" ht="36" customHeight="1" spans="1:7">
      <c r="A788" s="396">
        <v>2111199</v>
      </c>
      <c r="B788" s="273" t="s">
        <v>709</v>
      </c>
      <c r="C788" s="275">
        <v>0</v>
      </c>
      <c r="D788" s="275">
        <v>0</v>
      </c>
      <c r="E788" s="88" t="str">
        <f t="shared" si="47"/>
        <v/>
      </c>
      <c r="F788" s="247" t="str">
        <f t="shared" si="45"/>
        <v>否</v>
      </c>
      <c r="G788" s="136" t="str">
        <f t="shared" si="46"/>
        <v>项</v>
      </c>
    </row>
    <row r="789" ht="36" customHeight="1" spans="1:7">
      <c r="A789" s="395">
        <v>21112</v>
      </c>
      <c r="B789" s="270" t="s">
        <v>710</v>
      </c>
      <c r="C789" s="277">
        <v>28</v>
      </c>
      <c r="D789" s="277">
        <v>0</v>
      </c>
      <c r="E789" s="85">
        <f t="shared" si="47"/>
        <v>-1</v>
      </c>
      <c r="F789" s="247" t="str">
        <f t="shared" si="45"/>
        <v>是</v>
      </c>
      <c r="G789" s="136" t="str">
        <f t="shared" si="46"/>
        <v>款</v>
      </c>
    </row>
    <row r="790" ht="36" customHeight="1" spans="1:7">
      <c r="A790" s="401">
        <v>2111201</v>
      </c>
      <c r="B790" s="273" t="s">
        <v>711</v>
      </c>
      <c r="C790" s="275">
        <v>28</v>
      </c>
      <c r="D790" s="275">
        <v>0</v>
      </c>
      <c r="E790" s="88">
        <f t="shared" si="47"/>
        <v>-1</v>
      </c>
      <c r="F790" s="247" t="str">
        <f t="shared" si="45"/>
        <v>是</v>
      </c>
      <c r="G790" s="136" t="str">
        <f t="shared" si="46"/>
        <v>项</v>
      </c>
    </row>
    <row r="791" ht="36" customHeight="1" spans="1:7">
      <c r="A791" s="395">
        <v>21113</v>
      </c>
      <c r="B791" s="270" t="s">
        <v>712</v>
      </c>
      <c r="C791" s="277">
        <v>0</v>
      </c>
      <c r="D791" s="277">
        <v>0</v>
      </c>
      <c r="E791" s="85" t="str">
        <f t="shared" si="47"/>
        <v/>
      </c>
      <c r="F791" s="247" t="str">
        <f t="shared" si="45"/>
        <v>否</v>
      </c>
      <c r="G791" s="136" t="str">
        <f t="shared" si="46"/>
        <v>款</v>
      </c>
    </row>
    <row r="792" ht="36" customHeight="1" spans="1:7">
      <c r="A792" s="401">
        <v>2111301</v>
      </c>
      <c r="B792" s="273" t="s">
        <v>713</v>
      </c>
      <c r="C792" s="275">
        <v>0</v>
      </c>
      <c r="D792" s="275">
        <v>0</v>
      </c>
      <c r="E792" s="88" t="str">
        <f t="shared" si="47"/>
        <v/>
      </c>
      <c r="F792" s="247" t="str">
        <f t="shared" si="45"/>
        <v>否</v>
      </c>
      <c r="G792" s="136" t="str">
        <f t="shared" si="46"/>
        <v>项</v>
      </c>
    </row>
    <row r="793" ht="36" customHeight="1" spans="1:7">
      <c r="A793" s="395">
        <v>21114</v>
      </c>
      <c r="B793" s="270" t="s">
        <v>714</v>
      </c>
      <c r="C793" s="277">
        <v>0</v>
      </c>
      <c r="D793" s="277">
        <v>0</v>
      </c>
      <c r="E793" s="85" t="str">
        <f t="shared" si="47"/>
        <v/>
      </c>
      <c r="F793" s="247" t="str">
        <f t="shared" si="45"/>
        <v>否</v>
      </c>
      <c r="G793" s="136" t="str">
        <f t="shared" si="46"/>
        <v>款</v>
      </c>
    </row>
    <row r="794" ht="36" customHeight="1" spans="1:7">
      <c r="A794" s="396">
        <v>2111401</v>
      </c>
      <c r="B794" s="273" t="s">
        <v>137</v>
      </c>
      <c r="C794" s="275">
        <v>0</v>
      </c>
      <c r="D794" s="275">
        <v>0</v>
      </c>
      <c r="E794" s="88" t="str">
        <f t="shared" si="47"/>
        <v/>
      </c>
      <c r="F794" s="247" t="str">
        <f t="shared" si="45"/>
        <v>否</v>
      </c>
      <c r="G794" s="136" t="str">
        <f t="shared" si="46"/>
        <v>项</v>
      </c>
    </row>
    <row r="795" ht="36" customHeight="1" spans="1:7">
      <c r="A795" s="396">
        <v>2111402</v>
      </c>
      <c r="B795" s="273" t="s">
        <v>138</v>
      </c>
      <c r="C795" s="275">
        <v>0</v>
      </c>
      <c r="D795" s="275">
        <v>0</v>
      </c>
      <c r="E795" s="88" t="str">
        <f t="shared" si="47"/>
        <v/>
      </c>
      <c r="F795" s="247" t="str">
        <f t="shared" si="45"/>
        <v>否</v>
      </c>
      <c r="G795" s="136" t="str">
        <f t="shared" si="46"/>
        <v>项</v>
      </c>
    </row>
    <row r="796" ht="36" customHeight="1" spans="1:7">
      <c r="A796" s="396">
        <v>2111403</v>
      </c>
      <c r="B796" s="273" t="s">
        <v>139</v>
      </c>
      <c r="C796" s="275">
        <v>0</v>
      </c>
      <c r="D796" s="275">
        <v>0</v>
      </c>
      <c r="E796" s="88" t="str">
        <f t="shared" si="47"/>
        <v/>
      </c>
      <c r="F796" s="247" t="str">
        <f t="shared" si="45"/>
        <v>否</v>
      </c>
      <c r="G796" s="136" t="str">
        <f t="shared" si="46"/>
        <v>项</v>
      </c>
    </row>
    <row r="797" ht="36" customHeight="1" spans="1:7">
      <c r="A797" s="396">
        <v>2111404</v>
      </c>
      <c r="B797" s="273" t="s">
        <v>715</v>
      </c>
      <c r="C797" s="275">
        <v>0</v>
      </c>
      <c r="D797" s="275">
        <v>0</v>
      </c>
      <c r="E797" s="88" t="str">
        <f t="shared" si="47"/>
        <v/>
      </c>
      <c r="F797" s="247" t="str">
        <f t="shared" si="45"/>
        <v>否</v>
      </c>
      <c r="G797" s="136" t="str">
        <f t="shared" si="46"/>
        <v>项</v>
      </c>
    </row>
    <row r="798" ht="36" customHeight="1" spans="1:7">
      <c r="A798" s="396">
        <v>2111405</v>
      </c>
      <c r="B798" s="273" t="s">
        <v>716</v>
      </c>
      <c r="C798" s="275">
        <v>0</v>
      </c>
      <c r="D798" s="275">
        <v>0</v>
      </c>
      <c r="E798" s="88" t="str">
        <f t="shared" si="47"/>
        <v/>
      </c>
      <c r="F798" s="247" t="str">
        <f t="shared" si="45"/>
        <v>否</v>
      </c>
      <c r="G798" s="136" t="str">
        <f t="shared" si="46"/>
        <v>项</v>
      </c>
    </row>
    <row r="799" ht="36" customHeight="1" spans="1:7">
      <c r="A799" s="396">
        <v>2111406</v>
      </c>
      <c r="B799" s="273" t="s">
        <v>717</v>
      </c>
      <c r="C799" s="275">
        <v>0</v>
      </c>
      <c r="D799" s="275">
        <v>0</v>
      </c>
      <c r="E799" s="88" t="str">
        <f t="shared" si="47"/>
        <v/>
      </c>
      <c r="F799" s="247" t="str">
        <f t="shared" si="45"/>
        <v>否</v>
      </c>
      <c r="G799" s="136" t="str">
        <f t="shared" si="46"/>
        <v>项</v>
      </c>
    </row>
    <row r="800" ht="36" customHeight="1" spans="1:7">
      <c r="A800" s="396">
        <v>2111407</v>
      </c>
      <c r="B800" s="273" t="s">
        <v>718</v>
      </c>
      <c r="C800" s="275">
        <v>0</v>
      </c>
      <c r="D800" s="275">
        <v>0</v>
      </c>
      <c r="E800" s="88" t="str">
        <f t="shared" si="47"/>
        <v/>
      </c>
      <c r="F800" s="247" t="str">
        <f t="shared" si="45"/>
        <v>否</v>
      </c>
      <c r="G800" s="136" t="str">
        <f t="shared" si="46"/>
        <v>项</v>
      </c>
    </row>
    <row r="801" ht="36" customHeight="1" spans="1:7">
      <c r="A801" s="396">
        <v>2111408</v>
      </c>
      <c r="B801" s="273" t="s">
        <v>719</v>
      </c>
      <c r="C801" s="275">
        <v>0</v>
      </c>
      <c r="D801" s="275">
        <v>0</v>
      </c>
      <c r="E801" s="88" t="str">
        <f t="shared" si="47"/>
        <v/>
      </c>
      <c r="F801" s="247" t="str">
        <f t="shared" si="45"/>
        <v>否</v>
      </c>
      <c r="G801" s="136" t="str">
        <f t="shared" si="46"/>
        <v>项</v>
      </c>
    </row>
    <row r="802" ht="36" customHeight="1" spans="1:7">
      <c r="A802" s="396">
        <v>2111409</v>
      </c>
      <c r="B802" s="273" t="s">
        <v>720</v>
      </c>
      <c r="C802" s="275">
        <v>0</v>
      </c>
      <c r="D802" s="275">
        <v>0</v>
      </c>
      <c r="E802" s="88" t="str">
        <f t="shared" si="47"/>
        <v/>
      </c>
      <c r="F802" s="247" t="str">
        <f t="shared" si="45"/>
        <v>否</v>
      </c>
      <c r="G802" s="136" t="str">
        <f t="shared" si="46"/>
        <v>项</v>
      </c>
    </row>
    <row r="803" ht="36" customHeight="1" spans="1:7">
      <c r="A803" s="396">
        <v>2111410</v>
      </c>
      <c r="B803" s="273" t="s">
        <v>721</v>
      </c>
      <c r="C803" s="275">
        <v>0</v>
      </c>
      <c r="D803" s="275">
        <v>0</v>
      </c>
      <c r="E803" s="88" t="str">
        <f t="shared" si="47"/>
        <v/>
      </c>
      <c r="F803" s="247" t="str">
        <f t="shared" si="45"/>
        <v>否</v>
      </c>
      <c r="G803" s="136" t="str">
        <f t="shared" si="46"/>
        <v>项</v>
      </c>
    </row>
    <row r="804" ht="36" customHeight="1" spans="1:7">
      <c r="A804" s="396">
        <v>2111411</v>
      </c>
      <c r="B804" s="273" t="s">
        <v>178</v>
      </c>
      <c r="C804" s="275">
        <v>0</v>
      </c>
      <c r="D804" s="275">
        <v>0</v>
      </c>
      <c r="E804" s="88" t="str">
        <f t="shared" si="47"/>
        <v/>
      </c>
      <c r="F804" s="247" t="str">
        <f t="shared" si="45"/>
        <v>否</v>
      </c>
      <c r="G804" s="136" t="str">
        <f t="shared" si="46"/>
        <v>项</v>
      </c>
    </row>
    <row r="805" ht="36" customHeight="1" spans="1:7">
      <c r="A805" s="396">
        <v>2111413</v>
      </c>
      <c r="B805" s="273" t="s">
        <v>722</v>
      </c>
      <c r="C805" s="275">
        <v>0</v>
      </c>
      <c r="D805" s="275">
        <v>0</v>
      </c>
      <c r="E805" s="88" t="str">
        <f t="shared" si="47"/>
        <v/>
      </c>
      <c r="F805" s="247" t="str">
        <f t="shared" si="45"/>
        <v>否</v>
      </c>
      <c r="G805" s="136" t="str">
        <f t="shared" si="46"/>
        <v>项</v>
      </c>
    </row>
    <row r="806" ht="36" customHeight="1" spans="1:7">
      <c r="A806" s="396">
        <v>2111450</v>
      </c>
      <c r="B806" s="273" t="s">
        <v>146</v>
      </c>
      <c r="C806" s="275">
        <v>0</v>
      </c>
      <c r="D806" s="275">
        <v>0</v>
      </c>
      <c r="E806" s="88" t="str">
        <f t="shared" si="47"/>
        <v/>
      </c>
      <c r="F806" s="247" t="str">
        <f t="shared" si="45"/>
        <v>否</v>
      </c>
      <c r="G806" s="136" t="str">
        <f t="shared" si="46"/>
        <v>项</v>
      </c>
    </row>
    <row r="807" ht="36" customHeight="1" spans="1:7">
      <c r="A807" s="396">
        <v>2111499</v>
      </c>
      <c r="B807" s="273" t="s">
        <v>723</v>
      </c>
      <c r="C807" s="275">
        <v>0</v>
      </c>
      <c r="D807" s="275">
        <v>0</v>
      </c>
      <c r="E807" s="88" t="str">
        <f t="shared" si="47"/>
        <v/>
      </c>
      <c r="F807" s="247" t="str">
        <f t="shared" si="45"/>
        <v>否</v>
      </c>
      <c r="G807" s="136" t="str">
        <f t="shared" si="46"/>
        <v>项</v>
      </c>
    </row>
    <row r="808" ht="36" customHeight="1" spans="1:7">
      <c r="A808" s="395">
        <v>21199</v>
      </c>
      <c r="B808" s="270" t="s">
        <v>724</v>
      </c>
      <c r="C808" s="277">
        <v>0</v>
      </c>
      <c r="D808" s="277">
        <v>0</v>
      </c>
      <c r="E808" s="85" t="str">
        <f t="shared" si="47"/>
        <v/>
      </c>
      <c r="F808" s="247" t="str">
        <f t="shared" si="45"/>
        <v>否</v>
      </c>
      <c r="G808" s="136" t="str">
        <f t="shared" si="46"/>
        <v>款</v>
      </c>
    </row>
    <row r="809" ht="36" customHeight="1" spans="1:7">
      <c r="A809" s="403">
        <v>2119999</v>
      </c>
      <c r="B809" s="408" t="s">
        <v>725</v>
      </c>
      <c r="C809" s="275">
        <v>0</v>
      </c>
      <c r="D809" s="275">
        <v>0</v>
      </c>
      <c r="E809" s="88" t="str">
        <f t="shared" si="47"/>
        <v/>
      </c>
      <c r="F809" s="247" t="str">
        <f t="shared" si="45"/>
        <v>否</v>
      </c>
      <c r="G809" s="136" t="str">
        <f t="shared" si="46"/>
        <v>项</v>
      </c>
    </row>
    <row r="810" ht="36" customHeight="1" spans="1:7">
      <c r="A810" s="395">
        <v>212</v>
      </c>
      <c r="B810" s="270" t="s">
        <v>90</v>
      </c>
      <c r="C810" s="277">
        <v>2333</v>
      </c>
      <c r="D810" s="277">
        <v>6623</v>
      </c>
      <c r="E810" s="85">
        <f t="shared" si="47"/>
        <v>1.839</v>
      </c>
      <c r="F810" s="247" t="str">
        <f t="shared" si="45"/>
        <v>是</v>
      </c>
      <c r="G810" s="136" t="str">
        <f t="shared" si="46"/>
        <v>类</v>
      </c>
    </row>
    <row r="811" ht="36" customHeight="1" spans="1:7">
      <c r="A811" s="395">
        <v>21201</v>
      </c>
      <c r="B811" s="270" t="s">
        <v>726</v>
      </c>
      <c r="C811" s="277">
        <v>542</v>
      </c>
      <c r="D811" s="277">
        <v>575</v>
      </c>
      <c r="E811" s="85">
        <f t="shared" si="47"/>
        <v>0.061</v>
      </c>
      <c r="F811" s="247" t="str">
        <f t="shared" si="45"/>
        <v>是</v>
      </c>
      <c r="G811" s="136" t="str">
        <f t="shared" si="46"/>
        <v>款</v>
      </c>
    </row>
    <row r="812" ht="36" customHeight="1" spans="1:7">
      <c r="A812" s="396">
        <v>2120101</v>
      </c>
      <c r="B812" s="273" t="s">
        <v>137</v>
      </c>
      <c r="C812" s="275">
        <v>174</v>
      </c>
      <c r="D812" s="275">
        <v>178</v>
      </c>
      <c r="E812" s="88">
        <f t="shared" si="47"/>
        <v>0.023</v>
      </c>
      <c r="F812" s="247" t="str">
        <f t="shared" si="45"/>
        <v>是</v>
      </c>
      <c r="G812" s="136" t="str">
        <f t="shared" si="46"/>
        <v>项</v>
      </c>
    </row>
    <row r="813" ht="36" customHeight="1" spans="1:7">
      <c r="A813" s="396">
        <v>2120102</v>
      </c>
      <c r="B813" s="273" t="s">
        <v>138</v>
      </c>
      <c r="C813" s="275">
        <v>0</v>
      </c>
      <c r="D813" s="275">
        <v>0</v>
      </c>
      <c r="E813" s="88" t="str">
        <f t="shared" si="47"/>
        <v/>
      </c>
      <c r="F813" s="247" t="str">
        <f t="shared" si="45"/>
        <v>否</v>
      </c>
      <c r="G813" s="136" t="str">
        <f t="shared" si="46"/>
        <v>项</v>
      </c>
    </row>
    <row r="814" ht="36" customHeight="1" spans="1:7">
      <c r="A814" s="396">
        <v>2120103</v>
      </c>
      <c r="B814" s="273" t="s">
        <v>139</v>
      </c>
      <c r="C814" s="275">
        <v>0</v>
      </c>
      <c r="D814" s="275">
        <v>0</v>
      </c>
      <c r="E814" s="88" t="str">
        <f t="shared" si="47"/>
        <v/>
      </c>
      <c r="F814" s="247" t="str">
        <f t="shared" si="45"/>
        <v>否</v>
      </c>
      <c r="G814" s="136" t="str">
        <f t="shared" si="46"/>
        <v>项</v>
      </c>
    </row>
    <row r="815" ht="36" customHeight="1" spans="1:7">
      <c r="A815" s="396">
        <v>2120104</v>
      </c>
      <c r="B815" s="273" t="s">
        <v>727</v>
      </c>
      <c r="C815" s="275">
        <v>368</v>
      </c>
      <c r="D815" s="275">
        <v>397</v>
      </c>
      <c r="E815" s="88">
        <f t="shared" si="47"/>
        <v>0.079</v>
      </c>
      <c r="F815" s="247" t="str">
        <f t="shared" si="45"/>
        <v>是</v>
      </c>
      <c r="G815" s="136" t="str">
        <f t="shared" si="46"/>
        <v>项</v>
      </c>
    </row>
    <row r="816" ht="36" customHeight="1" spans="1:7">
      <c r="A816" s="396">
        <v>2120105</v>
      </c>
      <c r="B816" s="273" t="s">
        <v>728</v>
      </c>
      <c r="C816" s="275">
        <v>0</v>
      </c>
      <c r="D816" s="275">
        <v>0</v>
      </c>
      <c r="E816" s="88" t="str">
        <f t="shared" si="47"/>
        <v/>
      </c>
      <c r="F816" s="247" t="str">
        <f t="shared" si="45"/>
        <v>否</v>
      </c>
      <c r="G816" s="136" t="str">
        <f t="shared" si="46"/>
        <v>项</v>
      </c>
    </row>
    <row r="817" ht="36" customHeight="1" spans="1:7">
      <c r="A817" s="396">
        <v>2120106</v>
      </c>
      <c r="B817" s="273" t="s">
        <v>729</v>
      </c>
      <c r="C817" s="275">
        <v>0</v>
      </c>
      <c r="D817" s="275">
        <v>0</v>
      </c>
      <c r="E817" s="88" t="str">
        <f t="shared" si="47"/>
        <v/>
      </c>
      <c r="F817" s="247" t="str">
        <f t="shared" si="45"/>
        <v>否</v>
      </c>
      <c r="G817" s="136" t="str">
        <f t="shared" si="46"/>
        <v>项</v>
      </c>
    </row>
    <row r="818" ht="36" customHeight="1" spans="1:7">
      <c r="A818" s="396">
        <v>2120107</v>
      </c>
      <c r="B818" s="273" t="s">
        <v>730</v>
      </c>
      <c r="C818" s="275">
        <v>0</v>
      </c>
      <c r="D818" s="275">
        <v>0</v>
      </c>
      <c r="E818" s="88" t="str">
        <f t="shared" si="47"/>
        <v/>
      </c>
      <c r="F818" s="247" t="str">
        <f t="shared" si="45"/>
        <v>否</v>
      </c>
      <c r="G818" s="136" t="str">
        <f t="shared" si="46"/>
        <v>项</v>
      </c>
    </row>
    <row r="819" ht="36" customHeight="1" spans="1:7">
      <c r="A819" s="396">
        <v>2120109</v>
      </c>
      <c r="B819" s="273" t="s">
        <v>731</v>
      </c>
      <c r="C819" s="275">
        <v>0</v>
      </c>
      <c r="D819" s="275">
        <v>0</v>
      </c>
      <c r="E819" s="88" t="str">
        <f t="shared" si="47"/>
        <v/>
      </c>
      <c r="F819" s="247" t="str">
        <f t="shared" si="45"/>
        <v>否</v>
      </c>
      <c r="G819" s="136" t="str">
        <f t="shared" si="46"/>
        <v>项</v>
      </c>
    </row>
    <row r="820" ht="36" customHeight="1" spans="1:7">
      <c r="A820" s="396">
        <v>2120110</v>
      </c>
      <c r="B820" s="273" t="s">
        <v>732</v>
      </c>
      <c r="C820" s="275">
        <v>0</v>
      </c>
      <c r="D820" s="275">
        <v>0</v>
      </c>
      <c r="E820" s="88" t="str">
        <f t="shared" si="47"/>
        <v/>
      </c>
      <c r="F820" s="247" t="str">
        <f t="shared" si="45"/>
        <v>否</v>
      </c>
      <c r="G820" s="136" t="str">
        <f t="shared" si="46"/>
        <v>项</v>
      </c>
    </row>
    <row r="821" ht="36" customHeight="1" spans="1:7">
      <c r="A821" s="396">
        <v>2120199</v>
      </c>
      <c r="B821" s="273" t="s">
        <v>733</v>
      </c>
      <c r="C821" s="275">
        <v>0</v>
      </c>
      <c r="D821" s="275">
        <v>0</v>
      </c>
      <c r="E821" s="88" t="str">
        <f t="shared" si="47"/>
        <v/>
      </c>
      <c r="F821" s="247" t="str">
        <f t="shared" si="45"/>
        <v>否</v>
      </c>
      <c r="G821" s="136" t="str">
        <f t="shared" si="46"/>
        <v>项</v>
      </c>
    </row>
    <row r="822" ht="36" customHeight="1" spans="1:7">
      <c r="A822" s="395">
        <v>21202</v>
      </c>
      <c r="B822" s="270" t="s">
        <v>734</v>
      </c>
      <c r="C822" s="277">
        <v>300</v>
      </c>
      <c r="D822" s="277">
        <v>393</v>
      </c>
      <c r="E822" s="85">
        <f t="shared" si="47"/>
        <v>0.31</v>
      </c>
      <c r="F822" s="247" t="str">
        <f t="shared" si="45"/>
        <v>是</v>
      </c>
      <c r="G822" s="136" t="str">
        <f t="shared" si="46"/>
        <v>款</v>
      </c>
    </row>
    <row r="823" ht="36" customHeight="1" spans="1:7">
      <c r="A823" s="399">
        <v>2120201</v>
      </c>
      <c r="B823" s="405" t="s">
        <v>735</v>
      </c>
      <c r="C823" s="275">
        <v>300</v>
      </c>
      <c r="D823" s="275">
        <v>393</v>
      </c>
      <c r="E823" s="88">
        <f t="shared" si="47"/>
        <v>0.31</v>
      </c>
      <c r="F823" s="247" t="str">
        <f t="shared" si="45"/>
        <v>是</v>
      </c>
      <c r="G823" s="136" t="str">
        <f t="shared" si="46"/>
        <v>项</v>
      </c>
    </row>
    <row r="824" ht="36" customHeight="1" spans="1:7">
      <c r="A824" s="395">
        <v>21203</v>
      </c>
      <c r="B824" s="270" t="s">
        <v>736</v>
      </c>
      <c r="C824" s="277">
        <v>804</v>
      </c>
      <c r="D824" s="277">
        <v>3367</v>
      </c>
      <c r="E824" s="85">
        <f t="shared" si="47"/>
        <v>3.188</v>
      </c>
      <c r="F824" s="247" t="str">
        <f t="shared" ref="F824:F832" si="48">IF(LEN(A824)=3,"是",IF(B824&lt;&gt;"",IF(SUM(C824:D824)&lt;&gt;0,"是","否"),"是"))</f>
        <v>是</v>
      </c>
      <c r="G824" s="136" t="str">
        <f t="shared" ref="G824:G832" si="49">IF(LEN(A824)=3,"类",IF(LEN(A824)=5,"款","项"))</f>
        <v>款</v>
      </c>
    </row>
    <row r="825" ht="36" customHeight="1" spans="1:7">
      <c r="A825" s="396">
        <v>2120303</v>
      </c>
      <c r="B825" s="273" t="s">
        <v>737</v>
      </c>
      <c r="C825" s="275">
        <v>386</v>
      </c>
      <c r="D825" s="275">
        <v>2500</v>
      </c>
      <c r="E825" s="88">
        <f t="shared" si="47"/>
        <v>5.477</v>
      </c>
      <c r="F825" s="247" t="str">
        <f t="shared" si="48"/>
        <v>是</v>
      </c>
      <c r="G825" s="136" t="str">
        <f t="shared" si="49"/>
        <v>项</v>
      </c>
    </row>
    <row r="826" ht="36" customHeight="1" spans="1:7">
      <c r="A826" s="396">
        <v>2120399</v>
      </c>
      <c r="B826" s="273" t="s">
        <v>738</v>
      </c>
      <c r="C826" s="275">
        <v>418</v>
      </c>
      <c r="D826" s="275">
        <v>867</v>
      </c>
      <c r="E826" s="88">
        <f t="shared" si="47"/>
        <v>1.074</v>
      </c>
      <c r="F826" s="247" t="str">
        <f t="shared" si="48"/>
        <v>是</v>
      </c>
      <c r="G826" s="136" t="str">
        <f t="shared" si="49"/>
        <v>项</v>
      </c>
    </row>
    <row r="827" ht="36" customHeight="1" spans="1:7">
      <c r="A827" s="395">
        <v>21205</v>
      </c>
      <c r="B827" s="270" t="s">
        <v>739</v>
      </c>
      <c r="C827" s="277">
        <v>525</v>
      </c>
      <c r="D827" s="277">
        <v>677</v>
      </c>
      <c r="E827" s="85">
        <f t="shared" si="47"/>
        <v>0.29</v>
      </c>
      <c r="F827" s="247" t="str">
        <f t="shared" si="48"/>
        <v>是</v>
      </c>
      <c r="G827" s="136" t="str">
        <f t="shared" si="49"/>
        <v>款</v>
      </c>
    </row>
    <row r="828" ht="36" customHeight="1" spans="1:7">
      <c r="A828" s="399">
        <v>2120501</v>
      </c>
      <c r="B828" s="405" t="s">
        <v>740</v>
      </c>
      <c r="C828" s="275">
        <v>525</v>
      </c>
      <c r="D828" s="275">
        <v>677</v>
      </c>
      <c r="E828" s="88">
        <f t="shared" si="47"/>
        <v>0.29</v>
      </c>
      <c r="F828" s="247" t="str">
        <f t="shared" si="48"/>
        <v>是</v>
      </c>
      <c r="G828" s="136" t="str">
        <f t="shared" si="49"/>
        <v>项</v>
      </c>
    </row>
    <row r="829" ht="36" customHeight="1" spans="1:7">
      <c r="A829" s="395">
        <v>21206</v>
      </c>
      <c r="B829" s="270" t="s">
        <v>741</v>
      </c>
      <c r="C829" s="277">
        <v>162</v>
      </c>
      <c r="D829" s="277">
        <v>153</v>
      </c>
      <c r="E829" s="85">
        <f t="shared" si="47"/>
        <v>-0.056</v>
      </c>
      <c r="F829" s="247" t="str">
        <f t="shared" si="48"/>
        <v>是</v>
      </c>
      <c r="G829" s="136" t="str">
        <f t="shared" si="49"/>
        <v>款</v>
      </c>
    </row>
    <row r="830" ht="36" customHeight="1" spans="1:7">
      <c r="A830" s="399">
        <v>2120601</v>
      </c>
      <c r="B830" s="405" t="s">
        <v>742</v>
      </c>
      <c r="C830" s="275">
        <v>162</v>
      </c>
      <c r="D830" s="275">
        <v>153</v>
      </c>
      <c r="E830" s="88">
        <f t="shared" si="47"/>
        <v>-0.056</v>
      </c>
      <c r="F830" s="247" t="str">
        <f t="shared" si="48"/>
        <v>是</v>
      </c>
      <c r="G830" s="136" t="str">
        <f t="shared" si="49"/>
        <v>项</v>
      </c>
    </row>
    <row r="831" ht="36" customHeight="1" spans="1:7">
      <c r="A831" s="395">
        <v>21299</v>
      </c>
      <c r="B831" s="270" t="s">
        <v>743</v>
      </c>
      <c r="C831" s="277">
        <v>0</v>
      </c>
      <c r="D831" s="277">
        <v>1458</v>
      </c>
      <c r="E831" s="85" t="str">
        <f t="shared" si="47"/>
        <v/>
      </c>
      <c r="F831" s="247" t="str">
        <f t="shared" si="48"/>
        <v>是</v>
      </c>
      <c r="G831" s="136" t="str">
        <f t="shared" si="49"/>
        <v>款</v>
      </c>
    </row>
    <row r="832" ht="36" customHeight="1" spans="1:7">
      <c r="A832" s="399">
        <v>2129999</v>
      </c>
      <c r="B832" s="405" t="s">
        <v>744</v>
      </c>
      <c r="C832" s="275">
        <v>0</v>
      </c>
      <c r="D832" s="275">
        <v>1458</v>
      </c>
      <c r="E832" s="88" t="str">
        <f t="shared" ref="E832:E895" si="50">IF(C832&gt;0,D832/C832-1,IF(C832&lt;0,-(D832/C832-1),""))</f>
        <v/>
      </c>
      <c r="F832" s="247" t="str">
        <f t="shared" si="48"/>
        <v>是</v>
      </c>
      <c r="G832" s="136" t="str">
        <f t="shared" si="49"/>
        <v>项</v>
      </c>
    </row>
    <row r="833" ht="36" customHeight="1" spans="1:7">
      <c r="A833" s="395">
        <v>213</v>
      </c>
      <c r="B833" s="270" t="s">
        <v>92</v>
      </c>
      <c r="C833" s="277">
        <v>22831</v>
      </c>
      <c r="D833" s="277">
        <v>14922</v>
      </c>
      <c r="E833" s="85">
        <f t="shared" si="50"/>
        <v>-0.346</v>
      </c>
      <c r="F833" s="247" t="str">
        <f t="shared" ref="F833:F885" si="51">IF(LEN(A833)=3,"是",IF(B833&lt;&gt;"",IF(SUM(C833:D833)&lt;&gt;0,"是","否"),"是"))</f>
        <v>是</v>
      </c>
      <c r="G833" s="136" t="str">
        <f t="shared" ref="G833:G885" si="52">IF(LEN(A833)=3,"类",IF(LEN(A833)=5,"款","项"))</f>
        <v>类</v>
      </c>
    </row>
    <row r="834" ht="36" customHeight="1" spans="1:7">
      <c r="A834" s="395">
        <v>21301</v>
      </c>
      <c r="B834" s="270" t="s">
        <v>745</v>
      </c>
      <c r="C834" s="277">
        <v>6067</v>
      </c>
      <c r="D834" s="277">
        <v>5723</v>
      </c>
      <c r="E834" s="85">
        <f t="shared" si="50"/>
        <v>-0.057</v>
      </c>
      <c r="F834" s="247" t="str">
        <f t="shared" si="51"/>
        <v>是</v>
      </c>
      <c r="G834" s="136" t="str">
        <f t="shared" si="52"/>
        <v>款</v>
      </c>
    </row>
    <row r="835" ht="36" customHeight="1" spans="1:7">
      <c r="A835" s="396">
        <v>2130101</v>
      </c>
      <c r="B835" s="273" t="s">
        <v>137</v>
      </c>
      <c r="C835" s="275">
        <v>178</v>
      </c>
      <c r="D835" s="275">
        <v>185</v>
      </c>
      <c r="E835" s="88">
        <f t="shared" si="50"/>
        <v>0.039</v>
      </c>
      <c r="F835" s="247" t="str">
        <f t="shared" si="51"/>
        <v>是</v>
      </c>
      <c r="G835" s="136" t="str">
        <f t="shared" si="52"/>
        <v>项</v>
      </c>
    </row>
    <row r="836" ht="36" customHeight="1" spans="1:7">
      <c r="A836" s="396">
        <v>2130102</v>
      </c>
      <c r="B836" s="273" t="s">
        <v>138</v>
      </c>
      <c r="C836" s="275">
        <v>0</v>
      </c>
      <c r="D836" s="275">
        <v>0</v>
      </c>
      <c r="E836" s="88" t="str">
        <f t="shared" si="50"/>
        <v/>
      </c>
      <c r="F836" s="247" t="str">
        <f t="shared" si="51"/>
        <v>否</v>
      </c>
      <c r="G836" s="136" t="str">
        <f t="shared" si="52"/>
        <v>项</v>
      </c>
    </row>
    <row r="837" ht="36" customHeight="1" spans="1:7">
      <c r="A837" s="396">
        <v>2130103</v>
      </c>
      <c r="B837" s="273" t="s">
        <v>139</v>
      </c>
      <c r="C837" s="275">
        <v>0</v>
      </c>
      <c r="D837" s="275">
        <v>0</v>
      </c>
      <c r="E837" s="88" t="str">
        <f t="shared" si="50"/>
        <v/>
      </c>
      <c r="F837" s="247" t="str">
        <f t="shared" si="51"/>
        <v>否</v>
      </c>
      <c r="G837" s="136" t="str">
        <f t="shared" si="52"/>
        <v>项</v>
      </c>
    </row>
    <row r="838" ht="36" customHeight="1" spans="1:7">
      <c r="A838" s="396">
        <v>2130104</v>
      </c>
      <c r="B838" s="273" t="s">
        <v>146</v>
      </c>
      <c r="C838" s="275">
        <v>3868</v>
      </c>
      <c r="D838" s="275">
        <v>3901</v>
      </c>
      <c r="E838" s="88">
        <f t="shared" si="50"/>
        <v>0.009</v>
      </c>
      <c r="F838" s="247" t="str">
        <f t="shared" si="51"/>
        <v>是</v>
      </c>
      <c r="G838" s="136" t="str">
        <f t="shared" si="52"/>
        <v>项</v>
      </c>
    </row>
    <row r="839" ht="36" customHeight="1" spans="1:7">
      <c r="A839" s="396">
        <v>2130105</v>
      </c>
      <c r="B839" s="273" t="s">
        <v>746</v>
      </c>
      <c r="C839" s="275">
        <v>0</v>
      </c>
      <c r="D839" s="275">
        <v>0</v>
      </c>
      <c r="E839" s="88" t="str">
        <f t="shared" si="50"/>
        <v/>
      </c>
      <c r="F839" s="247" t="str">
        <f t="shared" si="51"/>
        <v>否</v>
      </c>
      <c r="G839" s="136" t="str">
        <f t="shared" si="52"/>
        <v>项</v>
      </c>
    </row>
    <row r="840" ht="36" customHeight="1" spans="1:7">
      <c r="A840" s="396">
        <v>2130106</v>
      </c>
      <c r="B840" s="273" t="s">
        <v>747</v>
      </c>
      <c r="C840" s="275">
        <v>82</v>
      </c>
      <c r="D840" s="275">
        <v>205</v>
      </c>
      <c r="E840" s="88">
        <f t="shared" si="50"/>
        <v>1.5</v>
      </c>
      <c r="F840" s="247" t="str">
        <f t="shared" si="51"/>
        <v>是</v>
      </c>
      <c r="G840" s="136" t="str">
        <f t="shared" si="52"/>
        <v>项</v>
      </c>
    </row>
    <row r="841" ht="36" customHeight="1" spans="1:7">
      <c r="A841" s="396">
        <v>2130108</v>
      </c>
      <c r="B841" s="273" t="s">
        <v>748</v>
      </c>
      <c r="C841" s="275">
        <v>92</v>
      </c>
      <c r="D841" s="275">
        <v>51</v>
      </c>
      <c r="E841" s="88">
        <f t="shared" si="50"/>
        <v>-0.446</v>
      </c>
      <c r="F841" s="247" t="str">
        <f t="shared" si="51"/>
        <v>是</v>
      </c>
      <c r="G841" s="136" t="str">
        <f t="shared" si="52"/>
        <v>项</v>
      </c>
    </row>
    <row r="842" ht="36" customHeight="1" spans="1:7">
      <c r="A842" s="396">
        <v>2130109</v>
      </c>
      <c r="B842" s="273" t="s">
        <v>749</v>
      </c>
      <c r="C842" s="275">
        <v>9</v>
      </c>
      <c r="D842" s="275">
        <v>0</v>
      </c>
      <c r="E842" s="88">
        <f t="shared" si="50"/>
        <v>-1</v>
      </c>
      <c r="F842" s="247" t="str">
        <f t="shared" si="51"/>
        <v>是</v>
      </c>
      <c r="G842" s="136" t="str">
        <f t="shared" si="52"/>
        <v>项</v>
      </c>
    </row>
    <row r="843" ht="36" customHeight="1" spans="1:7">
      <c r="A843" s="396">
        <v>2130110</v>
      </c>
      <c r="B843" s="273" t="s">
        <v>750</v>
      </c>
      <c r="C843" s="275">
        <v>2</v>
      </c>
      <c r="D843" s="275">
        <v>0</v>
      </c>
      <c r="E843" s="88">
        <f t="shared" si="50"/>
        <v>-1</v>
      </c>
      <c r="F843" s="247" t="str">
        <f t="shared" si="51"/>
        <v>是</v>
      </c>
      <c r="G843" s="136" t="str">
        <f t="shared" si="52"/>
        <v>项</v>
      </c>
    </row>
    <row r="844" ht="36" customHeight="1" spans="1:7">
      <c r="A844" s="396">
        <v>2130111</v>
      </c>
      <c r="B844" s="273" t="s">
        <v>751</v>
      </c>
      <c r="C844" s="275">
        <v>0</v>
      </c>
      <c r="D844" s="275">
        <v>0</v>
      </c>
      <c r="E844" s="88" t="str">
        <f t="shared" si="50"/>
        <v/>
      </c>
      <c r="F844" s="247" t="str">
        <f t="shared" si="51"/>
        <v>否</v>
      </c>
      <c r="G844" s="136" t="str">
        <f t="shared" si="52"/>
        <v>项</v>
      </c>
    </row>
    <row r="845" ht="36" customHeight="1" spans="1:7">
      <c r="A845" s="396">
        <v>2130112</v>
      </c>
      <c r="B845" s="273" t="s">
        <v>752</v>
      </c>
      <c r="C845" s="275">
        <v>0</v>
      </c>
      <c r="D845" s="275">
        <v>0</v>
      </c>
      <c r="E845" s="88" t="str">
        <f t="shared" si="50"/>
        <v/>
      </c>
      <c r="F845" s="247" t="str">
        <f t="shared" si="51"/>
        <v>否</v>
      </c>
      <c r="G845" s="136" t="str">
        <f t="shared" si="52"/>
        <v>项</v>
      </c>
    </row>
    <row r="846" ht="36" customHeight="1" spans="1:7">
      <c r="A846" s="396">
        <v>2130114</v>
      </c>
      <c r="B846" s="273" t="s">
        <v>753</v>
      </c>
      <c r="C846" s="275">
        <v>0</v>
      </c>
      <c r="D846" s="275">
        <v>0</v>
      </c>
      <c r="E846" s="88" t="str">
        <f t="shared" si="50"/>
        <v/>
      </c>
      <c r="F846" s="247" t="str">
        <f t="shared" si="51"/>
        <v>否</v>
      </c>
      <c r="G846" s="136" t="str">
        <f t="shared" si="52"/>
        <v>项</v>
      </c>
    </row>
    <row r="847" ht="36" customHeight="1" spans="1:7">
      <c r="A847" s="396">
        <v>2130119</v>
      </c>
      <c r="B847" s="273" t="s">
        <v>754</v>
      </c>
      <c r="C847" s="275">
        <v>0</v>
      </c>
      <c r="D847" s="275">
        <v>0</v>
      </c>
      <c r="E847" s="88" t="str">
        <f t="shared" si="50"/>
        <v/>
      </c>
      <c r="F847" s="247" t="str">
        <f t="shared" si="51"/>
        <v>否</v>
      </c>
      <c r="G847" s="136" t="str">
        <f t="shared" si="52"/>
        <v>项</v>
      </c>
    </row>
    <row r="848" ht="36" customHeight="1" spans="1:7">
      <c r="A848" s="396">
        <v>2130120</v>
      </c>
      <c r="B848" s="273" t="s">
        <v>755</v>
      </c>
      <c r="C848" s="275">
        <v>607</v>
      </c>
      <c r="D848" s="275">
        <v>1280</v>
      </c>
      <c r="E848" s="88">
        <f t="shared" si="50"/>
        <v>1.109</v>
      </c>
      <c r="F848" s="247" t="str">
        <f t="shared" si="51"/>
        <v>是</v>
      </c>
      <c r="G848" s="136" t="str">
        <f t="shared" si="52"/>
        <v>项</v>
      </c>
    </row>
    <row r="849" ht="36" customHeight="1" spans="1:7">
      <c r="A849" s="396">
        <v>2130121</v>
      </c>
      <c r="B849" s="273" t="s">
        <v>756</v>
      </c>
      <c r="C849" s="275">
        <v>0</v>
      </c>
      <c r="D849" s="275">
        <v>0</v>
      </c>
      <c r="E849" s="88" t="str">
        <f t="shared" si="50"/>
        <v/>
      </c>
      <c r="F849" s="247" t="str">
        <f t="shared" si="51"/>
        <v>否</v>
      </c>
      <c r="G849" s="136" t="str">
        <f t="shared" si="52"/>
        <v>项</v>
      </c>
    </row>
    <row r="850" ht="36" customHeight="1" spans="1:7">
      <c r="A850" s="396">
        <v>2130122</v>
      </c>
      <c r="B850" s="273" t="s">
        <v>757</v>
      </c>
      <c r="C850" s="275">
        <v>300</v>
      </c>
      <c r="D850" s="275">
        <v>0</v>
      </c>
      <c r="E850" s="88">
        <f t="shared" si="50"/>
        <v>-1</v>
      </c>
      <c r="F850" s="247" t="str">
        <f t="shared" si="51"/>
        <v>是</v>
      </c>
      <c r="G850" s="136" t="str">
        <f t="shared" si="52"/>
        <v>项</v>
      </c>
    </row>
    <row r="851" ht="36" customHeight="1" spans="1:7">
      <c r="A851" s="396">
        <v>2130124</v>
      </c>
      <c r="B851" s="273" t="s">
        <v>758</v>
      </c>
      <c r="C851" s="275">
        <v>8</v>
      </c>
      <c r="D851" s="275">
        <v>1</v>
      </c>
      <c r="E851" s="88">
        <f t="shared" si="50"/>
        <v>-0.875</v>
      </c>
      <c r="F851" s="247" t="str">
        <f t="shared" si="51"/>
        <v>是</v>
      </c>
      <c r="G851" s="136" t="str">
        <f t="shared" si="52"/>
        <v>项</v>
      </c>
    </row>
    <row r="852" ht="36" customHeight="1" spans="1:7">
      <c r="A852" s="396">
        <v>2130125</v>
      </c>
      <c r="B852" s="273" t="s">
        <v>759</v>
      </c>
      <c r="C852" s="275">
        <v>0</v>
      </c>
      <c r="D852" s="275">
        <v>0</v>
      </c>
      <c r="E852" s="88" t="str">
        <f t="shared" si="50"/>
        <v/>
      </c>
      <c r="F852" s="247" t="str">
        <f t="shared" si="51"/>
        <v>否</v>
      </c>
      <c r="G852" s="136" t="str">
        <f t="shared" si="52"/>
        <v>项</v>
      </c>
    </row>
    <row r="853" ht="36" customHeight="1" spans="1:7">
      <c r="A853" s="396">
        <v>2130126</v>
      </c>
      <c r="B853" s="273" t="s">
        <v>760</v>
      </c>
      <c r="C853" s="275">
        <v>300</v>
      </c>
      <c r="D853" s="275">
        <v>0</v>
      </c>
      <c r="E853" s="88">
        <f t="shared" si="50"/>
        <v>-1</v>
      </c>
      <c r="F853" s="247" t="str">
        <f t="shared" si="51"/>
        <v>是</v>
      </c>
      <c r="G853" s="136" t="str">
        <f t="shared" si="52"/>
        <v>项</v>
      </c>
    </row>
    <row r="854" ht="36" customHeight="1" spans="1:7">
      <c r="A854" s="396">
        <v>2130135</v>
      </c>
      <c r="B854" s="273" t="s">
        <v>761</v>
      </c>
      <c r="C854" s="275">
        <v>0</v>
      </c>
      <c r="D854" s="275">
        <v>0</v>
      </c>
      <c r="E854" s="88" t="str">
        <f t="shared" si="50"/>
        <v/>
      </c>
      <c r="F854" s="247" t="str">
        <f t="shared" si="51"/>
        <v>否</v>
      </c>
      <c r="G854" s="136" t="str">
        <f t="shared" si="52"/>
        <v>项</v>
      </c>
    </row>
    <row r="855" ht="36" customHeight="1" spans="1:7">
      <c r="A855" s="396">
        <v>2130142</v>
      </c>
      <c r="B855" s="273" t="s">
        <v>762</v>
      </c>
      <c r="C855" s="275">
        <v>41</v>
      </c>
      <c r="D855" s="275">
        <v>0</v>
      </c>
      <c r="E855" s="88">
        <f t="shared" si="50"/>
        <v>-1</v>
      </c>
      <c r="F855" s="247" t="str">
        <f t="shared" si="51"/>
        <v>是</v>
      </c>
      <c r="G855" s="136" t="str">
        <f t="shared" si="52"/>
        <v>项</v>
      </c>
    </row>
    <row r="856" ht="36" customHeight="1" spans="1:7">
      <c r="A856" s="396">
        <v>2130148</v>
      </c>
      <c r="B856" s="273" t="s">
        <v>763</v>
      </c>
      <c r="C856" s="275">
        <v>0</v>
      </c>
      <c r="D856" s="275">
        <v>0</v>
      </c>
      <c r="E856" s="88" t="str">
        <f t="shared" si="50"/>
        <v/>
      </c>
      <c r="F856" s="247" t="str">
        <f t="shared" si="51"/>
        <v>否</v>
      </c>
      <c r="G856" s="136" t="str">
        <f t="shared" si="52"/>
        <v>项</v>
      </c>
    </row>
    <row r="857" ht="36" customHeight="1" spans="1:7">
      <c r="A857" s="396">
        <v>2130152</v>
      </c>
      <c r="B857" s="273" t="s">
        <v>764</v>
      </c>
      <c r="C857" s="275">
        <v>0</v>
      </c>
      <c r="D857" s="275">
        <v>0</v>
      </c>
      <c r="E857" s="88" t="str">
        <f t="shared" si="50"/>
        <v/>
      </c>
      <c r="F857" s="247" t="str">
        <f t="shared" si="51"/>
        <v>否</v>
      </c>
      <c r="G857" s="136" t="str">
        <f t="shared" si="52"/>
        <v>项</v>
      </c>
    </row>
    <row r="858" ht="36" customHeight="1" spans="1:7">
      <c r="A858" s="396">
        <v>2130153</v>
      </c>
      <c r="B858" s="273" t="s">
        <v>765</v>
      </c>
      <c r="C858" s="275">
        <v>300</v>
      </c>
      <c r="D858" s="275">
        <v>0</v>
      </c>
      <c r="E858" s="88">
        <f t="shared" si="50"/>
        <v>-1</v>
      </c>
      <c r="F858" s="247" t="str">
        <f t="shared" si="51"/>
        <v>是</v>
      </c>
      <c r="G858" s="136" t="str">
        <f t="shared" si="52"/>
        <v>项</v>
      </c>
    </row>
    <row r="859" ht="36" customHeight="1" spans="1:7">
      <c r="A859" s="396">
        <v>2130199</v>
      </c>
      <c r="B859" s="273" t="s">
        <v>766</v>
      </c>
      <c r="C859" s="275">
        <v>280</v>
      </c>
      <c r="D859" s="275">
        <v>100</v>
      </c>
      <c r="E859" s="88">
        <f t="shared" si="50"/>
        <v>-0.643</v>
      </c>
      <c r="F859" s="247" t="str">
        <f t="shared" si="51"/>
        <v>是</v>
      </c>
      <c r="G859" s="136" t="str">
        <f t="shared" si="52"/>
        <v>项</v>
      </c>
    </row>
    <row r="860" ht="36" customHeight="1" spans="1:7">
      <c r="A860" s="395">
        <v>21302</v>
      </c>
      <c r="B860" s="270" t="s">
        <v>767</v>
      </c>
      <c r="C860" s="277">
        <v>1030</v>
      </c>
      <c r="D860" s="277">
        <v>1046</v>
      </c>
      <c r="E860" s="85">
        <f t="shared" si="50"/>
        <v>0.016</v>
      </c>
      <c r="F860" s="247" t="str">
        <f t="shared" si="51"/>
        <v>是</v>
      </c>
      <c r="G860" s="136" t="str">
        <f t="shared" si="52"/>
        <v>款</v>
      </c>
    </row>
    <row r="861" ht="36" customHeight="1" spans="1:7">
      <c r="A861" s="396">
        <v>2130201</v>
      </c>
      <c r="B861" s="273" t="s">
        <v>137</v>
      </c>
      <c r="C861" s="275">
        <v>719</v>
      </c>
      <c r="D861" s="275">
        <v>782</v>
      </c>
      <c r="E861" s="88">
        <f t="shared" si="50"/>
        <v>0.088</v>
      </c>
      <c r="F861" s="247" t="str">
        <f t="shared" si="51"/>
        <v>是</v>
      </c>
      <c r="G861" s="136" t="str">
        <f t="shared" si="52"/>
        <v>项</v>
      </c>
    </row>
    <row r="862" ht="36" customHeight="1" spans="1:7">
      <c r="A862" s="396">
        <v>2130202</v>
      </c>
      <c r="B862" s="273" t="s">
        <v>138</v>
      </c>
      <c r="C862" s="275">
        <v>0</v>
      </c>
      <c r="D862" s="275">
        <v>0</v>
      </c>
      <c r="E862" s="88" t="str">
        <f t="shared" si="50"/>
        <v/>
      </c>
      <c r="F862" s="247" t="str">
        <f t="shared" si="51"/>
        <v>否</v>
      </c>
      <c r="G862" s="136" t="str">
        <f t="shared" si="52"/>
        <v>项</v>
      </c>
    </row>
    <row r="863" ht="36" customHeight="1" spans="1:7">
      <c r="A863" s="396">
        <v>2130203</v>
      </c>
      <c r="B863" s="273" t="s">
        <v>139</v>
      </c>
      <c r="C863" s="275">
        <v>0</v>
      </c>
      <c r="D863" s="275">
        <v>0</v>
      </c>
      <c r="E863" s="88" t="str">
        <f t="shared" si="50"/>
        <v/>
      </c>
      <c r="F863" s="247" t="str">
        <f t="shared" si="51"/>
        <v>否</v>
      </c>
      <c r="G863" s="136" t="str">
        <f t="shared" si="52"/>
        <v>项</v>
      </c>
    </row>
    <row r="864" ht="36" customHeight="1" spans="1:7">
      <c r="A864" s="396">
        <v>2130204</v>
      </c>
      <c r="B864" s="273" t="s">
        <v>768</v>
      </c>
      <c r="C864" s="275">
        <v>189</v>
      </c>
      <c r="D864" s="275">
        <v>179</v>
      </c>
      <c r="E864" s="88">
        <f t="shared" si="50"/>
        <v>-0.053</v>
      </c>
      <c r="F864" s="247" t="str">
        <f t="shared" si="51"/>
        <v>是</v>
      </c>
      <c r="G864" s="136" t="str">
        <f t="shared" si="52"/>
        <v>项</v>
      </c>
    </row>
    <row r="865" ht="36" customHeight="1" spans="1:7">
      <c r="A865" s="396">
        <v>2130205</v>
      </c>
      <c r="B865" s="273" t="s">
        <v>769</v>
      </c>
      <c r="C865" s="275">
        <v>0</v>
      </c>
      <c r="D865" s="275">
        <v>0</v>
      </c>
      <c r="E865" s="88" t="str">
        <f t="shared" si="50"/>
        <v/>
      </c>
      <c r="F865" s="247" t="str">
        <f t="shared" si="51"/>
        <v>否</v>
      </c>
      <c r="G865" s="136" t="str">
        <f t="shared" si="52"/>
        <v>项</v>
      </c>
    </row>
    <row r="866" ht="36" customHeight="1" spans="1:7">
      <c r="A866" s="396">
        <v>2130206</v>
      </c>
      <c r="B866" s="273" t="s">
        <v>770</v>
      </c>
      <c r="C866" s="275">
        <v>0</v>
      </c>
      <c r="D866" s="275">
        <v>0</v>
      </c>
      <c r="E866" s="88" t="str">
        <f t="shared" si="50"/>
        <v/>
      </c>
      <c r="F866" s="247" t="str">
        <f t="shared" si="51"/>
        <v>否</v>
      </c>
      <c r="G866" s="136" t="str">
        <f t="shared" si="52"/>
        <v>项</v>
      </c>
    </row>
    <row r="867" ht="36" customHeight="1" spans="1:7">
      <c r="A867" s="396">
        <v>2130207</v>
      </c>
      <c r="B867" s="273" t="s">
        <v>771</v>
      </c>
      <c r="C867" s="275">
        <v>0</v>
      </c>
      <c r="D867" s="275">
        <v>0</v>
      </c>
      <c r="E867" s="88" t="str">
        <f t="shared" si="50"/>
        <v/>
      </c>
      <c r="F867" s="247" t="str">
        <f t="shared" si="51"/>
        <v>否</v>
      </c>
      <c r="G867" s="136" t="str">
        <f t="shared" si="52"/>
        <v>项</v>
      </c>
    </row>
    <row r="868" ht="36" customHeight="1" spans="1:7">
      <c r="A868" s="396">
        <v>2130209</v>
      </c>
      <c r="B868" s="273" t="s">
        <v>772</v>
      </c>
      <c r="C868" s="275">
        <v>0</v>
      </c>
      <c r="D868" s="275">
        <v>0</v>
      </c>
      <c r="E868" s="88" t="str">
        <f t="shared" si="50"/>
        <v/>
      </c>
      <c r="F868" s="247" t="str">
        <f t="shared" si="51"/>
        <v>否</v>
      </c>
      <c r="G868" s="136" t="str">
        <f t="shared" si="52"/>
        <v>项</v>
      </c>
    </row>
    <row r="869" ht="36" customHeight="1" spans="1:7">
      <c r="A869" s="396">
        <v>2130210</v>
      </c>
      <c r="B869" s="273" t="s">
        <v>773</v>
      </c>
      <c r="C869" s="275">
        <v>0</v>
      </c>
      <c r="D869" s="275">
        <v>0</v>
      </c>
      <c r="E869" s="88" t="str">
        <f t="shared" si="50"/>
        <v/>
      </c>
      <c r="F869" s="247" t="str">
        <f t="shared" si="51"/>
        <v>否</v>
      </c>
      <c r="G869" s="136" t="str">
        <f t="shared" si="52"/>
        <v>项</v>
      </c>
    </row>
    <row r="870" ht="36" customHeight="1" spans="1:7">
      <c r="A870" s="396">
        <v>2130211</v>
      </c>
      <c r="B870" s="273" t="s">
        <v>774</v>
      </c>
      <c r="C870" s="275">
        <v>0</v>
      </c>
      <c r="D870" s="275">
        <v>0</v>
      </c>
      <c r="E870" s="88" t="str">
        <f t="shared" si="50"/>
        <v/>
      </c>
      <c r="F870" s="247" t="str">
        <f t="shared" si="51"/>
        <v>否</v>
      </c>
      <c r="G870" s="136" t="str">
        <f t="shared" si="52"/>
        <v>项</v>
      </c>
    </row>
    <row r="871" ht="36" customHeight="1" spans="1:7">
      <c r="A871" s="396">
        <v>2130212</v>
      </c>
      <c r="B871" s="273" t="s">
        <v>775</v>
      </c>
      <c r="C871" s="275">
        <v>0</v>
      </c>
      <c r="D871" s="275">
        <v>0</v>
      </c>
      <c r="E871" s="88" t="str">
        <f t="shared" si="50"/>
        <v/>
      </c>
      <c r="F871" s="247" t="str">
        <f t="shared" si="51"/>
        <v>否</v>
      </c>
      <c r="G871" s="136" t="str">
        <f t="shared" si="52"/>
        <v>项</v>
      </c>
    </row>
    <row r="872" ht="36" customHeight="1" spans="1:7">
      <c r="A872" s="396">
        <v>2130213</v>
      </c>
      <c r="B872" s="273" t="s">
        <v>776</v>
      </c>
      <c r="C872" s="275">
        <v>0</v>
      </c>
      <c r="D872" s="275">
        <v>0</v>
      </c>
      <c r="E872" s="88" t="str">
        <f t="shared" si="50"/>
        <v/>
      </c>
      <c r="F872" s="247" t="str">
        <f t="shared" si="51"/>
        <v>否</v>
      </c>
      <c r="G872" s="136" t="str">
        <f t="shared" si="52"/>
        <v>项</v>
      </c>
    </row>
    <row r="873" ht="36" customHeight="1" spans="1:7">
      <c r="A873" s="396">
        <v>2130217</v>
      </c>
      <c r="B873" s="273" t="s">
        <v>777</v>
      </c>
      <c r="C873" s="275">
        <v>0</v>
      </c>
      <c r="D873" s="275">
        <v>0</v>
      </c>
      <c r="E873" s="88" t="str">
        <f t="shared" si="50"/>
        <v/>
      </c>
      <c r="F873" s="247" t="str">
        <f t="shared" si="51"/>
        <v>否</v>
      </c>
      <c r="G873" s="136" t="str">
        <f t="shared" si="52"/>
        <v>项</v>
      </c>
    </row>
    <row r="874" ht="36" customHeight="1" spans="1:7">
      <c r="A874" s="396">
        <v>2130220</v>
      </c>
      <c r="B874" s="273" t="s">
        <v>778</v>
      </c>
      <c r="C874" s="275">
        <v>0</v>
      </c>
      <c r="D874" s="275">
        <v>0</v>
      </c>
      <c r="E874" s="88" t="str">
        <f t="shared" si="50"/>
        <v/>
      </c>
      <c r="F874" s="247" t="str">
        <f t="shared" si="51"/>
        <v>否</v>
      </c>
      <c r="G874" s="136" t="str">
        <f t="shared" si="52"/>
        <v>项</v>
      </c>
    </row>
    <row r="875" ht="36" customHeight="1" spans="1:7">
      <c r="A875" s="396">
        <v>2130221</v>
      </c>
      <c r="B875" s="273" t="s">
        <v>779</v>
      </c>
      <c r="C875" s="275">
        <v>0</v>
      </c>
      <c r="D875" s="275">
        <v>0</v>
      </c>
      <c r="E875" s="88" t="str">
        <f t="shared" si="50"/>
        <v/>
      </c>
      <c r="F875" s="247" t="str">
        <f t="shared" si="51"/>
        <v>否</v>
      </c>
      <c r="G875" s="136" t="str">
        <f t="shared" si="52"/>
        <v>项</v>
      </c>
    </row>
    <row r="876" ht="36" customHeight="1" spans="1:7">
      <c r="A876" s="396">
        <v>2130223</v>
      </c>
      <c r="B876" s="273" t="s">
        <v>780</v>
      </c>
      <c r="C876" s="275">
        <v>0</v>
      </c>
      <c r="D876" s="275">
        <v>0</v>
      </c>
      <c r="E876" s="88" t="str">
        <f t="shared" si="50"/>
        <v/>
      </c>
      <c r="F876" s="247" t="str">
        <f t="shared" si="51"/>
        <v>否</v>
      </c>
      <c r="G876" s="136" t="str">
        <f t="shared" si="52"/>
        <v>项</v>
      </c>
    </row>
    <row r="877" ht="36" customHeight="1" spans="1:7">
      <c r="A877" s="396">
        <v>2130226</v>
      </c>
      <c r="B877" s="273" t="s">
        <v>781</v>
      </c>
      <c r="C877" s="275">
        <v>0</v>
      </c>
      <c r="D877" s="275">
        <v>0</v>
      </c>
      <c r="E877" s="88" t="str">
        <f t="shared" si="50"/>
        <v/>
      </c>
      <c r="F877" s="247" t="str">
        <f t="shared" si="51"/>
        <v>否</v>
      </c>
      <c r="G877" s="136" t="str">
        <f t="shared" si="52"/>
        <v>项</v>
      </c>
    </row>
    <row r="878" ht="36" customHeight="1" spans="1:7">
      <c r="A878" s="396">
        <v>2130227</v>
      </c>
      <c r="B878" s="273" t="s">
        <v>782</v>
      </c>
      <c r="C878" s="275">
        <v>0</v>
      </c>
      <c r="D878" s="275">
        <v>0</v>
      </c>
      <c r="E878" s="88" t="str">
        <f t="shared" si="50"/>
        <v/>
      </c>
      <c r="F878" s="247" t="str">
        <f t="shared" si="51"/>
        <v>否</v>
      </c>
      <c r="G878" s="136" t="str">
        <f t="shared" si="52"/>
        <v>项</v>
      </c>
    </row>
    <row r="879" ht="36" customHeight="1" spans="1:7">
      <c r="A879" s="396">
        <v>2130232</v>
      </c>
      <c r="B879" s="273" t="s">
        <v>783</v>
      </c>
      <c r="C879" s="275">
        <v>0</v>
      </c>
      <c r="D879" s="275">
        <v>0</v>
      </c>
      <c r="E879" s="88" t="str">
        <f t="shared" si="50"/>
        <v/>
      </c>
      <c r="F879" s="247" t="str">
        <f t="shared" si="51"/>
        <v>否</v>
      </c>
      <c r="G879" s="136" t="str">
        <f t="shared" si="52"/>
        <v>项</v>
      </c>
    </row>
    <row r="880" ht="36" customHeight="1" spans="1:7">
      <c r="A880" s="396">
        <v>2130234</v>
      </c>
      <c r="B880" s="273" t="s">
        <v>784</v>
      </c>
      <c r="C880" s="275">
        <v>65</v>
      </c>
      <c r="D880" s="275">
        <v>85</v>
      </c>
      <c r="E880" s="88">
        <f t="shared" si="50"/>
        <v>0.308</v>
      </c>
      <c r="F880" s="247" t="str">
        <f t="shared" si="51"/>
        <v>是</v>
      </c>
      <c r="G880" s="136" t="str">
        <f t="shared" si="52"/>
        <v>项</v>
      </c>
    </row>
    <row r="881" ht="36" customHeight="1" spans="1:7">
      <c r="A881" s="396">
        <v>2130235</v>
      </c>
      <c r="B881" s="273" t="s">
        <v>785</v>
      </c>
      <c r="C881" s="275">
        <v>0</v>
      </c>
      <c r="D881" s="275">
        <v>0</v>
      </c>
      <c r="E881" s="88" t="str">
        <f t="shared" si="50"/>
        <v/>
      </c>
      <c r="F881" s="247" t="str">
        <f t="shared" si="51"/>
        <v>否</v>
      </c>
      <c r="G881" s="136" t="str">
        <f t="shared" si="52"/>
        <v>项</v>
      </c>
    </row>
    <row r="882" ht="36" customHeight="1" spans="1:7">
      <c r="A882" s="396">
        <v>2130236</v>
      </c>
      <c r="B882" s="273" t="s">
        <v>786</v>
      </c>
      <c r="C882" s="275">
        <v>0</v>
      </c>
      <c r="D882" s="275">
        <v>0</v>
      </c>
      <c r="E882" s="88" t="str">
        <f t="shared" si="50"/>
        <v/>
      </c>
      <c r="F882" s="247" t="str">
        <f t="shared" si="51"/>
        <v>否</v>
      </c>
      <c r="G882" s="136" t="str">
        <f t="shared" si="52"/>
        <v>项</v>
      </c>
    </row>
    <row r="883" ht="36" customHeight="1" spans="1:7">
      <c r="A883" s="396">
        <v>2130237</v>
      </c>
      <c r="B883" s="273" t="s">
        <v>752</v>
      </c>
      <c r="C883" s="275">
        <v>0</v>
      </c>
      <c r="D883" s="275">
        <v>0</v>
      </c>
      <c r="E883" s="88" t="str">
        <f t="shared" si="50"/>
        <v/>
      </c>
      <c r="F883" s="247" t="str">
        <f t="shared" si="51"/>
        <v>否</v>
      </c>
      <c r="G883" s="136" t="str">
        <f t="shared" si="52"/>
        <v>项</v>
      </c>
    </row>
    <row r="884" ht="36" customHeight="1" spans="1:7">
      <c r="A884" s="396">
        <v>2130299</v>
      </c>
      <c r="B884" s="273" t="s">
        <v>787</v>
      </c>
      <c r="C884" s="275">
        <v>57</v>
      </c>
      <c r="D884" s="275">
        <v>0</v>
      </c>
      <c r="E884" s="88">
        <f t="shared" si="50"/>
        <v>-1</v>
      </c>
      <c r="F884" s="247" t="str">
        <f t="shared" si="51"/>
        <v>是</v>
      </c>
      <c r="G884" s="136" t="str">
        <f t="shared" si="52"/>
        <v>项</v>
      </c>
    </row>
    <row r="885" ht="36" customHeight="1" spans="1:7">
      <c r="A885" s="395">
        <v>21303</v>
      </c>
      <c r="B885" s="270" t="s">
        <v>788</v>
      </c>
      <c r="C885" s="277">
        <v>3083</v>
      </c>
      <c r="D885" s="277">
        <v>2715</v>
      </c>
      <c r="E885" s="85">
        <f t="shared" si="50"/>
        <v>-0.119</v>
      </c>
      <c r="F885" s="247" t="str">
        <f t="shared" si="51"/>
        <v>是</v>
      </c>
      <c r="G885" s="136" t="str">
        <f t="shared" si="52"/>
        <v>款</v>
      </c>
    </row>
    <row r="886" ht="36" customHeight="1" spans="1:7">
      <c r="A886" s="396">
        <v>2130301</v>
      </c>
      <c r="B886" s="273" t="s">
        <v>137</v>
      </c>
      <c r="C886" s="275">
        <v>115</v>
      </c>
      <c r="D886" s="275">
        <v>115</v>
      </c>
      <c r="E886" s="88">
        <f t="shared" si="50"/>
        <v>0</v>
      </c>
      <c r="F886" s="247" t="str">
        <f t="shared" ref="F886:F947" si="53">IF(LEN(A886)=3,"是",IF(B886&lt;&gt;"",IF(SUM(C886:D886)&lt;&gt;0,"是","否"),"是"))</f>
        <v>是</v>
      </c>
      <c r="G886" s="136" t="str">
        <f t="shared" ref="G886:G947" si="54">IF(LEN(A886)=3,"类",IF(LEN(A886)=5,"款","项"))</f>
        <v>项</v>
      </c>
    </row>
    <row r="887" ht="36" customHeight="1" spans="1:7">
      <c r="A887" s="396">
        <v>2130302</v>
      </c>
      <c r="B887" s="273" t="s">
        <v>138</v>
      </c>
      <c r="C887" s="275">
        <v>0</v>
      </c>
      <c r="D887" s="275">
        <v>0</v>
      </c>
      <c r="E887" s="88" t="str">
        <f t="shared" si="50"/>
        <v/>
      </c>
      <c r="F887" s="247" t="str">
        <f t="shared" si="53"/>
        <v>否</v>
      </c>
      <c r="G887" s="136" t="str">
        <f t="shared" si="54"/>
        <v>项</v>
      </c>
    </row>
    <row r="888" ht="36" customHeight="1" spans="1:7">
      <c r="A888" s="396">
        <v>2130303</v>
      </c>
      <c r="B888" s="273" t="s">
        <v>139</v>
      </c>
      <c r="C888" s="275">
        <v>0</v>
      </c>
      <c r="D888" s="275">
        <v>0</v>
      </c>
      <c r="E888" s="88" t="str">
        <f t="shared" si="50"/>
        <v/>
      </c>
      <c r="F888" s="247" t="str">
        <f t="shared" si="53"/>
        <v>否</v>
      </c>
      <c r="G888" s="136" t="str">
        <f t="shared" si="54"/>
        <v>项</v>
      </c>
    </row>
    <row r="889" ht="36" customHeight="1" spans="1:7">
      <c r="A889" s="396">
        <v>2130304</v>
      </c>
      <c r="B889" s="273" t="s">
        <v>789</v>
      </c>
      <c r="C889" s="275">
        <v>58</v>
      </c>
      <c r="D889" s="275">
        <v>0</v>
      </c>
      <c r="E889" s="88">
        <f t="shared" si="50"/>
        <v>-1</v>
      </c>
      <c r="F889" s="247" t="str">
        <f t="shared" si="53"/>
        <v>是</v>
      </c>
      <c r="G889" s="136" t="str">
        <f t="shared" si="54"/>
        <v>项</v>
      </c>
    </row>
    <row r="890" ht="36" customHeight="1" spans="1:7">
      <c r="A890" s="396">
        <v>2130305</v>
      </c>
      <c r="B890" s="273" t="s">
        <v>790</v>
      </c>
      <c r="C890" s="275">
        <v>1000</v>
      </c>
      <c r="D890" s="275">
        <v>1650</v>
      </c>
      <c r="E890" s="88">
        <f t="shared" si="50"/>
        <v>0.65</v>
      </c>
      <c r="F890" s="247" t="str">
        <f t="shared" si="53"/>
        <v>是</v>
      </c>
      <c r="G890" s="136" t="str">
        <f t="shared" si="54"/>
        <v>项</v>
      </c>
    </row>
    <row r="891" ht="36" customHeight="1" spans="1:7">
      <c r="A891" s="396">
        <v>2130306</v>
      </c>
      <c r="B891" s="273" t="s">
        <v>791</v>
      </c>
      <c r="C891" s="275">
        <v>0</v>
      </c>
      <c r="D891" s="275">
        <v>0</v>
      </c>
      <c r="E891" s="88" t="str">
        <f t="shared" si="50"/>
        <v/>
      </c>
      <c r="F891" s="247" t="str">
        <f t="shared" si="53"/>
        <v>否</v>
      </c>
      <c r="G891" s="136" t="str">
        <f t="shared" si="54"/>
        <v>项</v>
      </c>
    </row>
    <row r="892" ht="36" customHeight="1" spans="1:7">
      <c r="A892" s="396">
        <v>2130307</v>
      </c>
      <c r="B892" s="273" t="s">
        <v>792</v>
      </c>
      <c r="C892" s="275">
        <v>0</v>
      </c>
      <c r="D892" s="275">
        <v>0</v>
      </c>
      <c r="E892" s="88" t="str">
        <f t="shared" si="50"/>
        <v/>
      </c>
      <c r="F892" s="247" t="str">
        <f t="shared" si="53"/>
        <v>否</v>
      </c>
      <c r="G892" s="136" t="str">
        <f t="shared" si="54"/>
        <v>项</v>
      </c>
    </row>
    <row r="893" ht="36" customHeight="1" spans="1:7">
      <c r="A893" s="396">
        <v>2130308</v>
      </c>
      <c r="B893" s="273" t="s">
        <v>793</v>
      </c>
      <c r="C893" s="275">
        <v>0</v>
      </c>
      <c r="D893" s="275">
        <v>0</v>
      </c>
      <c r="E893" s="88" t="str">
        <f t="shared" si="50"/>
        <v/>
      </c>
      <c r="F893" s="247" t="str">
        <f t="shared" si="53"/>
        <v>否</v>
      </c>
      <c r="G893" s="136" t="str">
        <f t="shared" si="54"/>
        <v>项</v>
      </c>
    </row>
    <row r="894" ht="36" customHeight="1" spans="1:7">
      <c r="A894" s="396">
        <v>2130309</v>
      </c>
      <c r="B894" s="273" t="s">
        <v>794</v>
      </c>
      <c r="C894" s="275">
        <v>0</v>
      </c>
      <c r="D894" s="275">
        <v>0</v>
      </c>
      <c r="E894" s="88" t="str">
        <f t="shared" si="50"/>
        <v/>
      </c>
      <c r="F894" s="247" t="str">
        <f t="shared" si="53"/>
        <v>否</v>
      </c>
      <c r="G894" s="136" t="str">
        <f t="shared" si="54"/>
        <v>项</v>
      </c>
    </row>
    <row r="895" ht="36" customHeight="1" spans="1:7">
      <c r="A895" s="396">
        <v>2130310</v>
      </c>
      <c r="B895" s="273" t="s">
        <v>795</v>
      </c>
      <c r="C895" s="275">
        <v>0</v>
      </c>
      <c r="D895" s="275">
        <v>0</v>
      </c>
      <c r="E895" s="88" t="str">
        <f t="shared" si="50"/>
        <v/>
      </c>
      <c r="F895" s="247" t="str">
        <f t="shared" si="53"/>
        <v>否</v>
      </c>
      <c r="G895" s="136" t="str">
        <f t="shared" si="54"/>
        <v>项</v>
      </c>
    </row>
    <row r="896" ht="36" customHeight="1" spans="1:7">
      <c r="A896" s="396">
        <v>2130311</v>
      </c>
      <c r="B896" s="273" t="s">
        <v>796</v>
      </c>
      <c r="C896" s="275">
        <v>25</v>
      </c>
      <c r="D896" s="275">
        <v>100</v>
      </c>
      <c r="E896" s="88">
        <f t="shared" ref="E896:E958" si="55">IF(C896&gt;0,D896/C896-1,IF(C896&lt;0,-(D896/C896-1),""))</f>
        <v>3</v>
      </c>
      <c r="F896" s="247" t="str">
        <f t="shared" si="53"/>
        <v>是</v>
      </c>
      <c r="G896" s="136" t="str">
        <f t="shared" si="54"/>
        <v>项</v>
      </c>
    </row>
    <row r="897" ht="36" customHeight="1" spans="1:7">
      <c r="A897" s="396">
        <v>2130312</v>
      </c>
      <c r="B897" s="273" t="s">
        <v>797</v>
      </c>
      <c r="C897" s="275">
        <v>0</v>
      </c>
      <c r="D897" s="275">
        <v>0</v>
      </c>
      <c r="E897" s="88" t="str">
        <f t="shared" si="55"/>
        <v/>
      </c>
      <c r="F897" s="247" t="str">
        <f t="shared" si="53"/>
        <v>否</v>
      </c>
      <c r="G897" s="136" t="str">
        <f t="shared" si="54"/>
        <v>项</v>
      </c>
    </row>
    <row r="898" ht="36" customHeight="1" spans="1:7">
      <c r="A898" s="396">
        <v>2130313</v>
      </c>
      <c r="B898" s="273" t="s">
        <v>798</v>
      </c>
      <c r="C898" s="275">
        <v>0</v>
      </c>
      <c r="D898" s="275">
        <v>0</v>
      </c>
      <c r="E898" s="88" t="str">
        <f t="shared" si="55"/>
        <v/>
      </c>
      <c r="F898" s="247" t="str">
        <f t="shared" si="53"/>
        <v>否</v>
      </c>
      <c r="G898" s="136" t="str">
        <f t="shared" si="54"/>
        <v>项</v>
      </c>
    </row>
    <row r="899" ht="36" customHeight="1" spans="1:7">
      <c r="A899" s="396">
        <v>2130314</v>
      </c>
      <c r="B899" s="273" t="s">
        <v>799</v>
      </c>
      <c r="C899" s="275">
        <v>123</v>
      </c>
      <c r="D899" s="275">
        <v>0</v>
      </c>
      <c r="E899" s="88">
        <f t="shared" si="55"/>
        <v>-1</v>
      </c>
      <c r="F899" s="247" t="str">
        <f t="shared" si="53"/>
        <v>是</v>
      </c>
      <c r="G899" s="136" t="str">
        <f t="shared" si="54"/>
        <v>项</v>
      </c>
    </row>
    <row r="900" ht="36" customHeight="1" spans="1:7">
      <c r="A900" s="396">
        <v>2130315</v>
      </c>
      <c r="B900" s="273" t="s">
        <v>800</v>
      </c>
      <c r="C900" s="275">
        <v>418</v>
      </c>
      <c r="D900" s="275">
        <v>0</v>
      </c>
      <c r="E900" s="88">
        <f t="shared" si="55"/>
        <v>-1</v>
      </c>
      <c r="F900" s="247" t="str">
        <f t="shared" si="53"/>
        <v>是</v>
      </c>
      <c r="G900" s="136" t="str">
        <f t="shared" si="54"/>
        <v>项</v>
      </c>
    </row>
    <row r="901" ht="36" customHeight="1" spans="1:7">
      <c r="A901" s="396">
        <v>2130316</v>
      </c>
      <c r="B901" s="273" t="s">
        <v>801</v>
      </c>
      <c r="C901" s="275">
        <v>446</v>
      </c>
      <c r="D901" s="275">
        <v>0</v>
      </c>
      <c r="E901" s="88">
        <f t="shared" si="55"/>
        <v>-1</v>
      </c>
      <c r="F901" s="247" t="str">
        <f t="shared" si="53"/>
        <v>是</v>
      </c>
      <c r="G901" s="136" t="str">
        <f t="shared" si="54"/>
        <v>项</v>
      </c>
    </row>
    <row r="902" ht="36" customHeight="1" spans="1:7">
      <c r="A902" s="396">
        <v>2130317</v>
      </c>
      <c r="B902" s="273" t="s">
        <v>802</v>
      </c>
      <c r="C902" s="275">
        <v>0</v>
      </c>
      <c r="D902" s="275">
        <v>0</v>
      </c>
      <c r="E902" s="88" t="str">
        <f t="shared" si="55"/>
        <v/>
      </c>
      <c r="F902" s="247" t="str">
        <f t="shared" si="53"/>
        <v>否</v>
      </c>
      <c r="G902" s="136" t="str">
        <f t="shared" si="54"/>
        <v>项</v>
      </c>
    </row>
    <row r="903" ht="36" customHeight="1" spans="1:7">
      <c r="A903" s="396">
        <v>2130318</v>
      </c>
      <c r="B903" s="273" t="s">
        <v>803</v>
      </c>
      <c r="C903" s="275">
        <v>0</v>
      </c>
      <c r="D903" s="275">
        <v>0</v>
      </c>
      <c r="E903" s="88" t="str">
        <f t="shared" si="55"/>
        <v/>
      </c>
      <c r="F903" s="247" t="str">
        <f t="shared" si="53"/>
        <v>否</v>
      </c>
      <c r="G903" s="136" t="str">
        <f t="shared" si="54"/>
        <v>项</v>
      </c>
    </row>
    <row r="904" ht="36" customHeight="1" spans="1:7">
      <c r="A904" s="396">
        <v>2130319</v>
      </c>
      <c r="B904" s="273" t="s">
        <v>804</v>
      </c>
      <c r="C904" s="275">
        <v>0</v>
      </c>
      <c r="D904" s="275">
        <v>0</v>
      </c>
      <c r="E904" s="88" t="str">
        <f t="shared" si="55"/>
        <v/>
      </c>
      <c r="F904" s="247" t="str">
        <f t="shared" si="53"/>
        <v>否</v>
      </c>
      <c r="G904" s="136" t="str">
        <f t="shared" si="54"/>
        <v>项</v>
      </c>
    </row>
    <row r="905" ht="36" customHeight="1" spans="1:7">
      <c r="A905" s="396">
        <v>2130321</v>
      </c>
      <c r="B905" s="273" t="s">
        <v>805</v>
      </c>
      <c r="C905" s="275">
        <v>54</v>
      </c>
      <c r="D905" s="275">
        <v>0</v>
      </c>
      <c r="E905" s="88">
        <f t="shared" si="55"/>
        <v>-1</v>
      </c>
      <c r="F905" s="247" t="str">
        <f t="shared" si="53"/>
        <v>是</v>
      </c>
      <c r="G905" s="136" t="str">
        <f t="shared" si="54"/>
        <v>项</v>
      </c>
    </row>
    <row r="906" ht="36" customHeight="1" spans="1:7">
      <c r="A906" s="396">
        <v>2130322</v>
      </c>
      <c r="B906" s="273" t="s">
        <v>806</v>
      </c>
      <c r="C906" s="275">
        <v>0</v>
      </c>
      <c r="D906" s="275">
        <v>0</v>
      </c>
      <c r="E906" s="88" t="str">
        <f t="shared" si="55"/>
        <v/>
      </c>
      <c r="F906" s="247" t="str">
        <f t="shared" si="53"/>
        <v>否</v>
      </c>
      <c r="G906" s="136" t="str">
        <f t="shared" si="54"/>
        <v>项</v>
      </c>
    </row>
    <row r="907" ht="36" customHeight="1" spans="1:7">
      <c r="A907" s="396">
        <v>2130333</v>
      </c>
      <c r="B907" s="273" t="s">
        <v>780</v>
      </c>
      <c r="C907" s="275">
        <v>0</v>
      </c>
      <c r="D907" s="275">
        <v>0</v>
      </c>
      <c r="E907" s="88" t="str">
        <f t="shared" si="55"/>
        <v/>
      </c>
      <c r="F907" s="247" t="str">
        <f t="shared" si="53"/>
        <v>否</v>
      </c>
      <c r="G907" s="136" t="str">
        <f t="shared" si="54"/>
        <v>项</v>
      </c>
    </row>
    <row r="908" ht="36" customHeight="1" spans="1:7">
      <c r="A908" s="396">
        <v>2130334</v>
      </c>
      <c r="B908" s="273" t="s">
        <v>807</v>
      </c>
      <c r="C908" s="275">
        <v>0</v>
      </c>
      <c r="D908" s="275">
        <v>0</v>
      </c>
      <c r="E908" s="88" t="str">
        <f t="shared" si="55"/>
        <v/>
      </c>
      <c r="F908" s="247" t="str">
        <f t="shared" si="53"/>
        <v>否</v>
      </c>
      <c r="G908" s="136" t="str">
        <f t="shared" si="54"/>
        <v>项</v>
      </c>
    </row>
    <row r="909" ht="36" customHeight="1" spans="1:7">
      <c r="A909" s="396">
        <v>2130335</v>
      </c>
      <c r="B909" s="273" t="s">
        <v>808</v>
      </c>
      <c r="C909" s="275">
        <v>18</v>
      </c>
      <c r="D909" s="275">
        <v>0</v>
      </c>
      <c r="E909" s="88">
        <f t="shared" si="55"/>
        <v>-1</v>
      </c>
      <c r="F909" s="247" t="str">
        <f t="shared" si="53"/>
        <v>是</v>
      </c>
      <c r="G909" s="136" t="str">
        <f t="shared" si="54"/>
        <v>项</v>
      </c>
    </row>
    <row r="910" ht="36" customHeight="1" spans="1:7">
      <c r="A910" s="396">
        <v>2130336</v>
      </c>
      <c r="B910" s="273" t="s">
        <v>809</v>
      </c>
      <c r="C910" s="275">
        <v>0</v>
      </c>
      <c r="D910" s="275">
        <v>0</v>
      </c>
      <c r="E910" s="88" t="str">
        <f t="shared" si="55"/>
        <v/>
      </c>
      <c r="F910" s="247" t="str">
        <f t="shared" si="53"/>
        <v>否</v>
      </c>
      <c r="G910" s="136" t="str">
        <f t="shared" si="54"/>
        <v>项</v>
      </c>
    </row>
    <row r="911" ht="36" customHeight="1" spans="1:7">
      <c r="A911" s="396">
        <v>2130337</v>
      </c>
      <c r="B911" s="273" t="s">
        <v>810</v>
      </c>
      <c r="C911" s="275">
        <v>0</v>
      </c>
      <c r="D911" s="275">
        <v>0</v>
      </c>
      <c r="E911" s="88" t="str">
        <f t="shared" si="55"/>
        <v/>
      </c>
      <c r="F911" s="247" t="str">
        <f t="shared" si="53"/>
        <v>否</v>
      </c>
      <c r="G911" s="136" t="str">
        <f t="shared" si="54"/>
        <v>项</v>
      </c>
    </row>
    <row r="912" ht="36" customHeight="1" spans="1:7">
      <c r="A912" s="396">
        <v>2130399</v>
      </c>
      <c r="B912" s="273" t="s">
        <v>811</v>
      </c>
      <c r="C912" s="275">
        <v>826</v>
      </c>
      <c r="D912" s="275">
        <v>850</v>
      </c>
      <c r="E912" s="88">
        <f t="shared" si="55"/>
        <v>0.029</v>
      </c>
      <c r="F912" s="247" t="str">
        <f t="shared" si="53"/>
        <v>是</v>
      </c>
      <c r="G912" s="136" t="str">
        <f t="shared" si="54"/>
        <v>项</v>
      </c>
    </row>
    <row r="913" ht="36" customHeight="1" spans="1:7">
      <c r="A913" s="395">
        <v>21305</v>
      </c>
      <c r="B913" s="270" t="s">
        <v>812</v>
      </c>
      <c r="C913" s="277">
        <v>2972</v>
      </c>
      <c r="D913" s="277">
        <v>726</v>
      </c>
      <c r="E913" s="85">
        <f t="shared" si="55"/>
        <v>-0.756</v>
      </c>
      <c r="F913" s="247" t="str">
        <f t="shared" si="53"/>
        <v>是</v>
      </c>
      <c r="G913" s="136" t="str">
        <f t="shared" si="54"/>
        <v>款</v>
      </c>
    </row>
    <row r="914" ht="36" customHeight="1" spans="1:7">
      <c r="A914" s="396">
        <v>2130501</v>
      </c>
      <c r="B914" s="273" t="s">
        <v>137</v>
      </c>
      <c r="C914" s="275">
        <v>102</v>
      </c>
      <c r="D914" s="275">
        <v>105</v>
      </c>
      <c r="E914" s="88">
        <f t="shared" si="55"/>
        <v>0.029</v>
      </c>
      <c r="F914" s="247" t="str">
        <f t="shared" si="53"/>
        <v>是</v>
      </c>
      <c r="G914" s="136" t="str">
        <f t="shared" si="54"/>
        <v>项</v>
      </c>
    </row>
    <row r="915" ht="36" customHeight="1" spans="1:7">
      <c r="A915" s="396">
        <v>2130502</v>
      </c>
      <c r="B915" s="273" t="s">
        <v>138</v>
      </c>
      <c r="C915" s="275">
        <v>0</v>
      </c>
      <c r="D915" s="275">
        <v>0</v>
      </c>
      <c r="E915" s="88" t="str">
        <f t="shared" si="55"/>
        <v/>
      </c>
      <c r="F915" s="247" t="str">
        <f t="shared" si="53"/>
        <v>否</v>
      </c>
      <c r="G915" s="136" t="str">
        <f t="shared" si="54"/>
        <v>项</v>
      </c>
    </row>
    <row r="916" ht="36" customHeight="1" spans="1:7">
      <c r="A916" s="396">
        <v>2130503</v>
      </c>
      <c r="B916" s="273" t="s">
        <v>139</v>
      </c>
      <c r="C916" s="275">
        <v>0</v>
      </c>
      <c r="D916" s="275">
        <v>0</v>
      </c>
      <c r="E916" s="88" t="str">
        <f t="shared" si="55"/>
        <v/>
      </c>
      <c r="F916" s="247" t="str">
        <f t="shared" si="53"/>
        <v>否</v>
      </c>
      <c r="G916" s="136" t="str">
        <f t="shared" si="54"/>
        <v>项</v>
      </c>
    </row>
    <row r="917" ht="36" customHeight="1" spans="1:7">
      <c r="A917" s="396">
        <v>2130504</v>
      </c>
      <c r="B917" s="273" t="s">
        <v>813</v>
      </c>
      <c r="C917" s="275">
        <v>984</v>
      </c>
      <c r="D917" s="275">
        <v>621</v>
      </c>
      <c r="E917" s="88">
        <f t="shared" si="55"/>
        <v>-0.369</v>
      </c>
      <c r="F917" s="247" t="str">
        <f t="shared" si="53"/>
        <v>是</v>
      </c>
      <c r="G917" s="136" t="str">
        <f t="shared" si="54"/>
        <v>项</v>
      </c>
    </row>
    <row r="918" ht="36" customHeight="1" spans="1:7">
      <c r="A918" s="396">
        <v>2130505</v>
      </c>
      <c r="B918" s="273" t="s">
        <v>814</v>
      </c>
      <c r="C918" s="275">
        <v>1585</v>
      </c>
      <c r="D918" s="275">
        <v>0</v>
      </c>
      <c r="E918" s="88">
        <f t="shared" si="55"/>
        <v>-1</v>
      </c>
      <c r="F918" s="247" t="str">
        <f t="shared" si="53"/>
        <v>是</v>
      </c>
      <c r="G918" s="136" t="str">
        <f t="shared" si="54"/>
        <v>项</v>
      </c>
    </row>
    <row r="919" ht="36" customHeight="1" spans="1:7">
      <c r="A919" s="396">
        <v>2130506</v>
      </c>
      <c r="B919" s="273" t="s">
        <v>815</v>
      </c>
      <c r="C919" s="275">
        <v>0</v>
      </c>
      <c r="D919" s="275">
        <v>0</v>
      </c>
      <c r="E919" s="88" t="str">
        <f t="shared" si="55"/>
        <v/>
      </c>
      <c r="F919" s="247" t="str">
        <f t="shared" si="53"/>
        <v>否</v>
      </c>
      <c r="G919" s="136" t="str">
        <f t="shared" si="54"/>
        <v>项</v>
      </c>
    </row>
    <row r="920" ht="36" customHeight="1" spans="1:7">
      <c r="A920" s="396">
        <v>2130507</v>
      </c>
      <c r="B920" s="273" t="s">
        <v>816</v>
      </c>
      <c r="C920" s="275">
        <v>135</v>
      </c>
      <c r="D920" s="275">
        <v>0</v>
      </c>
      <c r="E920" s="88">
        <f t="shared" si="55"/>
        <v>-1</v>
      </c>
      <c r="F920" s="247" t="str">
        <f t="shared" si="53"/>
        <v>是</v>
      </c>
      <c r="G920" s="136" t="str">
        <f t="shared" si="54"/>
        <v>项</v>
      </c>
    </row>
    <row r="921" ht="36" customHeight="1" spans="1:7">
      <c r="A921" s="396">
        <v>2130508</v>
      </c>
      <c r="B921" s="273" t="s">
        <v>817</v>
      </c>
      <c r="C921" s="275">
        <v>0</v>
      </c>
      <c r="D921" s="275">
        <v>0</v>
      </c>
      <c r="E921" s="88" t="str">
        <f t="shared" si="55"/>
        <v/>
      </c>
      <c r="F921" s="247" t="str">
        <f t="shared" si="53"/>
        <v>否</v>
      </c>
      <c r="G921" s="136" t="str">
        <f t="shared" si="54"/>
        <v>项</v>
      </c>
    </row>
    <row r="922" ht="36" customHeight="1" spans="1:7">
      <c r="A922" s="396">
        <v>2130550</v>
      </c>
      <c r="B922" s="273" t="s">
        <v>818</v>
      </c>
      <c r="C922" s="275">
        <v>0</v>
      </c>
      <c r="D922" s="275">
        <v>0</v>
      </c>
      <c r="E922" s="88" t="str">
        <f t="shared" si="55"/>
        <v/>
      </c>
      <c r="F922" s="247" t="str">
        <f t="shared" si="53"/>
        <v>否</v>
      </c>
      <c r="G922" s="136" t="str">
        <f t="shared" si="54"/>
        <v>项</v>
      </c>
    </row>
    <row r="923" ht="36" customHeight="1" spans="1:7">
      <c r="A923" s="396">
        <v>2130599</v>
      </c>
      <c r="B923" s="273" t="s">
        <v>819</v>
      </c>
      <c r="C923" s="275">
        <v>166</v>
      </c>
      <c r="D923" s="275">
        <v>0</v>
      </c>
      <c r="E923" s="88">
        <f t="shared" si="55"/>
        <v>-1</v>
      </c>
      <c r="F923" s="247" t="str">
        <f t="shared" si="53"/>
        <v>是</v>
      </c>
      <c r="G923" s="136" t="str">
        <f t="shared" si="54"/>
        <v>项</v>
      </c>
    </row>
    <row r="924" ht="36" customHeight="1" spans="1:7">
      <c r="A924" s="395">
        <v>21307</v>
      </c>
      <c r="B924" s="270" t="s">
        <v>820</v>
      </c>
      <c r="C924" s="277">
        <v>7328</v>
      </c>
      <c r="D924" s="277">
        <v>4577</v>
      </c>
      <c r="E924" s="85">
        <f t="shared" si="55"/>
        <v>-0.375</v>
      </c>
      <c r="F924" s="247" t="str">
        <f t="shared" si="53"/>
        <v>是</v>
      </c>
      <c r="G924" s="136" t="str">
        <f t="shared" si="54"/>
        <v>款</v>
      </c>
    </row>
    <row r="925" ht="36" customHeight="1" spans="1:7">
      <c r="A925" s="396">
        <v>2130701</v>
      </c>
      <c r="B925" s="273" t="s">
        <v>821</v>
      </c>
      <c r="C925" s="275">
        <v>56</v>
      </c>
      <c r="D925" s="275">
        <v>0</v>
      </c>
      <c r="E925" s="88">
        <f t="shared" si="55"/>
        <v>-1</v>
      </c>
      <c r="F925" s="247" t="str">
        <f t="shared" si="53"/>
        <v>是</v>
      </c>
      <c r="G925" s="136" t="str">
        <f t="shared" si="54"/>
        <v>项</v>
      </c>
    </row>
    <row r="926" ht="36" customHeight="1" spans="1:7">
      <c r="A926" s="396">
        <v>2130704</v>
      </c>
      <c r="B926" s="273" t="s">
        <v>822</v>
      </c>
      <c r="C926" s="275">
        <v>0</v>
      </c>
      <c r="D926" s="275">
        <v>0</v>
      </c>
      <c r="E926" s="88" t="str">
        <f t="shared" si="55"/>
        <v/>
      </c>
      <c r="F926" s="247" t="str">
        <f t="shared" si="53"/>
        <v>否</v>
      </c>
      <c r="G926" s="136" t="str">
        <f t="shared" si="54"/>
        <v>项</v>
      </c>
    </row>
    <row r="927" ht="36" customHeight="1" spans="1:7">
      <c r="A927" s="396">
        <v>2130705</v>
      </c>
      <c r="B927" s="273" t="s">
        <v>823</v>
      </c>
      <c r="C927" s="275">
        <v>2922</v>
      </c>
      <c r="D927" s="275">
        <v>4577</v>
      </c>
      <c r="E927" s="88">
        <f t="shared" si="55"/>
        <v>0.566</v>
      </c>
      <c r="F927" s="247" t="str">
        <f t="shared" si="53"/>
        <v>是</v>
      </c>
      <c r="G927" s="136" t="str">
        <f t="shared" si="54"/>
        <v>项</v>
      </c>
    </row>
    <row r="928" ht="36" customHeight="1" spans="1:7">
      <c r="A928" s="396">
        <v>2130706</v>
      </c>
      <c r="B928" s="273" t="s">
        <v>824</v>
      </c>
      <c r="C928" s="275">
        <v>4350</v>
      </c>
      <c r="D928" s="275">
        <v>0</v>
      </c>
      <c r="E928" s="88">
        <f t="shared" si="55"/>
        <v>-1</v>
      </c>
      <c r="F928" s="247" t="str">
        <f t="shared" si="53"/>
        <v>是</v>
      </c>
      <c r="G928" s="136" t="str">
        <f t="shared" si="54"/>
        <v>项</v>
      </c>
    </row>
    <row r="929" ht="36" customHeight="1" spans="1:7">
      <c r="A929" s="396">
        <v>2130707</v>
      </c>
      <c r="B929" s="273" t="s">
        <v>825</v>
      </c>
      <c r="C929" s="275">
        <v>0</v>
      </c>
      <c r="D929" s="275">
        <v>0</v>
      </c>
      <c r="E929" s="88" t="str">
        <f t="shared" si="55"/>
        <v/>
      </c>
      <c r="F929" s="247" t="str">
        <f t="shared" si="53"/>
        <v>否</v>
      </c>
      <c r="G929" s="136" t="str">
        <f t="shared" si="54"/>
        <v>项</v>
      </c>
    </row>
    <row r="930" ht="36" customHeight="1" spans="1:7">
      <c r="A930" s="396">
        <v>2130799</v>
      </c>
      <c r="B930" s="273" t="s">
        <v>826</v>
      </c>
      <c r="C930" s="275">
        <v>0</v>
      </c>
      <c r="D930" s="275">
        <v>0</v>
      </c>
      <c r="E930" s="88" t="str">
        <f t="shared" si="55"/>
        <v/>
      </c>
      <c r="F930" s="247" t="str">
        <f t="shared" si="53"/>
        <v>否</v>
      </c>
      <c r="G930" s="136" t="str">
        <f t="shared" si="54"/>
        <v>项</v>
      </c>
    </row>
    <row r="931" ht="36" customHeight="1" spans="1:7">
      <c r="A931" s="395">
        <v>21308</v>
      </c>
      <c r="B931" s="270" t="s">
        <v>827</v>
      </c>
      <c r="C931" s="277">
        <v>2240</v>
      </c>
      <c r="D931" s="277">
        <v>135</v>
      </c>
      <c r="E931" s="85">
        <f t="shared" si="55"/>
        <v>-0.94</v>
      </c>
      <c r="F931" s="247" t="str">
        <f t="shared" si="53"/>
        <v>是</v>
      </c>
      <c r="G931" s="136" t="str">
        <f t="shared" si="54"/>
        <v>款</v>
      </c>
    </row>
    <row r="932" ht="36" customHeight="1" spans="1:7">
      <c r="A932" s="396">
        <v>2130801</v>
      </c>
      <c r="B932" s="273" t="s">
        <v>828</v>
      </c>
      <c r="C932" s="275">
        <v>0</v>
      </c>
      <c r="D932" s="275">
        <v>0</v>
      </c>
      <c r="E932" s="88" t="str">
        <f t="shared" si="55"/>
        <v/>
      </c>
      <c r="F932" s="247" t="str">
        <f t="shared" si="53"/>
        <v>否</v>
      </c>
      <c r="G932" s="136" t="str">
        <f t="shared" si="54"/>
        <v>项</v>
      </c>
    </row>
    <row r="933" ht="36" customHeight="1" spans="1:7">
      <c r="A933" s="396">
        <v>2130802</v>
      </c>
      <c r="B933" s="273" t="s">
        <v>829</v>
      </c>
      <c r="C933" s="275">
        <v>0</v>
      </c>
      <c r="D933" s="275">
        <v>0</v>
      </c>
      <c r="E933" s="88" t="str">
        <f t="shared" si="55"/>
        <v/>
      </c>
      <c r="F933" s="247" t="str">
        <f t="shared" si="53"/>
        <v>否</v>
      </c>
      <c r="G933" s="136" t="str">
        <f t="shared" si="54"/>
        <v>项</v>
      </c>
    </row>
    <row r="934" ht="36" customHeight="1" spans="1:7">
      <c r="A934" s="396">
        <v>2130803</v>
      </c>
      <c r="B934" s="273" t="s">
        <v>830</v>
      </c>
      <c r="C934" s="275">
        <v>268</v>
      </c>
      <c r="D934" s="275">
        <v>135</v>
      </c>
      <c r="E934" s="88">
        <f t="shared" si="55"/>
        <v>-0.496</v>
      </c>
      <c r="F934" s="247" t="str">
        <f t="shared" si="53"/>
        <v>是</v>
      </c>
      <c r="G934" s="136" t="str">
        <f t="shared" si="54"/>
        <v>项</v>
      </c>
    </row>
    <row r="935" ht="36" customHeight="1" spans="1:7">
      <c r="A935" s="396">
        <v>2130804</v>
      </c>
      <c r="B935" s="273" t="s">
        <v>831</v>
      </c>
      <c r="C935" s="275">
        <v>1972</v>
      </c>
      <c r="D935" s="275">
        <v>0</v>
      </c>
      <c r="E935" s="88">
        <f t="shared" si="55"/>
        <v>-1</v>
      </c>
      <c r="F935" s="247" t="str">
        <f t="shared" si="53"/>
        <v>是</v>
      </c>
      <c r="G935" s="136" t="str">
        <f t="shared" si="54"/>
        <v>项</v>
      </c>
    </row>
    <row r="936" ht="36" customHeight="1" spans="1:7">
      <c r="A936" s="396">
        <v>2130805</v>
      </c>
      <c r="B936" s="273" t="s">
        <v>832</v>
      </c>
      <c r="C936" s="275">
        <v>0</v>
      </c>
      <c r="D936" s="275">
        <v>0</v>
      </c>
      <c r="E936" s="88" t="str">
        <f t="shared" si="55"/>
        <v/>
      </c>
      <c r="F936" s="247" t="str">
        <f t="shared" si="53"/>
        <v>否</v>
      </c>
      <c r="G936" s="136" t="str">
        <f t="shared" si="54"/>
        <v>项</v>
      </c>
    </row>
    <row r="937" ht="36" customHeight="1" spans="1:7">
      <c r="A937" s="396">
        <v>2130899</v>
      </c>
      <c r="B937" s="273" t="s">
        <v>833</v>
      </c>
      <c r="C937" s="275">
        <v>0</v>
      </c>
      <c r="D937" s="275">
        <v>0</v>
      </c>
      <c r="E937" s="88" t="str">
        <f t="shared" si="55"/>
        <v/>
      </c>
      <c r="F937" s="247" t="str">
        <f t="shared" si="53"/>
        <v>否</v>
      </c>
      <c r="G937" s="136" t="str">
        <f t="shared" si="54"/>
        <v>项</v>
      </c>
    </row>
    <row r="938" ht="36" customHeight="1" spans="1:7">
      <c r="A938" s="395">
        <v>21309</v>
      </c>
      <c r="B938" s="270" t="s">
        <v>834</v>
      </c>
      <c r="C938" s="277">
        <v>0</v>
      </c>
      <c r="D938" s="277">
        <v>0</v>
      </c>
      <c r="E938" s="85" t="str">
        <f t="shared" si="55"/>
        <v/>
      </c>
      <c r="F938" s="247" t="str">
        <f t="shared" si="53"/>
        <v>否</v>
      </c>
      <c r="G938" s="136" t="str">
        <f t="shared" si="54"/>
        <v>款</v>
      </c>
    </row>
    <row r="939" ht="36" customHeight="1" spans="1:7">
      <c r="A939" s="396">
        <v>2130901</v>
      </c>
      <c r="B939" s="273" t="s">
        <v>835</v>
      </c>
      <c r="C939" s="275">
        <v>0</v>
      </c>
      <c r="D939" s="275">
        <v>0</v>
      </c>
      <c r="E939" s="88" t="str">
        <f t="shared" si="55"/>
        <v/>
      </c>
      <c r="F939" s="247" t="str">
        <f t="shared" si="53"/>
        <v>否</v>
      </c>
      <c r="G939" s="136" t="str">
        <f t="shared" si="54"/>
        <v>项</v>
      </c>
    </row>
    <row r="940" ht="36" customHeight="1" spans="1:7">
      <c r="A940" s="396">
        <v>2130999</v>
      </c>
      <c r="B940" s="273" t="s">
        <v>836</v>
      </c>
      <c r="C940" s="275">
        <v>0</v>
      </c>
      <c r="D940" s="275">
        <v>0</v>
      </c>
      <c r="E940" s="88" t="str">
        <f t="shared" si="55"/>
        <v/>
      </c>
      <c r="F940" s="247" t="str">
        <f t="shared" si="53"/>
        <v>否</v>
      </c>
      <c r="G940" s="136" t="str">
        <f t="shared" si="54"/>
        <v>项</v>
      </c>
    </row>
    <row r="941" ht="36" customHeight="1" spans="1:7">
      <c r="A941" s="395">
        <v>21399</v>
      </c>
      <c r="B941" s="270" t="s">
        <v>837</v>
      </c>
      <c r="C941" s="277">
        <v>111</v>
      </c>
      <c r="D941" s="277">
        <v>0</v>
      </c>
      <c r="E941" s="85">
        <f t="shared" si="55"/>
        <v>-1</v>
      </c>
      <c r="F941" s="247" t="str">
        <f t="shared" si="53"/>
        <v>是</v>
      </c>
      <c r="G941" s="136" t="str">
        <f t="shared" si="54"/>
        <v>款</v>
      </c>
    </row>
    <row r="942" ht="36" customHeight="1" spans="1:7">
      <c r="A942" s="396">
        <v>2139901</v>
      </c>
      <c r="B942" s="273" t="s">
        <v>838</v>
      </c>
      <c r="C942" s="275">
        <v>0</v>
      </c>
      <c r="D942" s="275">
        <v>0</v>
      </c>
      <c r="E942" s="88" t="str">
        <f t="shared" si="55"/>
        <v/>
      </c>
      <c r="F942" s="247" t="str">
        <f t="shared" si="53"/>
        <v>否</v>
      </c>
      <c r="G942" s="136" t="str">
        <f t="shared" si="54"/>
        <v>项</v>
      </c>
    </row>
    <row r="943" ht="36" customHeight="1" spans="1:7">
      <c r="A943" s="396">
        <v>2139999</v>
      </c>
      <c r="B943" s="273" t="s">
        <v>839</v>
      </c>
      <c r="C943" s="275">
        <v>111</v>
      </c>
      <c r="D943" s="275">
        <v>0</v>
      </c>
      <c r="E943" s="88">
        <f t="shared" si="55"/>
        <v>-1</v>
      </c>
      <c r="F943" s="247" t="str">
        <f t="shared" si="53"/>
        <v>是</v>
      </c>
      <c r="G943" s="136" t="str">
        <f t="shared" si="54"/>
        <v>项</v>
      </c>
    </row>
    <row r="944" ht="36" customHeight="1" spans="1:7">
      <c r="A944" s="395">
        <v>214</v>
      </c>
      <c r="B944" s="270" t="s">
        <v>94</v>
      </c>
      <c r="C944" s="277">
        <v>2882</v>
      </c>
      <c r="D944" s="277">
        <v>3123</v>
      </c>
      <c r="E944" s="85">
        <f t="shared" si="55"/>
        <v>0.084</v>
      </c>
      <c r="F944" s="247" t="str">
        <f t="shared" si="53"/>
        <v>是</v>
      </c>
      <c r="G944" s="136" t="str">
        <f t="shared" si="54"/>
        <v>类</v>
      </c>
    </row>
    <row r="945" ht="36" customHeight="1" spans="1:7">
      <c r="A945" s="395">
        <v>21401</v>
      </c>
      <c r="B945" s="270" t="s">
        <v>840</v>
      </c>
      <c r="C945" s="277">
        <v>1235</v>
      </c>
      <c r="D945" s="277">
        <v>3123</v>
      </c>
      <c r="E945" s="85">
        <f t="shared" si="55"/>
        <v>1.529</v>
      </c>
      <c r="F945" s="247" t="str">
        <f t="shared" si="53"/>
        <v>是</v>
      </c>
      <c r="G945" s="136" t="str">
        <f t="shared" si="54"/>
        <v>款</v>
      </c>
    </row>
    <row r="946" ht="36" customHeight="1" spans="1:7">
      <c r="A946" s="396">
        <v>2140101</v>
      </c>
      <c r="B946" s="273" t="s">
        <v>137</v>
      </c>
      <c r="C946" s="275">
        <v>221</v>
      </c>
      <c r="D946" s="275">
        <v>210</v>
      </c>
      <c r="E946" s="88">
        <f t="shared" si="55"/>
        <v>-0.05</v>
      </c>
      <c r="F946" s="247" t="str">
        <f t="shared" si="53"/>
        <v>是</v>
      </c>
      <c r="G946" s="136" t="str">
        <f t="shared" si="54"/>
        <v>项</v>
      </c>
    </row>
    <row r="947" ht="36" customHeight="1" spans="1:7">
      <c r="A947" s="396">
        <v>2140102</v>
      </c>
      <c r="B947" s="273" t="s">
        <v>138</v>
      </c>
      <c r="C947" s="275">
        <v>0</v>
      </c>
      <c r="D947" s="275">
        <v>63</v>
      </c>
      <c r="E947" s="88" t="str">
        <f t="shared" si="55"/>
        <v/>
      </c>
      <c r="F947" s="247" t="str">
        <f t="shared" si="53"/>
        <v>是</v>
      </c>
      <c r="G947" s="136" t="str">
        <f t="shared" si="54"/>
        <v>项</v>
      </c>
    </row>
    <row r="948" ht="36" customHeight="1" spans="1:7">
      <c r="A948" s="396">
        <v>2140103</v>
      </c>
      <c r="B948" s="273" t="s">
        <v>139</v>
      </c>
      <c r="C948" s="275">
        <v>0</v>
      </c>
      <c r="D948" s="275">
        <v>0</v>
      </c>
      <c r="E948" s="88" t="str">
        <f t="shared" si="55"/>
        <v/>
      </c>
      <c r="F948" s="247" t="str">
        <f t="shared" ref="F948:F1010" si="56">IF(LEN(A948)=3,"是",IF(B948&lt;&gt;"",IF(SUM(C948:D948)&lt;&gt;0,"是","否"),"是"))</f>
        <v>否</v>
      </c>
      <c r="G948" s="136" t="str">
        <f t="shared" ref="G948:G1010" si="57">IF(LEN(A948)=3,"类",IF(LEN(A948)=5,"款","项"))</f>
        <v>项</v>
      </c>
    </row>
    <row r="949" ht="36" customHeight="1" spans="1:7">
      <c r="A949" s="396">
        <v>2140104</v>
      </c>
      <c r="B949" s="273" t="s">
        <v>841</v>
      </c>
      <c r="C949" s="275">
        <v>455</v>
      </c>
      <c r="D949" s="275">
        <v>1709</v>
      </c>
      <c r="E949" s="88">
        <f t="shared" si="55"/>
        <v>2.756</v>
      </c>
      <c r="F949" s="247" t="str">
        <f t="shared" si="56"/>
        <v>是</v>
      </c>
      <c r="G949" s="136" t="str">
        <f t="shared" si="57"/>
        <v>项</v>
      </c>
    </row>
    <row r="950" ht="36" customHeight="1" spans="1:7">
      <c r="A950" s="396">
        <v>2140106</v>
      </c>
      <c r="B950" s="273" t="s">
        <v>842</v>
      </c>
      <c r="C950" s="275">
        <v>466</v>
      </c>
      <c r="D950" s="275">
        <v>806</v>
      </c>
      <c r="E950" s="88">
        <f t="shared" si="55"/>
        <v>0.73</v>
      </c>
      <c r="F950" s="247" t="str">
        <f t="shared" si="56"/>
        <v>是</v>
      </c>
      <c r="G950" s="136" t="str">
        <f t="shared" si="57"/>
        <v>项</v>
      </c>
    </row>
    <row r="951" ht="36" customHeight="1" spans="1:7">
      <c r="A951" s="396">
        <v>2140109</v>
      </c>
      <c r="B951" s="273" t="s">
        <v>843</v>
      </c>
      <c r="C951" s="275">
        <v>0</v>
      </c>
      <c r="D951" s="275">
        <v>0</v>
      </c>
      <c r="E951" s="88" t="str">
        <f t="shared" si="55"/>
        <v/>
      </c>
      <c r="F951" s="247" t="str">
        <f t="shared" si="56"/>
        <v>否</v>
      </c>
      <c r="G951" s="136" t="str">
        <f t="shared" si="57"/>
        <v>项</v>
      </c>
    </row>
    <row r="952" ht="36" customHeight="1" spans="1:7">
      <c r="A952" s="396">
        <v>2140110</v>
      </c>
      <c r="B952" s="273" t="s">
        <v>844</v>
      </c>
      <c r="C952" s="275">
        <v>0</v>
      </c>
      <c r="D952" s="275">
        <v>0</v>
      </c>
      <c r="E952" s="88" t="str">
        <f t="shared" si="55"/>
        <v/>
      </c>
      <c r="F952" s="247" t="str">
        <f t="shared" si="56"/>
        <v>否</v>
      </c>
      <c r="G952" s="136" t="str">
        <f t="shared" si="57"/>
        <v>项</v>
      </c>
    </row>
    <row r="953" ht="36" customHeight="1" spans="1:7">
      <c r="A953" s="396">
        <v>2140111</v>
      </c>
      <c r="B953" s="273" t="s">
        <v>845</v>
      </c>
      <c r="C953" s="275">
        <v>0</v>
      </c>
      <c r="D953" s="275">
        <v>0</v>
      </c>
      <c r="E953" s="88" t="str">
        <f t="shared" si="55"/>
        <v/>
      </c>
      <c r="F953" s="247" t="str">
        <f t="shared" si="56"/>
        <v>否</v>
      </c>
      <c r="G953" s="136" t="str">
        <f t="shared" si="57"/>
        <v>项</v>
      </c>
    </row>
    <row r="954" ht="36" customHeight="1" spans="1:7">
      <c r="A954" s="396">
        <v>2140112</v>
      </c>
      <c r="B954" s="273" t="s">
        <v>846</v>
      </c>
      <c r="C954" s="275">
        <v>93</v>
      </c>
      <c r="D954" s="275">
        <v>335</v>
      </c>
      <c r="E954" s="88">
        <f t="shared" si="55"/>
        <v>2.602</v>
      </c>
      <c r="F954" s="247" t="str">
        <f t="shared" si="56"/>
        <v>是</v>
      </c>
      <c r="G954" s="136" t="str">
        <f t="shared" si="57"/>
        <v>项</v>
      </c>
    </row>
    <row r="955" ht="36" customHeight="1" spans="1:7">
      <c r="A955" s="396">
        <v>2140114</v>
      </c>
      <c r="B955" s="273" t="s">
        <v>847</v>
      </c>
      <c r="C955" s="275">
        <v>0</v>
      </c>
      <c r="D955" s="275">
        <v>0</v>
      </c>
      <c r="E955" s="88" t="str">
        <f t="shared" si="55"/>
        <v/>
      </c>
      <c r="F955" s="247" t="str">
        <f t="shared" si="56"/>
        <v>否</v>
      </c>
      <c r="G955" s="136" t="str">
        <f t="shared" si="57"/>
        <v>项</v>
      </c>
    </row>
    <row r="956" ht="36" customHeight="1" spans="1:7">
      <c r="A956" s="396">
        <v>2140122</v>
      </c>
      <c r="B956" s="273" t="s">
        <v>848</v>
      </c>
      <c r="C956" s="275">
        <v>0</v>
      </c>
      <c r="D956" s="275">
        <v>0</v>
      </c>
      <c r="E956" s="88" t="str">
        <f t="shared" si="55"/>
        <v/>
      </c>
      <c r="F956" s="247" t="str">
        <f t="shared" si="56"/>
        <v>否</v>
      </c>
      <c r="G956" s="136" t="str">
        <f t="shared" si="57"/>
        <v>项</v>
      </c>
    </row>
    <row r="957" ht="36" customHeight="1" spans="1:7">
      <c r="A957" s="396">
        <v>2140123</v>
      </c>
      <c r="B957" s="273" t="s">
        <v>849</v>
      </c>
      <c r="C957" s="275">
        <v>0</v>
      </c>
      <c r="D957" s="275">
        <v>0</v>
      </c>
      <c r="E957" s="88" t="str">
        <f t="shared" si="55"/>
        <v/>
      </c>
      <c r="F957" s="247" t="str">
        <f t="shared" si="56"/>
        <v>否</v>
      </c>
      <c r="G957" s="136" t="str">
        <f t="shared" si="57"/>
        <v>项</v>
      </c>
    </row>
    <row r="958" ht="36" customHeight="1" spans="1:7">
      <c r="A958" s="396">
        <v>2140127</v>
      </c>
      <c r="B958" s="273" t="s">
        <v>850</v>
      </c>
      <c r="C958" s="275">
        <v>0</v>
      </c>
      <c r="D958" s="275">
        <v>0</v>
      </c>
      <c r="E958" s="88" t="str">
        <f t="shared" si="55"/>
        <v/>
      </c>
      <c r="F958" s="247" t="str">
        <f t="shared" si="56"/>
        <v>否</v>
      </c>
      <c r="G958" s="136" t="str">
        <f t="shared" si="57"/>
        <v>项</v>
      </c>
    </row>
    <row r="959" ht="36" customHeight="1" spans="1:7">
      <c r="A959" s="396">
        <v>2140128</v>
      </c>
      <c r="B959" s="273" t="s">
        <v>851</v>
      </c>
      <c r="C959" s="275">
        <v>0</v>
      </c>
      <c r="D959" s="275">
        <v>0</v>
      </c>
      <c r="E959" s="88" t="str">
        <f t="shared" ref="E959:E1022" si="58">IF(C959&gt;0,D959/C959-1,IF(C959&lt;0,-(D959/C959-1),""))</f>
        <v/>
      </c>
      <c r="F959" s="247" t="str">
        <f t="shared" si="56"/>
        <v>否</v>
      </c>
      <c r="G959" s="136" t="str">
        <f t="shared" si="57"/>
        <v>项</v>
      </c>
    </row>
    <row r="960" ht="36" customHeight="1" spans="1:7">
      <c r="A960" s="396">
        <v>2140129</v>
      </c>
      <c r="B960" s="273" t="s">
        <v>852</v>
      </c>
      <c r="C960" s="275">
        <v>0</v>
      </c>
      <c r="D960" s="275">
        <v>0</v>
      </c>
      <c r="E960" s="88" t="str">
        <f t="shared" si="58"/>
        <v/>
      </c>
      <c r="F960" s="247" t="str">
        <f t="shared" si="56"/>
        <v>否</v>
      </c>
      <c r="G960" s="136" t="str">
        <f t="shared" si="57"/>
        <v>项</v>
      </c>
    </row>
    <row r="961" ht="36" customHeight="1" spans="1:7">
      <c r="A961" s="396">
        <v>2140130</v>
      </c>
      <c r="B961" s="273" t="s">
        <v>853</v>
      </c>
      <c r="C961" s="275">
        <v>0</v>
      </c>
      <c r="D961" s="275">
        <v>0</v>
      </c>
      <c r="E961" s="88" t="str">
        <f t="shared" si="58"/>
        <v/>
      </c>
      <c r="F961" s="247" t="str">
        <f t="shared" si="56"/>
        <v>否</v>
      </c>
      <c r="G961" s="136" t="str">
        <f t="shared" si="57"/>
        <v>项</v>
      </c>
    </row>
    <row r="962" ht="36" customHeight="1" spans="1:7">
      <c r="A962" s="396">
        <v>2140131</v>
      </c>
      <c r="B962" s="273" t="s">
        <v>854</v>
      </c>
      <c r="C962" s="275">
        <v>0</v>
      </c>
      <c r="D962" s="275">
        <v>0</v>
      </c>
      <c r="E962" s="88" t="str">
        <f t="shared" si="58"/>
        <v/>
      </c>
      <c r="F962" s="247" t="str">
        <f t="shared" si="56"/>
        <v>否</v>
      </c>
      <c r="G962" s="136" t="str">
        <f t="shared" si="57"/>
        <v>项</v>
      </c>
    </row>
    <row r="963" ht="36" customHeight="1" spans="1:7">
      <c r="A963" s="396">
        <v>2140133</v>
      </c>
      <c r="B963" s="273" t="s">
        <v>855</v>
      </c>
      <c r="C963" s="275">
        <v>0</v>
      </c>
      <c r="D963" s="275">
        <v>0</v>
      </c>
      <c r="E963" s="88" t="str">
        <f t="shared" si="58"/>
        <v/>
      </c>
      <c r="F963" s="247" t="str">
        <f t="shared" si="56"/>
        <v>否</v>
      </c>
      <c r="G963" s="136" t="str">
        <f t="shared" si="57"/>
        <v>项</v>
      </c>
    </row>
    <row r="964" ht="36" customHeight="1" spans="1:7">
      <c r="A964" s="396">
        <v>2140136</v>
      </c>
      <c r="B964" s="273" t="s">
        <v>856</v>
      </c>
      <c r="C964" s="275">
        <v>0</v>
      </c>
      <c r="D964" s="275">
        <v>0</v>
      </c>
      <c r="E964" s="88" t="str">
        <f t="shared" si="58"/>
        <v/>
      </c>
      <c r="F964" s="247" t="str">
        <f t="shared" si="56"/>
        <v>否</v>
      </c>
      <c r="G964" s="136" t="str">
        <f t="shared" si="57"/>
        <v>项</v>
      </c>
    </row>
    <row r="965" ht="36" customHeight="1" spans="1:7">
      <c r="A965" s="396">
        <v>2140138</v>
      </c>
      <c r="B965" s="273" t="s">
        <v>857</v>
      </c>
      <c r="C965" s="275">
        <v>0</v>
      </c>
      <c r="D965" s="275">
        <v>0</v>
      </c>
      <c r="E965" s="88" t="str">
        <f t="shared" si="58"/>
        <v/>
      </c>
      <c r="F965" s="247" t="str">
        <f t="shared" si="56"/>
        <v>否</v>
      </c>
      <c r="G965" s="136" t="str">
        <f t="shared" si="57"/>
        <v>项</v>
      </c>
    </row>
    <row r="966" ht="36" customHeight="1" spans="1:7">
      <c r="A966" s="396">
        <v>2140139</v>
      </c>
      <c r="B966" s="273" t="s">
        <v>858</v>
      </c>
      <c r="C966" s="275">
        <v>0</v>
      </c>
      <c r="D966" s="275">
        <v>0</v>
      </c>
      <c r="E966" s="88" t="str">
        <f t="shared" si="58"/>
        <v/>
      </c>
      <c r="F966" s="247" t="str">
        <f t="shared" si="56"/>
        <v>否</v>
      </c>
      <c r="G966" s="136" t="str">
        <f t="shared" si="57"/>
        <v>项</v>
      </c>
    </row>
    <row r="967" ht="36" customHeight="1" spans="1:7">
      <c r="A967" s="396">
        <v>2140199</v>
      </c>
      <c r="B967" s="273" t="s">
        <v>859</v>
      </c>
      <c r="C967" s="275">
        <v>0</v>
      </c>
      <c r="D967" s="275">
        <v>0</v>
      </c>
      <c r="E967" s="88" t="str">
        <f t="shared" si="58"/>
        <v/>
      </c>
      <c r="F967" s="247" t="str">
        <f t="shared" si="56"/>
        <v>否</v>
      </c>
      <c r="G967" s="136" t="str">
        <f t="shared" si="57"/>
        <v>项</v>
      </c>
    </row>
    <row r="968" ht="36" customHeight="1" spans="1:7">
      <c r="A968" s="395">
        <v>21402</v>
      </c>
      <c r="B968" s="270" t="s">
        <v>860</v>
      </c>
      <c r="C968" s="277">
        <v>0</v>
      </c>
      <c r="D968" s="277">
        <v>0</v>
      </c>
      <c r="E968" s="85" t="str">
        <f t="shared" si="58"/>
        <v/>
      </c>
      <c r="F968" s="247" t="str">
        <f t="shared" si="56"/>
        <v>否</v>
      </c>
      <c r="G968" s="136" t="str">
        <f t="shared" si="57"/>
        <v>款</v>
      </c>
    </row>
    <row r="969" ht="36" customHeight="1" spans="1:7">
      <c r="A969" s="396">
        <v>2140201</v>
      </c>
      <c r="B969" s="273" t="s">
        <v>137</v>
      </c>
      <c r="C969" s="275">
        <v>0</v>
      </c>
      <c r="D969" s="275">
        <v>0</v>
      </c>
      <c r="E969" s="88" t="str">
        <f t="shared" si="58"/>
        <v/>
      </c>
      <c r="F969" s="247" t="str">
        <f t="shared" si="56"/>
        <v>否</v>
      </c>
      <c r="G969" s="136" t="str">
        <f t="shared" si="57"/>
        <v>项</v>
      </c>
    </row>
    <row r="970" ht="36" customHeight="1" spans="1:7">
      <c r="A970" s="396">
        <v>2140202</v>
      </c>
      <c r="B970" s="273" t="s">
        <v>138</v>
      </c>
      <c r="C970" s="275">
        <v>0</v>
      </c>
      <c r="D970" s="275">
        <v>0</v>
      </c>
      <c r="E970" s="88" t="str">
        <f t="shared" si="58"/>
        <v/>
      </c>
      <c r="F970" s="247" t="str">
        <f t="shared" si="56"/>
        <v>否</v>
      </c>
      <c r="G970" s="136" t="str">
        <f t="shared" si="57"/>
        <v>项</v>
      </c>
    </row>
    <row r="971" ht="36" customHeight="1" spans="1:7">
      <c r="A971" s="396">
        <v>2140203</v>
      </c>
      <c r="B971" s="273" t="s">
        <v>139</v>
      </c>
      <c r="C971" s="275">
        <v>0</v>
      </c>
      <c r="D971" s="275">
        <v>0</v>
      </c>
      <c r="E971" s="88" t="str">
        <f t="shared" si="58"/>
        <v/>
      </c>
      <c r="F971" s="247" t="str">
        <f t="shared" si="56"/>
        <v>否</v>
      </c>
      <c r="G971" s="136" t="str">
        <f t="shared" si="57"/>
        <v>项</v>
      </c>
    </row>
    <row r="972" ht="36" customHeight="1" spans="1:7">
      <c r="A972" s="396">
        <v>2140204</v>
      </c>
      <c r="B972" s="273" t="s">
        <v>861</v>
      </c>
      <c r="C972" s="275">
        <v>0</v>
      </c>
      <c r="D972" s="275">
        <v>0</v>
      </c>
      <c r="E972" s="88" t="str">
        <f t="shared" si="58"/>
        <v/>
      </c>
      <c r="F972" s="247" t="str">
        <f t="shared" si="56"/>
        <v>否</v>
      </c>
      <c r="G972" s="136" t="str">
        <f t="shared" si="57"/>
        <v>项</v>
      </c>
    </row>
    <row r="973" ht="36" customHeight="1" spans="1:7">
      <c r="A973" s="396">
        <v>2140205</v>
      </c>
      <c r="B973" s="273" t="s">
        <v>862</v>
      </c>
      <c r="C973" s="275">
        <v>0</v>
      </c>
      <c r="D973" s="275">
        <v>0</v>
      </c>
      <c r="E973" s="88" t="str">
        <f t="shared" si="58"/>
        <v/>
      </c>
      <c r="F973" s="247" t="str">
        <f t="shared" si="56"/>
        <v>否</v>
      </c>
      <c r="G973" s="136" t="str">
        <f t="shared" si="57"/>
        <v>项</v>
      </c>
    </row>
    <row r="974" ht="36" customHeight="1" spans="1:7">
      <c r="A974" s="396">
        <v>2140206</v>
      </c>
      <c r="B974" s="273" t="s">
        <v>863</v>
      </c>
      <c r="C974" s="275">
        <v>0</v>
      </c>
      <c r="D974" s="275">
        <v>0</v>
      </c>
      <c r="E974" s="88" t="str">
        <f t="shared" si="58"/>
        <v/>
      </c>
      <c r="F974" s="247" t="str">
        <f t="shared" si="56"/>
        <v>否</v>
      </c>
      <c r="G974" s="136" t="str">
        <f t="shared" si="57"/>
        <v>项</v>
      </c>
    </row>
    <row r="975" ht="36" customHeight="1" spans="1:7">
      <c r="A975" s="396">
        <v>2140207</v>
      </c>
      <c r="B975" s="273" t="s">
        <v>864</v>
      </c>
      <c r="C975" s="275">
        <v>0</v>
      </c>
      <c r="D975" s="275">
        <v>0</v>
      </c>
      <c r="E975" s="88" t="str">
        <f t="shared" si="58"/>
        <v/>
      </c>
      <c r="F975" s="247" t="str">
        <f t="shared" si="56"/>
        <v>否</v>
      </c>
      <c r="G975" s="136" t="str">
        <f t="shared" si="57"/>
        <v>项</v>
      </c>
    </row>
    <row r="976" ht="36" customHeight="1" spans="1:7">
      <c r="A976" s="396">
        <v>2140208</v>
      </c>
      <c r="B976" s="273" t="s">
        <v>865</v>
      </c>
      <c r="C976" s="275">
        <v>0</v>
      </c>
      <c r="D976" s="275">
        <v>0</v>
      </c>
      <c r="E976" s="88" t="str">
        <f t="shared" si="58"/>
        <v/>
      </c>
      <c r="F976" s="247" t="str">
        <f t="shared" si="56"/>
        <v>否</v>
      </c>
      <c r="G976" s="136" t="str">
        <f t="shared" si="57"/>
        <v>项</v>
      </c>
    </row>
    <row r="977" ht="36" customHeight="1" spans="1:7">
      <c r="A977" s="396">
        <v>2140299</v>
      </c>
      <c r="B977" s="273" t="s">
        <v>866</v>
      </c>
      <c r="C977" s="275">
        <v>0</v>
      </c>
      <c r="D977" s="275">
        <v>0</v>
      </c>
      <c r="E977" s="88" t="str">
        <f t="shared" si="58"/>
        <v/>
      </c>
      <c r="F977" s="247" t="str">
        <f t="shared" si="56"/>
        <v>否</v>
      </c>
      <c r="G977" s="136" t="str">
        <f t="shared" si="57"/>
        <v>项</v>
      </c>
    </row>
    <row r="978" ht="36" customHeight="1" spans="1:7">
      <c r="A978" s="395">
        <v>21403</v>
      </c>
      <c r="B978" s="270" t="s">
        <v>867</v>
      </c>
      <c r="C978" s="277">
        <v>0</v>
      </c>
      <c r="D978" s="277">
        <v>0</v>
      </c>
      <c r="E978" s="85" t="str">
        <f t="shared" si="58"/>
        <v/>
      </c>
      <c r="F978" s="247" t="str">
        <f t="shared" si="56"/>
        <v>否</v>
      </c>
      <c r="G978" s="136" t="str">
        <f t="shared" si="57"/>
        <v>款</v>
      </c>
    </row>
    <row r="979" ht="36" customHeight="1" spans="1:7">
      <c r="A979" s="396">
        <v>2140301</v>
      </c>
      <c r="B979" s="273" t="s">
        <v>137</v>
      </c>
      <c r="C979" s="275">
        <v>0</v>
      </c>
      <c r="D979" s="275">
        <v>0</v>
      </c>
      <c r="E979" s="88" t="str">
        <f t="shared" si="58"/>
        <v/>
      </c>
      <c r="F979" s="247" t="str">
        <f t="shared" si="56"/>
        <v>否</v>
      </c>
      <c r="G979" s="136" t="str">
        <f t="shared" si="57"/>
        <v>项</v>
      </c>
    </row>
    <row r="980" ht="36" customHeight="1" spans="1:7">
      <c r="A980" s="396">
        <v>2140302</v>
      </c>
      <c r="B980" s="273" t="s">
        <v>138</v>
      </c>
      <c r="C980" s="275">
        <v>0</v>
      </c>
      <c r="D980" s="275">
        <v>0</v>
      </c>
      <c r="E980" s="88" t="str">
        <f t="shared" si="58"/>
        <v/>
      </c>
      <c r="F980" s="247" t="str">
        <f t="shared" si="56"/>
        <v>否</v>
      </c>
      <c r="G980" s="136" t="str">
        <f t="shared" si="57"/>
        <v>项</v>
      </c>
    </row>
    <row r="981" ht="36" customHeight="1" spans="1:7">
      <c r="A981" s="396">
        <v>2140303</v>
      </c>
      <c r="B981" s="273" t="s">
        <v>139</v>
      </c>
      <c r="C981" s="275">
        <v>0</v>
      </c>
      <c r="D981" s="275">
        <v>0</v>
      </c>
      <c r="E981" s="88" t="str">
        <f t="shared" si="58"/>
        <v/>
      </c>
      <c r="F981" s="247" t="str">
        <f t="shared" si="56"/>
        <v>否</v>
      </c>
      <c r="G981" s="136" t="str">
        <f t="shared" si="57"/>
        <v>项</v>
      </c>
    </row>
    <row r="982" ht="36" customHeight="1" spans="1:7">
      <c r="A982" s="396">
        <v>2140304</v>
      </c>
      <c r="B982" s="273" t="s">
        <v>868</v>
      </c>
      <c r="C982" s="275">
        <v>0</v>
      </c>
      <c r="D982" s="275">
        <v>0</v>
      </c>
      <c r="E982" s="88" t="str">
        <f t="shared" si="58"/>
        <v/>
      </c>
      <c r="F982" s="247" t="str">
        <f t="shared" si="56"/>
        <v>否</v>
      </c>
      <c r="G982" s="136" t="str">
        <f t="shared" si="57"/>
        <v>项</v>
      </c>
    </row>
    <row r="983" ht="36" customHeight="1" spans="1:7">
      <c r="A983" s="396">
        <v>2140305</v>
      </c>
      <c r="B983" s="273" t="s">
        <v>869</v>
      </c>
      <c r="C983" s="275">
        <v>0</v>
      </c>
      <c r="D983" s="275">
        <v>0</v>
      </c>
      <c r="E983" s="88" t="str">
        <f t="shared" si="58"/>
        <v/>
      </c>
      <c r="F983" s="247" t="str">
        <f t="shared" si="56"/>
        <v>否</v>
      </c>
      <c r="G983" s="136" t="str">
        <f t="shared" si="57"/>
        <v>项</v>
      </c>
    </row>
    <row r="984" ht="36" customHeight="1" spans="1:7">
      <c r="A984" s="396">
        <v>2140306</v>
      </c>
      <c r="B984" s="273" t="s">
        <v>870</v>
      </c>
      <c r="C984" s="275">
        <v>0</v>
      </c>
      <c r="D984" s="275">
        <v>0</v>
      </c>
      <c r="E984" s="88" t="str">
        <f t="shared" si="58"/>
        <v/>
      </c>
      <c r="F984" s="247" t="str">
        <f t="shared" si="56"/>
        <v>否</v>
      </c>
      <c r="G984" s="136" t="str">
        <f t="shared" si="57"/>
        <v>项</v>
      </c>
    </row>
    <row r="985" ht="36" customHeight="1" spans="1:7">
      <c r="A985" s="396">
        <v>2140307</v>
      </c>
      <c r="B985" s="273" t="s">
        <v>871</v>
      </c>
      <c r="C985" s="275">
        <v>0</v>
      </c>
      <c r="D985" s="275">
        <v>0</v>
      </c>
      <c r="E985" s="88" t="str">
        <f t="shared" si="58"/>
        <v/>
      </c>
      <c r="F985" s="247" t="str">
        <f t="shared" si="56"/>
        <v>否</v>
      </c>
      <c r="G985" s="136" t="str">
        <f t="shared" si="57"/>
        <v>项</v>
      </c>
    </row>
    <row r="986" ht="36" customHeight="1" spans="1:7">
      <c r="A986" s="396">
        <v>2140308</v>
      </c>
      <c r="B986" s="273" t="s">
        <v>872</v>
      </c>
      <c r="C986" s="275">
        <v>0</v>
      </c>
      <c r="D986" s="275">
        <v>0</v>
      </c>
      <c r="E986" s="88" t="str">
        <f t="shared" si="58"/>
        <v/>
      </c>
      <c r="F986" s="247" t="str">
        <f t="shared" si="56"/>
        <v>否</v>
      </c>
      <c r="G986" s="136" t="str">
        <f t="shared" si="57"/>
        <v>项</v>
      </c>
    </row>
    <row r="987" ht="36" customHeight="1" spans="1:7">
      <c r="A987" s="396">
        <v>2140399</v>
      </c>
      <c r="B987" s="273" t="s">
        <v>873</v>
      </c>
      <c r="C987" s="275">
        <v>0</v>
      </c>
      <c r="D987" s="275">
        <v>0</v>
      </c>
      <c r="E987" s="88" t="str">
        <f t="shared" si="58"/>
        <v/>
      </c>
      <c r="F987" s="247" t="str">
        <f t="shared" si="56"/>
        <v>否</v>
      </c>
      <c r="G987" s="136" t="str">
        <f t="shared" si="57"/>
        <v>项</v>
      </c>
    </row>
    <row r="988" ht="36" customHeight="1" spans="1:7">
      <c r="A988" s="395">
        <v>21404</v>
      </c>
      <c r="B988" s="270" t="s">
        <v>874</v>
      </c>
      <c r="C988" s="277">
        <v>187</v>
      </c>
      <c r="D988" s="277">
        <v>0</v>
      </c>
      <c r="E988" s="85">
        <f t="shared" si="58"/>
        <v>-1</v>
      </c>
      <c r="F988" s="247" t="str">
        <f t="shared" si="56"/>
        <v>是</v>
      </c>
      <c r="G988" s="136" t="str">
        <f t="shared" si="57"/>
        <v>款</v>
      </c>
    </row>
    <row r="989" ht="36" customHeight="1" spans="1:7">
      <c r="A989" s="396">
        <v>2140401</v>
      </c>
      <c r="B989" s="273" t="s">
        <v>875</v>
      </c>
      <c r="C989" s="275">
        <v>105</v>
      </c>
      <c r="D989" s="275">
        <v>0</v>
      </c>
      <c r="E989" s="88">
        <f t="shared" si="58"/>
        <v>-1</v>
      </c>
      <c r="F989" s="247" t="str">
        <f t="shared" si="56"/>
        <v>是</v>
      </c>
      <c r="G989" s="136" t="str">
        <f t="shared" si="57"/>
        <v>项</v>
      </c>
    </row>
    <row r="990" ht="36" customHeight="1" spans="1:7">
      <c r="A990" s="396">
        <v>2140402</v>
      </c>
      <c r="B990" s="273" t="s">
        <v>876</v>
      </c>
      <c r="C990" s="275">
        <v>67</v>
      </c>
      <c r="D990" s="275">
        <v>0</v>
      </c>
      <c r="E990" s="88">
        <f t="shared" si="58"/>
        <v>-1</v>
      </c>
      <c r="F990" s="247" t="str">
        <f t="shared" si="56"/>
        <v>是</v>
      </c>
      <c r="G990" s="136" t="str">
        <f t="shared" si="57"/>
        <v>项</v>
      </c>
    </row>
    <row r="991" ht="36" customHeight="1" spans="1:7">
      <c r="A991" s="396">
        <v>2140403</v>
      </c>
      <c r="B991" s="273" t="s">
        <v>877</v>
      </c>
      <c r="C991" s="275">
        <v>15</v>
      </c>
      <c r="D991" s="275">
        <v>0</v>
      </c>
      <c r="E991" s="88">
        <f t="shared" si="58"/>
        <v>-1</v>
      </c>
      <c r="F991" s="247" t="str">
        <f t="shared" si="56"/>
        <v>是</v>
      </c>
      <c r="G991" s="136" t="str">
        <f t="shared" si="57"/>
        <v>项</v>
      </c>
    </row>
    <row r="992" ht="36" customHeight="1" spans="1:7">
      <c r="A992" s="396">
        <v>2140499</v>
      </c>
      <c r="B992" s="273" t="s">
        <v>878</v>
      </c>
      <c r="C992" s="275">
        <v>0</v>
      </c>
      <c r="D992" s="275">
        <v>0</v>
      </c>
      <c r="E992" s="88" t="str">
        <f t="shared" si="58"/>
        <v/>
      </c>
      <c r="F992" s="247" t="str">
        <f t="shared" si="56"/>
        <v>否</v>
      </c>
      <c r="G992" s="136" t="str">
        <f t="shared" si="57"/>
        <v>项</v>
      </c>
    </row>
    <row r="993" ht="36" customHeight="1" spans="1:7">
      <c r="A993" s="395">
        <v>21405</v>
      </c>
      <c r="B993" s="270" t="s">
        <v>879</v>
      </c>
      <c r="C993" s="277">
        <v>0</v>
      </c>
      <c r="D993" s="277">
        <v>0</v>
      </c>
      <c r="E993" s="85" t="str">
        <f t="shared" si="58"/>
        <v/>
      </c>
      <c r="F993" s="247" t="str">
        <f t="shared" si="56"/>
        <v>否</v>
      </c>
      <c r="G993" s="136" t="str">
        <f t="shared" si="57"/>
        <v>款</v>
      </c>
    </row>
    <row r="994" ht="36" customHeight="1" spans="1:7">
      <c r="A994" s="396">
        <v>2140501</v>
      </c>
      <c r="B994" s="273" t="s">
        <v>137</v>
      </c>
      <c r="C994" s="275">
        <v>0</v>
      </c>
      <c r="D994" s="275">
        <v>0</v>
      </c>
      <c r="E994" s="88" t="str">
        <f t="shared" si="58"/>
        <v/>
      </c>
      <c r="F994" s="247" t="str">
        <f t="shared" si="56"/>
        <v>否</v>
      </c>
      <c r="G994" s="136" t="str">
        <f t="shared" si="57"/>
        <v>项</v>
      </c>
    </row>
    <row r="995" ht="36" customHeight="1" spans="1:7">
      <c r="A995" s="396">
        <v>2140502</v>
      </c>
      <c r="B995" s="273" t="s">
        <v>138</v>
      </c>
      <c r="C995" s="275">
        <v>0</v>
      </c>
      <c r="D995" s="275">
        <v>0</v>
      </c>
      <c r="E995" s="88" t="str">
        <f t="shared" si="58"/>
        <v/>
      </c>
      <c r="F995" s="247" t="str">
        <f t="shared" si="56"/>
        <v>否</v>
      </c>
      <c r="G995" s="136" t="str">
        <f t="shared" si="57"/>
        <v>项</v>
      </c>
    </row>
    <row r="996" ht="36" customHeight="1" spans="1:7">
      <c r="A996" s="396">
        <v>2140503</v>
      </c>
      <c r="B996" s="273" t="s">
        <v>139</v>
      </c>
      <c r="C996" s="275">
        <v>0</v>
      </c>
      <c r="D996" s="275">
        <v>0</v>
      </c>
      <c r="E996" s="88" t="str">
        <f t="shared" si="58"/>
        <v/>
      </c>
      <c r="F996" s="247" t="str">
        <f t="shared" si="56"/>
        <v>否</v>
      </c>
      <c r="G996" s="136" t="str">
        <f t="shared" si="57"/>
        <v>项</v>
      </c>
    </row>
    <row r="997" ht="36" customHeight="1" spans="1:7">
      <c r="A997" s="396">
        <v>2140504</v>
      </c>
      <c r="B997" s="273" t="s">
        <v>865</v>
      </c>
      <c r="C997" s="275">
        <v>0</v>
      </c>
      <c r="D997" s="275">
        <v>0</v>
      </c>
      <c r="E997" s="88" t="str">
        <f t="shared" si="58"/>
        <v/>
      </c>
      <c r="F997" s="247" t="str">
        <f t="shared" si="56"/>
        <v>否</v>
      </c>
      <c r="G997" s="136" t="str">
        <f t="shared" si="57"/>
        <v>项</v>
      </c>
    </row>
    <row r="998" ht="36" customHeight="1" spans="1:7">
      <c r="A998" s="396">
        <v>2140505</v>
      </c>
      <c r="B998" s="273" t="s">
        <v>880</v>
      </c>
      <c r="C998" s="275">
        <v>0</v>
      </c>
      <c r="D998" s="275">
        <v>0</v>
      </c>
      <c r="E998" s="88" t="str">
        <f t="shared" si="58"/>
        <v/>
      </c>
      <c r="F998" s="247" t="str">
        <f t="shared" si="56"/>
        <v>否</v>
      </c>
      <c r="G998" s="136" t="str">
        <f t="shared" si="57"/>
        <v>项</v>
      </c>
    </row>
    <row r="999" ht="36" customHeight="1" spans="1:7">
      <c r="A999" s="396">
        <v>2140599</v>
      </c>
      <c r="B999" s="273" t="s">
        <v>881</v>
      </c>
      <c r="C999" s="275">
        <v>0</v>
      </c>
      <c r="D999" s="275">
        <v>0</v>
      </c>
      <c r="E999" s="88" t="str">
        <f t="shared" si="58"/>
        <v/>
      </c>
      <c r="F999" s="247" t="str">
        <f t="shared" si="56"/>
        <v>否</v>
      </c>
      <c r="G999" s="136" t="str">
        <f t="shared" si="57"/>
        <v>项</v>
      </c>
    </row>
    <row r="1000" ht="36" customHeight="1" spans="1:7">
      <c r="A1000" s="395">
        <v>21406</v>
      </c>
      <c r="B1000" s="270" t="s">
        <v>882</v>
      </c>
      <c r="C1000" s="277">
        <v>1460</v>
      </c>
      <c r="D1000" s="277">
        <v>0</v>
      </c>
      <c r="E1000" s="85">
        <f t="shared" si="58"/>
        <v>-1</v>
      </c>
      <c r="F1000" s="247" t="str">
        <f t="shared" si="56"/>
        <v>是</v>
      </c>
      <c r="G1000" s="136" t="str">
        <f t="shared" si="57"/>
        <v>款</v>
      </c>
    </row>
    <row r="1001" ht="36" customHeight="1" spans="1:7">
      <c r="A1001" s="396">
        <v>2140601</v>
      </c>
      <c r="B1001" s="273" t="s">
        <v>883</v>
      </c>
      <c r="C1001" s="275">
        <v>0</v>
      </c>
      <c r="D1001" s="275">
        <v>0</v>
      </c>
      <c r="E1001" s="88" t="str">
        <f t="shared" si="58"/>
        <v/>
      </c>
      <c r="F1001" s="247" t="str">
        <f t="shared" si="56"/>
        <v>否</v>
      </c>
      <c r="G1001" s="136" t="str">
        <f t="shared" si="57"/>
        <v>项</v>
      </c>
    </row>
    <row r="1002" ht="36" customHeight="1" spans="1:7">
      <c r="A1002" s="396">
        <v>2140602</v>
      </c>
      <c r="B1002" s="273" t="s">
        <v>884</v>
      </c>
      <c r="C1002" s="275">
        <v>1460</v>
      </c>
      <c r="D1002" s="275">
        <v>0</v>
      </c>
      <c r="E1002" s="88">
        <f t="shared" si="58"/>
        <v>-1</v>
      </c>
      <c r="F1002" s="247" t="str">
        <f t="shared" si="56"/>
        <v>是</v>
      </c>
      <c r="G1002" s="136" t="str">
        <f t="shared" si="57"/>
        <v>项</v>
      </c>
    </row>
    <row r="1003" ht="36" customHeight="1" spans="1:7">
      <c r="A1003" s="396">
        <v>2140603</v>
      </c>
      <c r="B1003" s="273" t="s">
        <v>885</v>
      </c>
      <c r="C1003" s="275">
        <v>0</v>
      </c>
      <c r="D1003" s="275">
        <v>0</v>
      </c>
      <c r="E1003" s="88" t="str">
        <f t="shared" si="58"/>
        <v/>
      </c>
      <c r="F1003" s="247" t="str">
        <f t="shared" si="56"/>
        <v>否</v>
      </c>
      <c r="G1003" s="136" t="str">
        <f t="shared" si="57"/>
        <v>项</v>
      </c>
    </row>
    <row r="1004" ht="36" customHeight="1" spans="1:7">
      <c r="A1004" s="396">
        <v>2140699</v>
      </c>
      <c r="B1004" s="273" t="s">
        <v>886</v>
      </c>
      <c r="C1004" s="275">
        <v>0</v>
      </c>
      <c r="D1004" s="275">
        <v>0</v>
      </c>
      <c r="E1004" s="88" t="str">
        <f t="shared" si="58"/>
        <v/>
      </c>
      <c r="F1004" s="247" t="str">
        <f t="shared" si="56"/>
        <v>否</v>
      </c>
      <c r="G1004" s="136" t="str">
        <f t="shared" si="57"/>
        <v>项</v>
      </c>
    </row>
    <row r="1005" ht="36" customHeight="1" spans="1:7">
      <c r="A1005" s="395">
        <v>21499</v>
      </c>
      <c r="B1005" s="270" t="s">
        <v>887</v>
      </c>
      <c r="C1005" s="277">
        <v>0</v>
      </c>
      <c r="D1005" s="277">
        <v>0</v>
      </c>
      <c r="E1005" s="85" t="str">
        <f t="shared" si="58"/>
        <v/>
      </c>
      <c r="F1005" s="247" t="str">
        <f t="shared" si="56"/>
        <v>否</v>
      </c>
      <c r="G1005" s="136" t="str">
        <f t="shared" si="57"/>
        <v>款</v>
      </c>
    </row>
    <row r="1006" ht="36" customHeight="1" spans="1:7">
      <c r="A1006" s="396">
        <v>2149901</v>
      </c>
      <c r="B1006" s="273" t="s">
        <v>888</v>
      </c>
      <c r="C1006" s="275">
        <v>0</v>
      </c>
      <c r="D1006" s="275">
        <v>0</v>
      </c>
      <c r="E1006" s="88" t="str">
        <f t="shared" si="58"/>
        <v/>
      </c>
      <c r="F1006" s="247" t="str">
        <f t="shared" si="56"/>
        <v>否</v>
      </c>
      <c r="G1006" s="136" t="str">
        <f t="shared" si="57"/>
        <v>项</v>
      </c>
    </row>
    <row r="1007" ht="36" customHeight="1" spans="1:7">
      <c r="A1007" s="396">
        <v>2149999</v>
      </c>
      <c r="B1007" s="273" t="s">
        <v>889</v>
      </c>
      <c r="C1007" s="275">
        <v>0</v>
      </c>
      <c r="D1007" s="275">
        <v>0</v>
      </c>
      <c r="E1007" s="88" t="str">
        <f t="shared" si="58"/>
        <v/>
      </c>
      <c r="F1007" s="247" t="str">
        <f t="shared" si="56"/>
        <v>否</v>
      </c>
      <c r="G1007" s="136" t="str">
        <f t="shared" si="57"/>
        <v>项</v>
      </c>
    </row>
    <row r="1008" ht="36" customHeight="1" spans="1:7">
      <c r="A1008" s="395">
        <v>215</v>
      </c>
      <c r="B1008" s="270" t="s">
        <v>96</v>
      </c>
      <c r="C1008" s="277">
        <v>0</v>
      </c>
      <c r="D1008" s="277">
        <v>0</v>
      </c>
      <c r="E1008" s="85" t="str">
        <f t="shared" si="58"/>
        <v/>
      </c>
      <c r="F1008" s="247" t="str">
        <f t="shared" si="56"/>
        <v>是</v>
      </c>
      <c r="G1008" s="136" t="str">
        <f t="shared" si="57"/>
        <v>类</v>
      </c>
    </row>
    <row r="1009" ht="36" customHeight="1" spans="1:7">
      <c r="A1009" s="395">
        <v>21501</v>
      </c>
      <c r="B1009" s="270" t="s">
        <v>890</v>
      </c>
      <c r="C1009" s="277">
        <v>0</v>
      </c>
      <c r="D1009" s="277">
        <v>0</v>
      </c>
      <c r="E1009" s="85" t="str">
        <f t="shared" si="58"/>
        <v/>
      </c>
      <c r="F1009" s="247" t="str">
        <f t="shared" si="56"/>
        <v>否</v>
      </c>
      <c r="G1009" s="136" t="str">
        <f t="shared" si="57"/>
        <v>款</v>
      </c>
    </row>
    <row r="1010" ht="36" customHeight="1" spans="1:7">
      <c r="A1010" s="396">
        <v>2150101</v>
      </c>
      <c r="B1010" s="273" t="s">
        <v>137</v>
      </c>
      <c r="C1010" s="275">
        <v>0</v>
      </c>
      <c r="D1010" s="275">
        <v>0</v>
      </c>
      <c r="E1010" s="88" t="str">
        <f t="shared" si="58"/>
        <v/>
      </c>
      <c r="F1010" s="247" t="str">
        <f t="shared" si="56"/>
        <v>否</v>
      </c>
      <c r="G1010" s="136" t="str">
        <f t="shared" si="57"/>
        <v>项</v>
      </c>
    </row>
    <row r="1011" ht="36" customHeight="1" spans="1:7">
      <c r="A1011" s="396">
        <v>2150102</v>
      </c>
      <c r="B1011" s="273" t="s">
        <v>138</v>
      </c>
      <c r="C1011" s="275">
        <v>0</v>
      </c>
      <c r="D1011" s="275">
        <v>0</v>
      </c>
      <c r="E1011" s="88" t="str">
        <f t="shared" si="58"/>
        <v/>
      </c>
      <c r="F1011" s="247" t="str">
        <f t="shared" ref="F1011:F1074" si="59">IF(LEN(A1011)=3,"是",IF(B1011&lt;&gt;"",IF(SUM(C1011:D1011)&lt;&gt;0,"是","否"),"是"))</f>
        <v>否</v>
      </c>
      <c r="G1011" s="136" t="str">
        <f t="shared" ref="G1011:G1074" si="60">IF(LEN(A1011)=3,"类",IF(LEN(A1011)=5,"款","项"))</f>
        <v>项</v>
      </c>
    </row>
    <row r="1012" ht="36" customHeight="1" spans="1:7">
      <c r="A1012" s="396">
        <v>2150103</v>
      </c>
      <c r="B1012" s="273" t="s">
        <v>139</v>
      </c>
      <c r="C1012" s="275">
        <v>0</v>
      </c>
      <c r="D1012" s="275">
        <v>0</v>
      </c>
      <c r="E1012" s="88" t="str">
        <f t="shared" si="58"/>
        <v/>
      </c>
      <c r="F1012" s="247" t="str">
        <f t="shared" si="59"/>
        <v>否</v>
      </c>
      <c r="G1012" s="136" t="str">
        <f t="shared" si="60"/>
        <v>项</v>
      </c>
    </row>
    <row r="1013" ht="36" customHeight="1" spans="1:7">
      <c r="A1013" s="396">
        <v>2150104</v>
      </c>
      <c r="B1013" s="273" t="s">
        <v>891</v>
      </c>
      <c r="C1013" s="275">
        <v>0</v>
      </c>
      <c r="D1013" s="275">
        <v>0</v>
      </c>
      <c r="E1013" s="88" t="str">
        <f t="shared" si="58"/>
        <v/>
      </c>
      <c r="F1013" s="247" t="str">
        <f t="shared" si="59"/>
        <v>否</v>
      </c>
      <c r="G1013" s="136" t="str">
        <f t="shared" si="60"/>
        <v>项</v>
      </c>
    </row>
    <row r="1014" ht="36" customHeight="1" spans="1:7">
      <c r="A1014" s="396">
        <v>2150105</v>
      </c>
      <c r="B1014" s="273" t="s">
        <v>892</v>
      </c>
      <c r="C1014" s="275">
        <v>0</v>
      </c>
      <c r="D1014" s="275">
        <v>0</v>
      </c>
      <c r="E1014" s="88" t="str">
        <f t="shared" si="58"/>
        <v/>
      </c>
      <c r="F1014" s="247" t="str">
        <f t="shared" si="59"/>
        <v>否</v>
      </c>
      <c r="G1014" s="136" t="str">
        <f t="shared" si="60"/>
        <v>项</v>
      </c>
    </row>
    <row r="1015" ht="36" customHeight="1" spans="1:7">
      <c r="A1015" s="396">
        <v>2150106</v>
      </c>
      <c r="B1015" s="273" t="s">
        <v>893</v>
      </c>
      <c r="C1015" s="275">
        <v>0</v>
      </c>
      <c r="D1015" s="275">
        <v>0</v>
      </c>
      <c r="E1015" s="88" t="str">
        <f t="shared" si="58"/>
        <v/>
      </c>
      <c r="F1015" s="247" t="str">
        <f t="shared" si="59"/>
        <v>否</v>
      </c>
      <c r="G1015" s="136" t="str">
        <f t="shared" si="60"/>
        <v>项</v>
      </c>
    </row>
    <row r="1016" ht="36" customHeight="1" spans="1:7">
      <c r="A1016" s="396">
        <v>2150107</v>
      </c>
      <c r="B1016" s="273" t="s">
        <v>894</v>
      </c>
      <c r="C1016" s="275">
        <v>0</v>
      </c>
      <c r="D1016" s="275">
        <v>0</v>
      </c>
      <c r="E1016" s="88" t="str">
        <f t="shared" si="58"/>
        <v/>
      </c>
      <c r="F1016" s="247" t="str">
        <f t="shared" si="59"/>
        <v>否</v>
      </c>
      <c r="G1016" s="136" t="str">
        <f t="shared" si="60"/>
        <v>项</v>
      </c>
    </row>
    <row r="1017" ht="36" customHeight="1" spans="1:7">
      <c r="A1017" s="396">
        <v>2150108</v>
      </c>
      <c r="B1017" s="273" t="s">
        <v>895</v>
      </c>
      <c r="C1017" s="275">
        <v>0</v>
      </c>
      <c r="D1017" s="275">
        <v>0</v>
      </c>
      <c r="E1017" s="88" t="str">
        <f t="shared" si="58"/>
        <v/>
      </c>
      <c r="F1017" s="247" t="str">
        <f t="shared" si="59"/>
        <v>否</v>
      </c>
      <c r="G1017" s="136" t="str">
        <f t="shared" si="60"/>
        <v>项</v>
      </c>
    </row>
    <row r="1018" ht="36" customHeight="1" spans="1:7">
      <c r="A1018" s="396">
        <v>2150199</v>
      </c>
      <c r="B1018" s="273" t="s">
        <v>896</v>
      </c>
      <c r="C1018" s="275">
        <v>0</v>
      </c>
      <c r="D1018" s="275">
        <v>0</v>
      </c>
      <c r="E1018" s="88" t="str">
        <f t="shared" si="58"/>
        <v/>
      </c>
      <c r="F1018" s="247" t="str">
        <f t="shared" si="59"/>
        <v>否</v>
      </c>
      <c r="G1018" s="136" t="str">
        <f t="shared" si="60"/>
        <v>项</v>
      </c>
    </row>
    <row r="1019" ht="36" customHeight="1" spans="1:7">
      <c r="A1019" s="395">
        <v>21502</v>
      </c>
      <c r="B1019" s="270" t="s">
        <v>897</v>
      </c>
      <c r="C1019" s="277">
        <v>0</v>
      </c>
      <c r="D1019" s="277">
        <v>0</v>
      </c>
      <c r="E1019" s="85" t="str">
        <f t="shared" si="58"/>
        <v/>
      </c>
      <c r="F1019" s="247" t="str">
        <f t="shared" si="59"/>
        <v>否</v>
      </c>
      <c r="G1019" s="136" t="str">
        <f t="shared" si="60"/>
        <v>款</v>
      </c>
    </row>
    <row r="1020" ht="36" customHeight="1" spans="1:7">
      <c r="A1020" s="396">
        <v>2150201</v>
      </c>
      <c r="B1020" s="273" t="s">
        <v>137</v>
      </c>
      <c r="C1020" s="275">
        <v>0</v>
      </c>
      <c r="D1020" s="275">
        <v>0</v>
      </c>
      <c r="E1020" s="88" t="str">
        <f t="shared" si="58"/>
        <v/>
      </c>
      <c r="F1020" s="247" t="str">
        <f t="shared" si="59"/>
        <v>否</v>
      </c>
      <c r="G1020" s="136" t="str">
        <f t="shared" si="60"/>
        <v>项</v>
      </c>
    </row>
    <row r="1021" ht="36" customHeight="1" spans="1:7">
      <c r="A1021" s="396">
        <v>2150202</v>
      </c>
      <c r="B1021" s="273" t="s">
        <v>138</v>
      </c>
      <c r="C1021" s="275">
        <v>0</v>
      </c>
      <c r="D1021" s="275">
        <v>0</v>
      </c>
      <c r="E1021" s="88" t="str">
        <f t="shared" si="58"/>
        <v/>
      </c>
      <c r="F1021" s="247" t="str">
        <f t="shared" si="59"/>
        <v>否</v>
      </c>
      <c r="G1021" s="136" t="str">
        <f t="shared" si="60"/>
        <v>项</v>
      </c>
    </row>
    <row r="1022" ht="36" customHeight="1" spans="1:7">
      <c r="A1022" s="396">
        <v>2150203</v>
      </c>
      <c r="B1022" s="273" t="s">
        <v>139</v>
      </c>
      <c r="C1022" s="275">
        <v>0</v>
      </c>
      <c r="D1022" s="275">
        <v>0</v>
      </c>
      <c r="E1022" s="88" t="str">
        <f t="shared" si="58"/>
        <v/>
      </c>
      <c r="F1022" s="247" t="str">
        <f t="shared" si="59"/>
        <v>否</v>
      </c>
      <c r="G1022" s="136" t="str">
        <f t="shared" si="60"/>
        <v>项</v>
      </c>
    </row>
    <row r="1023" ht="36" customHeight="1" spans="1:7">
      <c r="A1023" s="396">
        <v>2150204</v>
      </c>
      <c r="B1023" s="273" t="s">
        <v>898</v>
      </c>
      <c r="C1023" s="275">
        <v>0</v>
      </c>
      <c r="D1023" s="275">
        <v>0</v>
      </c>
      <c r="E1023" s="88" t="str">
        <f t="shared" ref="E1023:E1086" si="61">IF(C1023&gt;0,D1023/C1023-1,IF(C1023&lt;0,-(D1023/C1023-1),""))</f>
        <v/>
      </c>
      <c r="F1023" s="247" t="str">
        <f t="shared" si="59"/>
        <v>否</v>
      </c>
      <c r="G1023" s="136" t="str">
        <f t="shared" si="60"/>
        <v>项</v>
      </c>
    </row>
    <row r="1024" ht="36" customHeight="1" spans="1:7">
      <c r="A1024" s="396">
        <v>2150205</v>
      </c>
      <c r="B1024" s="273" t="s">
        <v>899</v>
      </c>
      <c r="C1024" s="275">
        <v>0</v>
      </c>
      <c r="D1024" s="275">
        <v>0</v>
      </c>
      <c r="E1024" s="88" t="str">
        <f t="shared" si="61"/>
        <v/>
      </c>
      <c r="F1024" s="247" t="str">
        <f t="shared" si="59"/>
        <v>否</v>
      </c>
      <c r="G1024" s="136" t="str">
        <f t="shared" si="60"/>
        <v>项</v>
      </c>
    </row>
    <row r="1025" ht="36" customHeight="1" spans="1:7">
      <c r="A1025" s="396">
        <v>2150206</v>
      </c>
      <c r="B1025" s="273" t="s">
        <v>900</v>
      </c>
      <c r="C1025" s="275">
        <v>0</v>
      </c>
      <c r="D1025" s="275">
        <v>0</v>
      </c>
      <c r="E1025" s="88" t="str">
        <f t="shared" si="61"/>
        <v/>
      </c>
      <c r="F1025" s="247" t="str">
        <f t="shared" si="59"/>
        <v>否</v>
      </c>
      <c r="G1025" s="136" t="str">
        <f t="shared" si="60"/>
        <v>项</v>
      </c>
    </row>
    <row r="1026" ht="36" customHeight="1" spans="1:7">
      <c r="A1026" s="396">
        <v>2150207</v>
      </c>
      <c r="B1026" s="273" t="s">
        <v>901</v>
      </c>
      <c r="C1026" s="275">
        <v>0</v>
      </c>
      <c r="D1026" s="275">
        <v>0</v>
      </c>
      <c r="E1026" s="88" t="str">
        <f t="shared" si="61"/>
        <v/>
      </c>
      <c r="F1026" s="247" t="str">
        <f t="shared" si="59"/>
        <v>否</v>
      </c>
      <c r="G1026" s="136" t="str">
        <f t="shared" si="60"/>
        <v>项</v>
      </c>
    </row>
    <row r="1027" ht="36" customHeight="1" spans="1:7">
      <c r="A1027" s="396">
        <v>2150208</v>
      </c>
      <c r="B1027" s="273" t="s">
        <v>902</v>
      </c>
      <c r="C1027" s="275">
        <v>0</v>
      </c>
      <c r="D1027" s="275">
        <v>0</v>
      </c>
      <c r="E1027" s="88" t="str">
        <f t="shared" si="61"/>
        <v/>
      </c>
      <c r="F1027" s="247" t="str">
        <f t="shared" si="59"/>
        <v>否</v>
      </c>
      <c r="G1027" s="136" t="str">
        <f t="shared" si="60"/>
        <v>项</v>
      </c>
    </row>
    <row r="1028" ht="36" customHeight="1" spans="1:7">
      <c r="A1028" s="396">
        <v>2150209</v>
      </c>
      <c r="B1028" s="273" t="s">
        <v>903</v>
      </c>
      <c r="C1028" s="275">
        <v>0</v>
      </c>
      <c r="D1028" s="275">
        <v>0</v>
      </c>
      <c r="E1028" s="88" t="str">
        <f t="shared" si="61"/>
        <v/>
      </c>
      <c r="F1028" s="247" t="str">
        <f t="shared" si="59"/>
        <v>否</v>
      </c>
      <c r="G1028" s="136" t="str">
        <f t="shared" si="60"/>
        <v>项</v>
      </c>
    </row>
    <row r="1029" ht="36" customHeight="1" spans="1:7">
      <c r="A1029" s="396">
        <v>2150210</v>
      </c>
      <c r="B1029" s="273" t="s">
        <v>904</v>
      </c>
      <c r="C1029" s="275">
        <v>0</v>
      </c>
      <c r="D1029" s="275">
        <v>0</v>
      </c>
      <c r="E1029" s="88" t="str">
        <f t="shared" si="61"/>
        <v/>
      </c>
      <c r="F1029" s="247" t="str">
        <f t="shared" si="59"/>
        <v>否</v>
      </c>
      <c r="G1029" s="136" t="str">
        <f t="shared" si="60"/>
        <v>项</v>
      </c>
    </row>
    <row r="1030" ht="36" customHeight="1" spans="1:7">
      <c r="A1030" s="396">
        <v>2150212</v>
      </c>
      <c r="B1030" s="273" t="s">
        <v>905</v>
      </c>
      <c r="C1030" s="275">
        <v>0</v>
      </c>
      <c r="D1030" s="275">
        <v>0</v>
      </c>
      <c r="E1030" s="88" t="str">
        <f t="shared" si="61"/>
        <v/>
      </c>
      <c r="F1030" s="247" t="str">
        <f t="shared" si="59"/>
        <v>否</v>
      </c>
      <c r="G1030" s="136" t="str">
        <f t="shared" si="60"/>
        <v>项</v>
      </c>
    </row>
    <row r="1031" ht="36" customHeight="1" spans="1:7">
      <c r="A1031" s="396">
        <v>2150213</v>
      </c>
      <c r="B1031" s="273" t="s">
        <v>906</v>
      </c>
      <c r="C1031" s="275">
        <v>0</v>
      </c>
      <c r="D1031" s="275">
        <v>0</v>
      </c>
      <c r="E1031" s="88" t="str">
        <f t="shared" si="61"/>
        <v/>
      </c>
      <c r="F1031" s="247" t="str">
        <f t="shared" si="59"/>
        <v>否</v>
      </c>
      <c r="G1031" s="136" t="str">
        <f t="shared" si="60"/>
        <v>项</v>
      </c>
    </row>
    <row r="1032" ht="36" customHeight="1" spans="1:7">
      <c r="A1032" s="396">
        <v>2150214</v>
      </c>
      <c r="B1032" s="273" t="s">
        <v>907</v>
      </c>
      <c r="C1032" s="275">
        <v>0</v>
      </c>
      <c r="D1032" s="275">
        <v>0</v>
      </c>
      <c r="E1032" s="88" t="str">
        <f t="shared" si="61"/>
        <v/>
      </c>
      <c r="F1032" s="247" t="str">
        <f t="shared" si="59"/>
        <v>否</v>
      </c>
      <c r="G1032" s="136" t="str">
        <f t="shared" si="60"/>
        <v>项</v>
      </c>
    </row>
    <row r="1033" ht="36" customHeight="1" spans="1:7">
      <c r="A1033" s="396">
        <v>2150215</v>
      </c>
      <c r="B1033" s="273" t="s">
        <v>908</v>
      </c>
      <c r="C1033" s="275">
        <v>0</v>
      </c>
      <c r="D1033" s="275">
        <v>0</v>
      </c>
      <c r="E1033" s="88" t="str">
        <f t="shared" si="61"/>
        <v/>
      </c>
      <c r="F1033" s="247" t="str">
        <f t="shared" si="59"/>
        <v>否</v>
      </c>
      <c r="G1033" s="136" t="str">
        <f t="shared" si="60"/>
        <v>项</v>
      </c>
    </row>
    <row r="1034" ht="36" customHeight="1" spans="1:7">
      <c r="A1034" s="396">
        <v>2150299</v>
      </c>
      <c r="B1034" s="273" t="s">
        <v>909</v>
      </c>
      <c r="C1034" s="275">
        <v>0</v>
      </c>
      <c r="D1034" s="275">
        <v>0</v>
      </c>
      <c r="E1034" s="88" t="str">
        <f t="shared" si="61"/>
        <v/>
      </c>
      <c r="F1034" s="247" t="str">
        <f t="shared" si="59"/>
        <v>否</v>
      </c>
      <c r="G1034" s="136" t="str">
        <f t="shared" si="60"/>
        <v>项</v>
      </c>
    </row>
    <row r="1035" ht="36" customHeight="1" spans="1:7">
      <c r="A1035" s="395">
        <v>21503</v>
      </c>
      <c r="B1035" s="270" t="s">
        <v>910</v>
      </c>
      <c r="C1035" s="277">
        <v>0</v>
      </c>
      <c r="D1035" s="277">
        <v>0</v>
      </c>
      <c r="E1035" s="85" t="str">
        <f t="shared" si="61"/>
        <v/>
      </c>
      <c r="F1035" s="247" t="str">
        <f t="shared" si="59"/>
        <v>否</v>
      </c>
      <c r="G1035" s="136" t="str">
        <f t="shared" si="60"/>
        <v>款</v>
      </c>
    </row>
    <row r="1036" ht="36" customHeight="1" spans="1:7">
      <c r="A1036" s="396">
        <v>2150301</v>
      </c>
      <c r="B1036" s="273" t="s">
        <v>137</v>
      </c>
      <c r="C1036" s="275">
        <v>0</v>
      </c>
      <c r="D1036" s="275">
        <v>0</v>
      </c>
      <c r="E1036" s="88" t="str">
        <f t="shared" si="61"/>
        <v/>
      </c>
      <c r="F1036" s="247" t="str">
        <f t="shared" si="59"/>
        <v>否</v>
      </c>
      <c r="G1036" s="136" t="str">
        <f t="shared" si="60"/>
        <v>项</v>
      </c>
    </row>
    <row r="1037" ht="36" customHeight="1" spans="1:7">
      <c r="A1037" s="396">
        <v>2150302</v>
      </c>
      <c r="B1037" s="273" t="s">
        <v>138</v>
      </c>
      <c r="C1037" s="275">
        <v>0</v>
      </c>
      <c r="D1037" s="275">
        <v>0</v>
      </c>
      <c r="E1037" s="88" t="str">
        <f t="shared" si="61"/>
        <v/>
      </c>
      <c r="F1037" s="247" t="str">
        <f t="shared" si="59"/>
        <v>否</v>
      </c>
      <c r="G1037" s="136" t="str">
        <f t="shared" si="60"/>
        <v>项</v>
      </c>
    </row>
    <row r="1038" ht="36" customHeight="1" spans="1:7">
      <c r="A1038" s="396">
        <v>2150303</v>
      </c>
      <c r="B1038" s="273" t="s">
        <v>139</v>
      </c>
      <c r="C1038" s="275">
        <v>0</v>
      </c>
      <c r="D1038" s="275">
        <v>0</v>
      </c>
      <c r="E1038" s="88" t="str">
        <f t="shared" si="61"/>
        <v/>
      </c>
      <c r="F1038" s="247" t="str">
        <f t="shared" si="59"/>
        <v>否</v>
      </c>
      <c r="G1038" s="136" t="str">
        <f t="shared" si="60"/>
        <v>项</v>
      </c>
    </row>
    <row r="1039" ht="36" customHeight="1" spans="1:7">
      <c r="A1039" s="396">
        <v>2150399</v>
      </c>
      <c r="B1039" s="273" t="s">
        <v>911</v>
      </c>
      <c r="C1039" s="275">
        <v>0</v>
      </c>
      <c r="D1039" s="275">
        <v>0</v>
      </c>
      <c r="E1039" s="88" t="str">
        <f t="shared" si="61"/>
        <v/>
      </c>
      <c r="F1039" s="247" t="str">
        <f t="shared" si="59"/>
        <v>否</v>
      </c>
      <c r="G1039" s="136" t="str">
        <f t="shared" si="60"/>
        <v>项</v>
      </c>
    </row>
    <row r="1040" ht="36" customHeight="1" spans="1:7">
      <c r="A1040" s="395">
        <v>21505</v>
      </c>
      <c r="B1040" s="270" t="s">
        <v>912</v>
      </c>
      <c r="C1040" s="277">
        <v>0</v>
      </c>
      <c r="D1040" s="277">
        <v>0</v>
      </c>
      <c r="E1040" s="85" t="str">
        <f t="shared" si="61"/>
        <v/>
      </c>
      <c r="F1040" s="247" t="str">
        <f t="shared" si="59"/>
        <v>否</v>
      </c>
      <c r="G1040" s="136" t="str">
        <f t="shared" si="60"/>
        <v>款</v>
      </c>
    </row>
    <row r="1041" ht="36" customHeight="1" spans="1:7">
      <c r="A1041" s="396">
        <v>2150501</v>
      </c>
      <c r="B1041" s="273" t="s">
        <v>137</v>
      </c>
      <c r="C1041" s="275">
        <v>0</v>
      </c>
      <c r="D1041" s="275">
        <v>0</v>
      </c>
      <c r="E1041" s="88" t="str">
        <f t="shared" si="61"/>
        <v/>
      </c>
      <c r="F1041" s="247" t="str">
        <f t="shared" si="59"/>
        <v>否</v>
      </c>
      <c r="G1041" s="136" t="str">
        <f t="shared" si="60"/>
        <v>项</v>
      </c>
    </row>
    <row r="1042" ht="36" customHeight="1" spans="1:7">
      <c r="A1042" s="396">
        <v>2150502</v>
      </c>
      <c r="B1042" s="273" t="s">
        <v>138</v>
      </c>
      <c r="C1042" s="275">
        <v>0</v>
      </c>
      <c r="D1042" s="275">
        <v>0</v>
      </c>
      <c r="E1042" s="88" t="str">
        <f t="shared" si="61"/>
        <v/>
      </c>
      <c r="F1042" s="247" t="str">
        <f t="shared" si="59"/>
        <v>否</v>
      </c>
      <c r="G1042" s="136" t="str">
        <f t="shared" si="60"/>
        <v>项</v>
      </c>
    </row>
    <row r="1043" ht="36" customHeight="1" spans="1:7">
      <c r="A1043" s="396">
        <v>2150503</v>
      </c>
      <c r="B1043" s="273" t="s">
        <v>139</v>
      </c>
      <c r="C1043" s="275">
        <v>0</v>
      </c>
      <c r="D1043" s="275">
        <v>0</v>
      </c>
      <c r="E1043" s="88" t="str">
        <f t="shared" si="61"/>
        <v/>
      </c>
      <c r="F1043" s="247" t="str">
        <f t="shared" si="59"/>
        <v>否</v>
      </c>
      <c r="G1043" s="136" t="str">
        <f t="shared" si="60"/>
        <v>项</v>
      </c>
    </row>
    <row r="1044" ht="36" customHeight="1" spans="1:7">
      <c r="A1044" s="396">
        <v>2150505</v>
      </c>
      <c r="B1044" s="273" t="s">
        <v>913</v>
      </c>
      <c r="C1044" s="275">
        <v>0</v>
      </c>
      <c r="D1044" s="275">
        <v>0</v>
      </c>
      <c r="E1044" s="88" t="str">
        <f t="shared" si="61"/>
        <v/>
      </c>
      <c r="F1044" s="247" t="str">
        <f t="shared" si="59"/>
        <v>否</v>
      </c>
      <c r="G1044" s="136" t="str">
        <f t="shared" si="60"/>
        <v>项</v>
      </c>
    </row>
    <row r="1045" ht="36" customHeight="1" spans="1:7">
      <c r="A1045" s="396">
        <v>2150506</v>
      </c>
      <c r="B1045" s="273" t="s">
        <v>914</v>
      </c>
      <c r="C1045" s="275">
        <v>0</v>
      </c>
      <c r="D1045" s="275">
        <v>0</v>
      </c>
      <c r="E1045" s="88" t="str">
        <f t="shared" si="61"/>
        <v/>
      </c>
      <c r="F1045" s="247" t="str">
        <f t="shared" si="59"/>
        <v>否</v>
      </c>
      <c r="G1045" s="136" t="str">
        <f t="shared" si="60"/>
        <v>项</v>
      </c>
    </row>
    <row r="1046" ht="36" customHeight="1" spans="1:7">
      <c r="A1046" s="396">
        <v>2150507</v>
      </c>
      <c r="B1046" s="273" t="s">
        <v>915</v>
      </c>
      <c r="C1046" s="275">
        <v>0</v>
      </c>
      <c r="D1046" s="275">
        <v>0</v>
      </c>
      <c r="E1046" s="88" t="str">
        <f t="shared" si="61"/>
        <v/>
      </c>
      <c r="F1046" s="247" t="str">
        <f t="shared" si="59"/>
        <v>否</v>
      </c>
      <c r="G1046" s="136" t="str">
        <f t="shared" si="60"/>
        <v>项</v>
      </c>
    </row>
    <row r="1047" ht="36" customHeight="1" spans="1:7">
      <c r="A1047" s="396">
        <v>2150508</v>
      </c>
      <c r="B1047" s="273" t="s">
        <v>916</v>
      </c>
      <c r="C1047" s="275">
        <v>0</v>
      </c>
      <c r="D1047" s="275">
        <v>0</v>
      </c>
      <c r="E1047" s="88" t="str">
        <f t="shared" si="61"/>
        <v/>
      </c>
      <c r="F1047" s="247" t="str">
        <f t="shared" si="59"/>
        <v>否</v>
      </c>
      <c r="G1047" s="136" t="str">
        <f t="shared" si="60"/>
        <v>项</v>
      </c>
    </row>
    <row r="1048" ht="36" customHeight="1" spans="1:7">
      <c r="A1048" s="396">
        <v>2150509</v>
      </c>
      <c r="B1048" s="273" t="s">
        <v>917</v>
      </c>
      <c r="C1048" s="275">
        <v>0</v>
      </c>
      <c r="D1048" s="275">
        <v>0</v>
      </c>
      <c r="E1048" s="88" t="str">
        <f t="shared" si="61"/>
        <v/>
      </c>
      <c r="F1048" s="247" t="str">
        <f t="shared" si="59"/>
        <v>否</v>
      </c>
      <c r="G1048" s="136" t="str">
        <f t="shared" si="60"/>
        <v>项</v>
      </c>
    </row>
    <row r="1049" ht="36" customHeight="1" spans="1:7">
      <c r="A1049" s="396">
        <v>2150510</v>
      </c>
      <c r="B1049" s="273" t="s">
        <v>918</v>
      </c>
      <c r="C1049" s="275">
        <v>0</v>
      </c>
      <c r="D1049" s="275">
        <v>0</v>
      </c>
      <c r="E1049" s="88" t="str">
        <f t="shared" si="61"/>
        <v/>
      </c>
      <c r="F1049" s="247" t="str">
        <f t="shared" si="59"/>
        <v>否</v>
      </c>
      <c r="G1049" s="136" t="str">
        <f t="shared" si="60"/>
        <v>项</v>
      </c>
    </row>
    <row r="1050" ht="36" customHeight="1" spans="1:7">
      <c r="A1050" s="396">
        <v>2150511</v>
      </c>
      <c r="B1050" s="273" t="s">
        <v>919</v>
      </c>
      <c r="C1050" s="275">
        <v>0</v>
      </c>
      <c r="D1050" s="275">
        <v>0</v>
      </c>
      <c r="E1050" s="88" t="str">
        <f t="shared" si="61"/>
        <v/>
      </c>
      <c r="F1050" s="247" t="str">
        <f t="shared" si="59"/>
        <v>否</v>
      </c>
      <c r="G1050" s="136" t="str">
        <f t="shared" si="60"/>
        <v>项</v>
      </c>
    </row>
    <row r="1051" ht="36" customHeight="1" spans="1:7">
      <c r="A1051" s="396">
        <v>2150513</v>
      </c>
      <c r="B1051" s="273" t="s">
        <v>865</v>
      </c>
      <c r="C1051" s="275">
        <v>0</v>
      </c>
      <c r="D1051" s="275">
        <v>0</v>
      </c>
      <c r="E1051" s="88" t="str">
        <f t="shared" si="61"/>
        <v/>
      </c>
      <c r="F1051" s="247" t="str">
        <f t="shared" si="59"/>
        <v>否</v>
      </c>
      <c r="G1051" s="136" t="str">
        <f t="shared" si="60"/>
        <v>项</v>
      </c>
    </row>
    <row r="1052" ht="36" customHeight="1" spans="1:7">
      <c r="A1052" s="396">
        <v>2150515</v>
      </c>
      <c r="B1052" s="273" t="s">
        <v>920</v>
      </c>
      <c r="C1052" s="275">
        <v>0</v>
      </c>
      <c r="D1052" s="275">
        <v>0</v>
      </c>
      <c r="E1052" s="88" t="str">
        <f t="shared" si="61"/>
        <v/>
      </c>
      <c r="F1052" s="247" t="str">
        <f t="shared" si="59"/>
        <v>否</v>
      </c>
      <c r="G1052" s="136" t="str">
        <f t="shared" si="60"/>
        <v>项</v>
      </c>
    </row>
    <row r="1053" ht="36" customHeight="1" spans="1:7">
      <c r="A1053" s="398">
        <v>2150516</v>
      </c>
      <c r="B1053" s="409" t="s">
        <v>921</v>
      </c>
      <c r="C1053" s="275">
        <v>0</v>
      </c>
      <c r="D1053" s="275">
        <v>0</v>
      </c>
      <c r="E1053" s="88" t="str">
        <f t="shared" si="61"/>
        <v/>
      </c>
      <c r="F1053" s="247" t="str">
        <f t="shared" si="59"/>
        <v>否</v>
      </c>
      <c r="G1053" s="136" t="str">
        <f t="shared" si="60"/>
        <v>项</v>
      </c>
    </row>
    <row r="1054" ht="36" customHeight="1" spans="1:7">
      <c r="A1054" s="398">
        <v>2150517</v>
      </c>
      <c r="B1054" s="409" t="s">
        <v>922</v>
      </c>
      <c r="C1054" s="275">
        <v>0</v>
      </c>
      <c r="D1054" s="275">
        <v>0</v>
      </c>
      <c r="E1054" s="88" t="str">
        <f t="shared" si="61"/>
        <v/>
      </c>
      <c r="F1054" s="247" t="str">
        <f t="shared" si="59"/>
        <v>否</v>
      </c>
      <c r="G1054" s="136" t="str">
        <f t="shared" si="60"/>
        <v>项</v>
      </c>
    </row>
    <row r="1055" ht="36" customHeight="1" spans="1:7">
      <c r="A1055" s="398">
        <v>2150550</v>
      </c>
      <c r="B1055" s="409" t="s">
        <v>146</v>
      </c>
      <c r="C1055" s="275">
        <v>0</v>
      </c>
      <c r="D1055" s="275">
        <v>0</v>
      </c>
      <c r="E1055" s="88" t="str">
        <f t="shared" si="61"/>
        <v/>
      </c>
      <c r="F1055" s="247" t="str">
        <f t="shared" si="59"/>
        <v>否</v>
      </c>
      <c r="G1055" s="136" t="str">
        <f t="shared" si="60"/>
        <v>项</v>
      </c>
    </row>
    <row r="1056" ht="36" customHeight="1" spans="1:7">
      <c r="A1056" s="396">
        <v>2150599</v>
      </c>
      <c r="B1056" s="273" t="s">
        <v>923</v>
      </c>
      <c r="C1056" s="275">
        <v>0</v>
      </c>
      <c r="D1056" s="275">
        <v>0</v>
      </c>
      <c r="E1056" s="88" t="str">
        <f t="shared" si="61"/>
        <v/>
      </c>
      <c r="F1056" s="247" t="str">
        <f t="shared" si="59"/>
        <v>否</v>
      </c>
      <c r="G1056" s="136" t="str">
        <f t="shared" si="60"/>
        <v>项</v>
      </c>
    </row>
    <row r="1057" ht="36" customHeight="1" spans="1:7">
      <c r="A1057" s="395">
        <v>21507</v>
      </c>
      <c r="B1057" s="270" t="s">
        <v>924</v>
      </c>
      <c r="C1057" s="277">
        <v>0</v>
      </c>
      <c r="D1057" s="277">
        <v>0</v>
      </c>
      <c r="E1057" s="85" t="str">
        <f t="shared" si="61"/>
        <v/>
      </c>
      <c r="F1057" s="247" t="str">
        <f t="shared" si="59"/>
        <v>否</v>
      </c>
      <c r="G1057" s="136" t="str">
        <f t="shared" si="60"/>
        <v>款</v>
      </c>
    </row>
    <row r="1058" ht="36" customHeight="1" spans="1:7">
      <c r="A1058" s="396">
        <v>2150701</v>
      </c>
      <c r="B1058" s="273" t="s">
        <v>137</v>
      </c>
      <c r="C1058" s="275">
        <v>0</v>
      </c>
      <c r="D1058" s="275">
        <v>0</v>
      </c>
      <c r="E1058" s="88" t="str">
        <f t="shared" si="61"/>
        <v/>
      </c>
      <c r="F1058" s="247" t="str">
        <f t="shared" si="59"/>
        <v>否</v>
      </c>
      <c r="G1058" s="136" t="str">
        <f t="shared" si="60"/>
        <v>项</v>
      </c>
    </row>
    <row r="1059" ht="36" customHeight="1" spans="1:7">
      <c r="A1059" s="396">
        <v>2150702</v>
      </c>
      <c r="B1059" s="273" t="s">
        <v>138</v>
      </c>
      <c r="C1059" s="275">
        <v>0</v>
      </c>
      <c r="D1059" s="275">
        <v>0</v>
      </c>
      <c r="E1059" s="88" t="str">
        <f t="shared" si="61"/>
        <v/>
      </c>
      <c r="F1059" s="247" t="str">
        <f t="shared" si="59"/>
        <v>否</v>
      </c>
      <c r="G1059" s="136" t="str">
        <f t="shared" si="60"/>
        <v>项</v>
      </c>
    </row>
    <row r="1060" ht="36" customHeight="1" spans="1:7">
      <c r="A1060" s="396">
        <v>2150703</v>
      </c>
      <c r="B1060" s="273" t="s">
        <v>139</v>
      </c>
      <c r="C1060" s="275">
        <v>0</v>
      </c>
      <c r="D1060" s="275">
        <v>0</v>
      </c>
      <c r="E1060" s="88" t="str">
        <f t="shared" si="61"/>
        <v/>
      </c>
      <c r="F1060" s="247" t="str">
        <f t="shared" si="59"/>
        <v>否</v>
      </c>
      <c r="G1060" s="136" t="str">
        <f t="shared" si="60"/>
        <v>项</v>
      </c>
    </row>
    <row r="1061" ht="36" customHeight="1" spans="1:7">
      <c r="A1061" s="396">
        <v>2150704</v>
      </c>
      <c r="B1061" s="273" t="s">
        <v>925</v>
      </c>
      <c r="C1061" s="275">
        <v>0</v>
      </c>
      <c r="D1061" s="275">
        <v>0</v>
      </c>
      <c r="E1061" s="88" t="str">
        <f t="shared" si="61"/>
        <v/>
      </c>
      <c r="F1061" s="247" t="str">
        <f t="shared" si="59"/>
        <v>否</v>
      </c>
      <c r="G1061" s="136" t="str">
        <f t="shared" si="60"/>
        <v>项</v>
      </c>
    </row>
    <row r="1062" ht="36" customHeight="1" spans="1:7">
      <c r="A1062" s="396">
        <v>2150705</v>
      </c>
      <c r="B1062" s="273" t="s">
        <v>926</v>
      </c>
      <c r="C1062" s="275">
        <v>0</v>
      </c>
      <c r="D1062" s="275">
        <v>0</v>
      </c>
      <c r="E1062" s="88" t="str">
        <f t="shared" si="61"/>
        <v/>
      </c>
      <c r="F1062" s="247" t="str">
        <f t="shared" si="59"/>
        <v>否</v>
      </c>
      <c r="G1062" s="136" t="str">
        <f t="shared" si="60"/>
        <v>项</v>
      </c>
    </row>
    <row r="1063" ht="36" customHeight="1" spans="1:7">
      <c r="A1063" s="396">
        <v>2150799</v>
      </c>
      <c r="B1063" s="273" t="s">
        <v>927</v>
      </c>
      <c r="C1063" s="275">
        <v>0</v>
      </c>
      <c r="D1063" s="275">
        <v>0</v>
      </c>
      <c r="E1063" s="88" t="str">
        <f t="shared" si="61"/>
        <v/>
      </c>
      <c r="F1063" s="247" t="str">
        <f t="shared" si="59"/>
        <v>否</v>
      </c>
      <c r="G1063" s="136" t="str">
        <f t="shared" si="60"/>
        <v>项</v>
      </c>
    </row>
    <row r="1064" ht="36" customHeight="1" spans="1:7">
      <c r="A1064" s="395">
        <v>21508</v>
      </c>
      <c r="B1064" s="270" t="s">
        <v>928</v>
      </c>
      <c r="C1064" s="277">
        <v>0</v>
      </c>
      <c r="D1064" s="277">
        <v>0</v>
      </c>
      <c r="E1064" s="85" t="str">
        <f t="shared" si="61"/>
        <v/>
      </c>
      <c r="F1064" s="247" t="str">
        <f t="shared" si="59"/>
        <v>否</v>
      </c>
      <c r="G1064" s="136" t="str">
        <f t="shared" si="60"/>
        <v>款</v>
      </c>
    </row>
    <row r="1065" ht="36" customHeight="1" spans="1:7">
      <c r="A1065" s="396">
        <v>2150801</v>
      </c>
      <c r="B1065" s="273" t="s">
        <v>137</v>
      </c>
      <c r="C1065" s="275">
        <v>0</v>
      </c>
      <c r="D1065" s="275">
        <v>0</v>
      </c>
      <c r="E1065" s="88" t="str">
        <f t="shared" si="61"/>
        <v/>
      </c>
      <c r="F1065" s="247" t="str">
        <f t="shared" si="59"/>
        <v>否</v>
      </c>
      <c r="G1065" s="136" t="str">
        <f t="shared" si="60"/>
        <v>项</v>
      </c>
    </row>
    <row r="1066" ht="36" customHeight="1" spans="1:7">
      <c r="A1066" s="396">
        <v>2150802</v>
      </c>
      <c r="B1066" s="273" t="s">
        <v>138</v>
      </c>
      <c r="C1066" s="275">
        <v>0</v>
      </c>
      <c r="D1066" s="275">
        <v>0</v>
      </c>
      <c r="E1066" s="88" t="str">
        <f t="shared" si="61"/>
        <v/>
      </c>
      <c r="F1066" s="247" t="str">
        <f t="shared" si="59"/>
        <v>否</v>
      </c>
      <c r="G1066" s="136" t="str">
        <f t="shared" si="60"/>
        <v>项</v>
      </c>
    </row>
    <row r="1067" ht="36" customHeight="1" spans="1:7">
      <c r="A1067" s="396">
        <v>2150803</v>
      </c>
      <c r="B1067" s="273" t="s">
        <v>139</v>
      </c>
      <c r="C1067" s="275">
        <v>0</v>
      </c>
      <c r="D1067" s="275">
        <v>0</v>
      </c>
      <c r="E1067" s="88" t="str">
        <f t="shared" si="61"/>
        <v/>
      </c>
      <c r="F1067" s="247" t="str">
        <f t="shared" si="59"/>
        <v>否</v>
      </c>
      <c r="G1067" s="136" t="str">
        <f t="shared" si="60"/>
        <v>项</v>
      </c>
    </row>
    <row r="1068" ht="36" customHeight="1" spans="1:7">
      <c r="A1068" s="396">
        <v>2150804</v>
      </c>
      <c r="B1068" s="273" t="s">
        <v>929</v>
      </c>
      <c r="C1068" s="275">
        <v>0</v>
      </c>
      <c r="D1068" s="275">
        <v>0</v>
      </c>
      <c r="E1068" s="88" t="str">
        <f t="shared" si="61"/>
        <v/>
      </c>
      <c r="F1068" s="247" t="str">
        <f t="shared" si="59"/>
        <v>否</v>
      </c>
      <c r="G1068" s="136" t="str">
        <f t="shared" si="60"/>
        <v>项</v>
      </c>
    </row>
    <row r="1069" ht="36" customHeight="1" spans="1:7">
      <c r="A1069" s="396">
        <v>2150805</v>
      </c>
      <c r="B1069" s="273" t="s">
        <v>930</v>
      </c>
      <c r="C1069" s="275">
        <v>0</v>
      </c>
      <c r="D1069" s="275">
        <v>0</v>
      </c>
      <c r="E1069" s="88" t="str">
        <f t="shared" si="61"/>
        <v/>
      </c>
      <c r="F1069" s="247" t="str">
        <f t="shared" si="59"/>
        <v>否</v>
      </c>
      <c r="G1069" s="136" t="str">
        <f t="shared" si="60"/>
        <v>项</v>
      </c>
    </row>
    <row r="1070" ht="36" customHeight="1" spans="1:7">
      <c r="A1070" s="398">
        <v>2150806</v>
      </c>
      <c r="B1070" s="405" t="s">
        <v>931</v>
      </c>
      <c r="C1070" s="275">
        <v>0</v>
      </c>
      <c r="D1070" s="275">
        <v>0</v>
      </c>
      <c r="E1070" s="88" t="str">
        <f t="shared" si="61"/>
        <v/>
      </c>
      <c r="F1070" s="247" t="str">
        <f t="shared" si="59"/>
        <v>否</v>
      </c>
      <c r="G1070" s="136" t="str">
        <f t="shared" si="60"/>
        <v>项</v>
      </c>
    </row>
    <row r="1071" ht="36" customHeight="1" spans="1:7">
      <c r="A1071" s="396">
        <v>2150899</v>
      </c>
      <c r="B1071" s="273" t="s">
        <v>932</v>
      </c>
      <c r="C1071" s="275">
        <v>0</v>
      </c>
      <c r="D1071" s="275">
        <v>0</v>
      </c>
      <c r="E1071" s="88" t="str">
        <f t="shared" si="61"/>
        <v/>
      </c>
      <c r="F1071" s="247" t="str">
        <f t="shared" si="59"/>
        <v>否</v>
      </c>
      <c r="G1071" s="136" t="str">
        <f t="shared" si="60"/>
        <v>项</v>
      </c>
    </row>
    <row r="1072" ht="36" customHeight="1" spans="1:7">
      <c r="A1072" s="395">
        <v>21599</v>
      </c>
      <c r="B1072" s="270" t="s">
        <v>933</v>
      </c>
      <c r="C1072" s="277">
        <v>0</v>
      </c>
      <c r="D1072" s="277">
        <v>0</v>
      </c>
      <c r="E1072" s="85" t="str">
        <f t="shared" si="61"/>
        <v/>
      </c>
      <c r="F1072" s="247" t="str">
        <f t="shared" si="59"/>
        <v>否</v>
      </c>
      <c r="G1072" s="136" t="str">
        <f t="shared" si="60"/>
        <v>款</v>
      </c>
    </row>
    <row r="1073" ht="36" customHeight="1" spans="1:7">
      <c r="A1073" s="396">
        <v>2159901</v>
      </c>
      <c r="B1073" s="273" t="s">
        <v>934</v>
      </c>
      <c r="C1073" s="275">
        <v>0</v>
      </c>
      <c r="D1073" s="275">
        <v>0</v>
      </c>
      <c r="E1073" s="88" t="str">
        <f t="shared" si="61"/>
        <v/>
      </c>
      <c r="F1073" s="247" t="str">
        <f t="shared" si="59"/>
        <v>否</v>
      </c>
      <c r="G1073" s="136" t="str">
        <f t="shared" si="60"/>
        <v>项</v>
      </c>
    </row>
    <row r="1074" ht="36" customHeight="1" spans="1:7">
      <c r="A1074" s="396">
        <v>2159904</v>
      </c>
      <c r="B1074" s="273" t="s">
        <v>935</v>
      </c>
      <c r="C1074" s="275">
        <v>0</v>
      </c>
      <c r="D1074" s="275">
        <v>0</v>
      </c>
      <c r="E1074" s="88" t="str">
        <f t="shared" si="61"/>
        <v/>
      </c>
      <c r="F1074" s="247" t="str">
        <f t="shared" si="59"/>
        <v>否</v>
      </c>
      <c r="G1074" s="136" t="str">
        <f t="shared" si="60"/>
        <v>项</v>
      </c>
    </row>
    <row r="1075" ht="36" customHeight="1" spans="1:7">
      <c r="A1075" s="396">
        <v>2159905</v>
      </c>
      <c r="B1075" s="273" t="s">
        <v>936</v>
      </c>
      <c r="C1075" s="275">
        <v>0</v>
      </c>
      <c r="D1075" s="275">
        <v>0</v>
      </c>
      <c r="E1075" s="88" t="str">
        <f t="shared" si="61"/>
        <v/>
      </c>
      <c r="F1075" s="247" t="str">
        <f t="shared" ref="F1075:F1097" si="62">IF(LEN(A1075)=3,"是",IF(B1075&lt;&gt;"",IF(SUM(C1075:D1075)&lt;&gt;0,"是","否"),"是"))</f>
        <v>否</v>
      </c>
      <c r="G1075" s="136" t="str">
        <f t="shared" ref="G1075:G1097" si="63">IF(LEN(A1075)=3,"类",IF(LEN(A1075)=5,"款","项"))</f>
        <v>项</v>
      </c>
    </row>
    <row r="1076" ht="36" customHeight="1" spans="1:7">
      <c r="A1076" s="396">
        <v>2159906</v>
      </c>
      <c r="B1076" s="273" t="s">
        <v>937</v>
      </c>
      <c r="C1076" s="275">
        <v>0</v>
      </c>
      <c r="D1076" s="275">
        <v>0</v>
      </c>
      <c r="E1076" s="88" t="str">
        <f t="shared" si="61"/>
        <v/>
      </c>
      <c r="F1076" s="247" t="str">
        <f t="shared" si="62"/>
        <v>否</v>
      </c>
      <c r="G1076" s="136" t="str">
        <f t="shared" si="63"/>
        <v>项</v>
      </c>
    </row>
    <row r="1077" ht="36" customHeight="1" spans="1:7">
      <c r="A1077" s="396">
        <v>2159999</v>
      </c>
      <c r="B1077" s="273" t="s">
        <v>938</v>
      </c>
      <c r="C1077" s="275">
        <v>0</v>
      </c>
      <c r="D1077" s="275">
        <v>0</v>
      </c>
      <c r="E1077" s="88" t="str">
        <f t="shared" si="61"/>
        <v/>
      </c>
      <c r="F1077" s="247" t="str">
        <f t="shared" si="62"/>
        <v>否</v>
      </c>
      <c r="G1077" s="136" t="str">
        <f t="shared" si="63"/>
        <v>项</v>
      </c>
    </row>
    <row r="1078" ht="36" customHeight="1" spans="1:7">
      <c r="A1078" s="395">
        <v>216</v>
      </c>
      <c r="B1078" s="270" t="s">
        <v>98</v>
      </c>
      <c r="C1078" s="277">
        <v>163</v>
      </c>
      <c r="D1078" s="277">
        <v>116</v>
      </c>
      <c r="E1078" s="85">
        <f t="shared" si="61"/>
        <v>-0.288</v>
      </c>
      <c r="F1078" s="247" t="str">
        <f t="shared" si="62"/>
        <v>是</v>
      </c>
      <c r="G1078" s="136" t="str">
        <f t="shared" si="63"/>
        <v>类</v>
      </c>
    </row>
    <row r="1079" ht="36" customHeight="1" spans="1:7">
      <c r="A1079" s="395">
        <v>21602</v>
      </c>
      <c r="B1079" s="270" t="s">
        <v>939</v>
      </c>
      <c r="C1079" s="277">
        <v>113</v>
      </c>
      <c r="D1079" s="277">
        <v>116</v>
      </c>
      <c r="E1079" s="85">
        <f t="shared" si="61"/>
        <v>0.027</v>
      </c>
      <c r="F1079" s="247" t="str">
        <f t="shared" si="62"/>
        <v>是</v>
      </c>
      <c r="G1079" s="136" t="str">
        <f t="shared" si="63"/>
        <v>款</v>
      </c>
    </row>
    <row r="1080" ht="36" customHeight="1" spans="1:7">
      <c r="A1080" s="396">
        <v>2160201</v>
      </c>
      <c r="B1080" s="273" t="s">
        <v>137</v>
      </c>
      <c r="C1080" s="275">
        <v>102</v>
      </c>
      <c r="D1080" s="275">
        <v>116</v>
      </c>
      <c r="E1080" s="88">
        <f t="shared" si="61"/>
        <v>0.137</v>
      </c>
      <c r="F1080" s="247" t="str">
        <f t="shared" si="62"/>
        <v>是</v>
      </c>
      <c r="G1080" s="136" t="str">
        <f t="shared" si="63"/>
        <v>项</v>
      </c>
    </row>
    <row r="1081" ht="36" customHeight="1" spans="1:7">
      <c r="A1081" s="396">
        <v>2160202</v>
      </c>
      <c r="B1081" s="273" t="s">
        <v>138</v>
      </c>
      <c r="C1081" s="275">
        <v>0</v>
      </c>
      <c r="D1081" s="275">
        <v>0</v>
      </c>
      <c r="E1081" s="88" t="str">
        <f t="shared" si="61"/>
        <v/>
      </c>
      <c r="F1081" s="247" t="str">
        <f t="shared" si="62"/>
        <v>否</v>
      </c>
      <c r="G1081" s="136" t="str">
        <f t="shared" si="63"/>
        <v>项</v>
      </c>
    </row>
    <row r="1082" ht="36" customHeight="1" spans="1:7">
      <c r="A1082" s="396">
        <v>2160203</v>
      </c>
      <c r="B1082" s="273" t="s">
        <v>139</v>
      </c>
      <c r="C1082" s="275">
        <v>0</v>
      </c>
      <c r="D1082" s="275">
        <v>0</v>
      </c>
      <c r="E1082" s="88" t="str">
        <f t="shared" si="61"/>
        <v/>
      </c>
      <c r="F1082" s="247" t="str">
        <f t="shared" si="62"/>
        <v>否</v>
      </c>
      <c r="G1082" s="136" t="str">
        <f t="shared" si="63"/>
        <v>项</v>
      </c>
    </row>
    <row r="1083" ht="36" customHeight="1" spans="1:7">
      <c r="A1083" s="396">
        <v>2160216</v>
      </c>
      <c r="B1083" s="273" t="s">
        <v>940</v>
      </c>
      <c r="C1083" s="275">
        <v>0</v>
      </c>
      <c r="D1083" s="275">
        <v>0</v>
      </c>
      <c r="E1083" s="88" t="str">
        <f t="shared" si="61"/>
        <v/>
      </c>
      <c r="F1083" s="247" t="str">
        <f t="shared" si="62"/>
        <v>否</v>
      </c>
      <c r="G1083" s="136" t="str">
        <f t="shared" si="63"/>
        <v>项</v>
      </c>
    </row>
    <row r="1084" ht="36" customHeight="1" spans="1:7">
      <c r="A1084" s="396">
        <v>2160217</v>
      </c>
      <c r="B1084" s="273" t="s">
        <v>941</v>
      </c>
      <c r="C1084" s="275">
        <v>0</v>
      </c>
      <c r="D1084" s="275">
        <v>0</v>
      </c>
      <c r="E1084" s="88" t="str">
        <f t="shared" si="61"/>
        <v/>
      </c>
      <c r="F1084" s="247" t="str">
        <f t="shared" si="62"/>
        <v>否</v>
      </c>
      <c r="G1084" s="136" t="str">
        <f t="shared" si="63"/>
        <v>项</v>
      </c>
    </row>
    <row r="1085" ht="36" customHeight="1" spans="1:7">
      <c r="A1085" s="396">
        <v>2160218</v>
      </c>
      <c r="B1085" s="273" t="s">
        <v>942</v>
      </c>
      <c r="C1085" s="275">
        <v>0</v>
      </c>
      <c r="D1085" s="275">
        <v>0</v>
      </c>
      <c r="E1085" s="88" t="str">
        <f t="shared" si="61"/>
        <v/>
      </c>
      <c r="F1085" s="247" t="str">
        <f t="shared" si="62"/>
        <v>否</v>
      </c>
      <c r="G1085" s="136" t="str">
        <f t="shared" si="63"/>
        <v>项</v>
      </c>
    </row>
    <row r="1086" ht="36" customHeight="1" spans="1:7">
      <c r="A1086" s="396">
        <v>2160219</v>
      </c>
      <c r="B1086" s="273" t="s">
        <v>943</v>
      </c>
      <c r="C1086" s="275">
        <v>0</v>
      </c>
      <c r="D1086" s="275">
        <v>0</v>
      </c>
      <c r="E1086" s="88" t="str">
        <f t="shared" si="61"/>
        <v/>
      </c>
      <c r="F1086" s="247" t="str">
        <f t="shared" si="62"/>
        <v>否</v>
      </c>
      <c r="G1086" s="136" t="str">
        <f t="shared" si="63"/>
        <v>项</v>
      </c>
    </row>
    <row r="1087" ht="36" customHeight="1" spans="1:7">
      <c r="A1087" s="396">
        <v>2160250</v>
      </c>
      <c r="B1087" s="273" t="s">
        <v>146</v>
      </c>
      <c r="C1087" s="275">
        <v>0</v>
      </c>
      <c r="D1087" s="275">
        <v>0</v>
      </c>
      <c r="E1087" s="88" t="str">
        <f t="shared" ref="E1087:E1150" si="64">IF(C1087&gt;0,D1087/C1087-1,IF(C1087&lt;0,-(D1087/C1087-1),""))</f>
        <v/>
      </c>
      <c r="F1087" s="247" t="str">
        <f t="shared" si="62"/>
        <v>否</v>
      </c>
      <c r="G1087" s="136" t="str">
        <f t="shared" si="63"/>
        <v>项</v>
      </c>
    </row>
    <row r="1088" ht="36" customHeight="1" spans="1:7">
      <c r="A1088" s="396">
        <v>2160299</v>
      </c>
      <c r="B1088" s="273" t="s">
        <v>944</v>
      </c>
      <c r="C1088" s="275">
        <v>11</v>
      </c>
      <c r="D1088" s="275">
        <v>0</v>
      </c>
      <c r="E1088" s="88">
        <f t="shared" si="64"/>
        <v>-1</v>
      </c>
      <c r="F1088" s="247" t="str">
        <f t="shared" si="62"/>
        <v>是</v>
      </c>
      <c r="G1088" s="136" t="str">
        <f t="shared" si="63"/>
        <v>项</v>
      </c>
    </row>
    <row r="1089" ht="36" customHeight="1" spans="1:7">
      <c r="A1089" s="395">
        <v>21606</v>
      </c>
      <c r="B1089" s="270" t="s">
        <v>945</v>
      </c>
      <c r="C1089" s="277">
        <v>10</v>
      </c>
      <c r="D1089" s="277">
        <v>0</v>
      </c>
      <c r="E1089" s="85">
        <f t="shared" si="64"/>
        <v>-1</v>
      </c>
      <c r="F1089" s="247" t="str">
        <f t="shared" si="62"/>
        <v>是</v>
      </c>
      <c r="G1089" s="136" t="str">
        <f t="shared" si="63"/>
        <v>款</v>
      </c>
    </row>
    <row r="1090" ht="36" customHeight="1" spans="1:7">
      <c r="A1090" s="396">
        <v>2160601</v>
      </c>
      <c r="B1090" s="273" t="s">
        <v>137</v>
      </c>
      <c r="C1090" s="275">
        <v>0</v>
      </c>
      <c r="D1090" s="275">
        <v>0</v>
      </c>
      <c r="E1090" s="88" t="str">
        <f t="shared" si="64"/>
        <v/>
      </c>
      <c r="F1090" s="247" t="str">
        <f t="shared" si="62"/>
        <v>否</v>
      </c>
      <c r="G1090" s="136" t="str">
        <f t="shared" si="63"/>
        <v>项</v>
      </c>
    </row>
    <row r="1091" ht="36" customHeight="1" spans="1:7">
      <c r="A1091" s="396">
        <v>2160602</v>
      </c>
      <c r="B1091" s="273" t="s">
        <v>138</v>
      </c>
      <c r="C1091" s="275">
        <v>0</v>
      </c>
      <c r="D1091" s="275">
        <v>0</v>
      </c>
      <c r="E1091" s="88" t="str">
        <f t="shared" si="64"/>
        <v/>
      </c>
      <c r="F1091" s="247" t="str">
        <f t="shared" si="62"/>
        <v>否</v>
      </c>
      <c r="G1091" s="136" t="str">
        <f t="shared" si="63"/>
        <v>项</v>
      </c>
    </row>
    <row r="1092" ht="36" customHeight="1" spans="1:7">
      <c r="A1092" s="396">
        <v>2160603</v>
      </c>
      <c r="B1092" s="273" t="s">
        <v>139</v>
      </c>
      <c r="C1092" s="275">
        <v>0</v>
      </c>
      <c r="D1092" s="275">
        <v>0</v>
      </c>
      <c r="E1092" s="88" t="str">
        <f t="shared" si="64"/>
        <v/>
      </c>
      <c r="F1092" s="247" t="str">
        <f t="shared" si="62"/>
        <v>否</v>
      </c>
      <c r="G1092" s="136" t="str">
        <f t="shared" si="63"/>
        <v>项</v>
      </c>
    </row>
    <row r="1093" ht="36" customHeight="1" spans="1:7">
      <c r="A1093" s="396">
        <v>2160607</v>
      </c>
      <c r="B1093" s="273" t="s">
        <v>946</v>
      </c>
      <c r="C1093" s="275">
        <v>0</v>
      </c>
      <c r="D1093" s="275">
        <v>0</v>
      </c>
      <c r="E1093" s="88" t="str">
        <f t="shared" si="64"/>
        <v/>
      </c>
      <c r="F1093" s="247" t="str">
        <f t="shared" si="62"/>
        <v>否</v>
      </c>
      <c r="G1093" s="136" t="str">
        <f t="shared" si="63"/>
        <v>项</v>
      </c>
    </row>
    <row r="1094" ht="36" customHeight="1" spans="1:7">
      <c r="A1094" s="396">
        <v>2160699</v>
      </c>
      <c r="B1094" s="273" t="s">
        <v>947</v>
      </c>
      <c r="C1094" s="275">
        <v>10</v>
      </c>
      <c r="D1094" s="275">
        <v>0</v>
      </c>
      <c r="E1094" s="88">
        <f t="shared" si="64"/>
        <v>-1</v>
      </c>
      <c r="F1094" s="247" t="str">
        <f t="shared" si="62"/>
        <v>是</v>
      </c>
      <c r="G1094" s="136" t="str">
        <f t="shared" si="63"/>
        <v>项</v>
      </c>
    </row>
    <row r="1095" ht="36" customHeight="1" spans="1:7">
      <c r="A1095" s="395">
        <v>21699</v>
      </c>
      <c r="B1095" s="270" t="s">
        <v>948</v>
      </c>
      <c r="C1095" s="277">
        <v>40</v>
      </c>
      <c r="D1095" s="277">
        <v>0</v>
      </c>
      <c r="E1095" s="85">
        <f t="shared" si="64"/>
        <v>-1</v>
      </c>
      <c r="F1095" s="247" t="str">
        <f t="shared" si="62"/>
        <v>是</v>
      </c>
      <c r="G1095" s="136" t="str">
        <f t="shared" si="63"/>
        <v>款</v>
      </c>
    </row>
    <row r="1096" ht="36" customHeight="1" spans="1:7">
      <c r="A1096" s="396">
        <v>2169901</v>
      </c>
      <c r="B1096" s="273" t="s">
        <v>949</v>
      </c>
      <c r="C1096" s="275">
        <v>0</v>
      </c>
      <c r="D1096" s="275">
        <v>0</v>
      </c>
      <c r="E1096" s="88" t="str">
        <f t="shared" si="64"/>
        <v/>
      </c>
      <c r="F1096" s="247" t="str">
        <f t="shared" si="62"/>
        <v>否</v>
      </c>
      <c r="G1096" s="136" t="str">
        <f t="shared" si="63"/>
        <v>项</v>
      </c>
    </row>
    <row r="1097" ht="36" customHeight="1" spans="1:7">
      <c r="A1097" s="396">
        <v>2169999</v>
      </c>
      <c r="B1097" s="273" t="s">
        <v>950</v>
      </c>
      <c r="C1097" s="275">
        <v>40</v>
      </c>
      <c r="D1097" s="275">
        <v>0</v>
      </c>
      <c r="E1097" s="88">
        <f t="shared" si="64"/>
        <v>-1</v>
      </c>
      <c r="F1097" s="247" t="str">
        <f t="shared" si="62"/>
        <v>是</v>
      </c>
      <c r="G1097" s="136" t="str">
        <f t="shared" si="63"/>
        <v>项</v>
      </c>
    </row>
    <row r="1098" ht="36" customHeight="1" spans="1:7">
      <c r="A1098" s="395">
        <v>217</v>
      </c>
      <c r="B1098" s="270" t="s">
        <v>100</v>
      </c>
      <c r="C1098" s="277">
        <v>0</v>
      </c>
      <c r="D1098" s="277">
        <v>0</v>
      </c>
      <c r="E1098" s="85" t="str">
        <f t="shared" si="64"/>
        <v/>
      </c>
      <c r="F1098" s="247" t="str">
        <f t="shared" ref="F1098:F1135" si="65">IF(LEN(A1098)=3,"是",IF(B1098&lt;&gt;"",IF(SUM(C1098:D1098)&lt;&gt;0,"是","否"),"是"))</f>
        <v>是</v>
      </c>
      <c r="G1098" s="136" t="str">
        <f t="shared" ref="G1098:G1135" si="66">IF(LEN(A1098)=3,"类",IF(LEN(A1098)=5,"款","项"))</f>
        <v>类</v>
      </c>
    </row>
    <row r="1099" ht="36" customHeight="1" spans="1:7">
      <c r="A1099" s="395">
        <v>21701</v>
      </c>
      <c r="B1099" s="270" t="s">
        <v>951</v>
      </c>
      <c r="C1099" s="277">
        <v>0</v>
      </c>
      <c r="D1099" s="277">
        <v>0</v>
      </c>
      <c r="E1099" s="85" t="str">
        <f t="shared" si="64"/>
        <v/>
      </c>
      <c r="F1099" s="247" t="str">
        <f t="shared" si="65"/>
        <v>否</v>
      </c>
      <c r="G1099" s="136" t="str">
        <f t="shared" si="66"/>
        <v>款</v>
      </c>
    </row>
    <row r="1100" ht="36" customHeight="1" spans="1:7">
      <c r="A1100" s="396">
        <v>2170101</v>
      </c>
      <c r="B1100" s="273" t="s">
        <v>137</v>
      </c>
      <c r="C1100" s="275">
        <v>0</v>
      </c>
      <c r="D1100" s="275">
        <v>0</v>
      </c>
      <c r="E1100" s="88" t="str">
        <f t="shared" si="64"/>
        <v/>
      </c>
      <c r="F1100" s="247" t="str">
        <f t="shared" si="65"/>
        <v>否</v>
      </c>
      <c r="G1100" s="136" t="str">
        <f t="shared" si="66"/>
        <v>项</v>
      </c>
    </row>
    <row r="1101" ht="36" customHeight="1" spans="1:7">
      <c r="A1101" s="396">
        <v>2170102</v>
      </c>
      <c r="B1101" s="273" t="s">
        <v>138</v>
      </c>
      <c r="C1101" s="275">
        <v>0</v>
      </c>
      <c r="D1101" s="275">
        <v>0</v>
      </c>
      <c r="E1101" s="88" t="str">
        <f t="shared" si="64"/>
        <v/>
      </c>
      <c r="F1101" s="247" t="str">
        <f t="shared" si="65"/>
        <v>否</v>
      </c>
      <c r="G1101" s="136" t="str">
        <f t="shared" si="66"/>
        <v>项</v>
      </c>
    </row>
    <row r="1102" ht="36" customHeight="1" spans="1:7">
      <c r="A1102" s="396">
        <v>2170103</v>
      </c>
      <c r="B1102" s="273" t="s">
        <v>139</v>
      </c>
      <c r="C1102" s="275">
        <v>0</v>
      </c>
      <c r="D1102" s="275">
        <v>0</v>
      </c>
      <c r="E1102" s="88" t="str">
        <f t="shared" si="64"/>
        <v/>
      </c>
      <c r="F1102" s="247" t="str">
        <f t="shared" si="65"/>
        <v>否</v>
      </c>
      <c r="G1102" s="136" t="str">
        <f t="shared" si="66"/>
        <v>项</v>
      </c>
    </row>
    <row r="1103" ht="36" customHeight="1" spans="1:7">
      <c r="A1103" s="396">
        <v>2170104</v>
      </c>
      <c r="B1103" s="273" t="s">
        <v>952</v>
      </c>
      <c r="C1103" s="275">
        <v>0</v>
      </c>
      <c r="D1103" s="275">
        <v>0</v>
      </c>
      <c r="E1103" s="88" t="str">
        <f t="shared" si="64"/>
        <v/>
      </c>
      <c r="F1103" s="247" t="str">
        <f t="shared" si="65"/>
        <v>否</v>
      </c>
      <c r="G1103" s="136" t="str">
        <f t="shared" si="66"/>
        <v>项</v>
      </c>
    </row>
    <row r="1104" ht="36" customHeight="1" spans="1:7">
      <c r="A1104" s="396">
        <v>2170150</v>
      </c>
      <c r="B1104" s="273" t="s">
        <v>146</v>
      </c>
      <c r="C1104" s="275">
        <v>0</v>
      </c>
      <c r="D1104" s="275">
        <v>0</v>
      </c>
      <c r="E1104" s="88" t="str">
        <f t="shared" si="64"/>
        <v/>
      </c>
      <c r="F1104" s="247" t="str">
        <f t="shared" si="65"/>
        <v>否</v>
      </c>
      <c r="G1104" s="136" t="str">
        <f t="shared" si="66"/>
        <v>项</v>
      </c>
    </row>
    <row r="1105" ht="36" customHeight="1" spans="1:7">
      <c r="A1105" s="396">
        <v>2170199</v>
      </c>
      <c r="B1105" s="273" t="s">
        <v>953</v>
      </c>
      <c r="C1105" s="275">
        <v>0</v>
      </c>
      <c r="D1105" s="275">
        <v>0</v>
      </c>
      <c r="E1105" s="88" t="str">
        <f t="shared" si="64"/>
        <v/>
      </c>
      <c r="F1105" s="247" t="str">
        <f t="shared" si="65"/>
        <v>否</v>
      </c>
      <c r="G1105" s="136" t="str">
        <f t="shared" si="66"/>
        <v>项</v>
      </c>
    </row>
    <row r="1106" ht="36" customHeight="1" spans="1:7">
      <c r="A1106" s="410">
        <v>21702</v>
      </c>
      <c r="B1106" s="411" t="s">
        <v>954</v>
      </c>
      <c r="C1106" s="277">
        <v>0</v>
      </c>
      <c r="D1106" s="277">
        <v>0</v>
      </c>
      <c r="E1106" s="85" t="str">
        <f t="shared" si="64"/>
        <v/>
      </c>
      <c r="F1106" s="247" t="str">
        <f t="shared" si="65"/>
        <v>否</v>
      </c>
      <c r="G1106" s="136" t="str">
        <f t="shared" si="66"/>
        <v>款</v>
      </c>
    </row>
    <row r="1107" ht="36" customHeight="1" spans="1:7">
      <c r="A1107" s="412">
        <v>2170201</v>
      </c>
      <c r="B1107" s="413" t="s">
        <v>955</v>
      </c>
      <c r="C1107" s="275">
        <v>0</v>
      </c>
      <c r="D1107" s="275">
        <v>0</v>
      </c>
      <c r="E1107" s="88" t="str">
        <f t="shared" si="64"/>
        <v/>
      </c>
      <c r="F1107" s="247" t="str">
        <f t="shared" si="65"/>
        <v>否</v>
      </c>
      <c r="G1107" s="136" t="str">
        <f t="shared" si="66"/>
        <v>项</v>
      </c>
    </row>
    <row r="1108" ht="36" customHeight="1" spans="1:7">
      <c r="A1108" s="412">
        <v>2170202</v>
      </c>
      <c r="B1108" s="413" t="s">
        <v>956</v>
      </c>
      <c r="C1108" s="275">
        <v>0</v>
      </c>
      <c r="D1108" s="275">
        <v>0</v>
      </c>
      <c r="E1108" s="88" t="str">
        <f t="shared" si="64"/>
        <v/>
      </c>
      <c r="F1108" s="247" t="str">
        <f t="shared" si="65"/>
        <v>否</v>
      </c>
      <c r="G1108" s="136" t="str">
        <f t="shared" si="66"/>
        <v>项</v>
      </c>
    </row>
    <row r="1109" ht="36" customHeight="1" spans="1:7">
      <c r="A1109" s="412">
        <v>2170203</v>
      </c>
      <c r="B1109" s="413" t="s">
        <v>957</v>
      </c>
      <c r="C1109" s="275">
        <v>0</v>
      </c>
      <c r="D1109" s="275">
        <v>0</v>
      </c>
      <c r="E1109" s="88" t="str">
        <f t="shared" si="64"/>
        <v/>
      </c>
      <c r="F1109" s="247" t="str">
        <f t="shared" si="65"/>
        <v>否</v>
      </c>
      <c r="G1109" s="136" t="str">
        <f t="shared" si="66"/>
        <v>项</v>
      </c>
    </row>
    <row r="1110" ht="36" customHeight="1" spans="1:7">
      <c r="A1110" s="412">
        <v>2170204</v>
      </c>
      <c r="B1110" s="413" t="s">
        <v>958</v>
      </c>
      <c r="C1110" s="275">
        <v>0</v>
      </c>
      <c r="D1110" s="275">
        <v>0</v>
      </c>
      <c r="E1110" s="88" t="str">
        <f t="shared" si="64"/>
        <v/>
      </c>
      <c r="F1110" s="247" t="str">
        <f t="shared" si="65"/>
        <v>否</v>
      </c>
      <c r="G1110" s="136" t="str">
        <f t="shared" si="66"/>
        <v>项</v>
      </c>
    </row>
    <row r="1111" ht="36" customHeight="1" spans="1:7">
      <c r="A1111" s="412">
        <v>2170205</v>
      </c>
      <c r="B1111" s="413" t="s">
        <v>959</v>
      </c>
      <c r="C1111" s="275">
        <v>0</v>
      </c>
      <c r="D1111" s="275">
        <v>0</v>
      </c>
      <c r="E1111" s="88" t="str">
        <f t="shared" si="64"/>
        <v/>
      </c>
      <c r="F1111" s="247" t="str">
        <f t="shared" si="65"/>
        <v>否</v>
      </c>
      <c r="G1111" s="136" t="str">
        <f t="shared" si="66"/>
        <v>项</v>
      </c>
    </row>
    <row r="1112" ht="36" customHeight="1" spans="1:7">
      <c r="A1112" s="412">
        <v>2170206</v>
      </c>
      <c r="B1112" s="413" t="s">
        <v>960</v>
      </c>
      <c r="C1112" s="275">
        <v>0</v>
      </c>
      <c r="D1112" s="275">
        <v>0</v>
      </c>
      <c r="E1112" s="88" t="str">
        <f t="shared" si="64"/>
        <v/>
      </c>
      <c r="F1112" s="247" t="str">
        <f t="shared" si="65"/>
        <v>否</v>
      </c>
      <c r="G1112" s="136" t="str">
        <f t="shared" si="66"/>
        <v>项</v>
      </c>
    </row>
    <row r="1113" ht="36" customHeight="1" spans="1:7">
      <c r="A1113" s="412">
        <v>2170207</v>
      </c>
      <c r="B1113" s="413" t="s">
        <v>961</v>
      </c>
      <c r="C1113" s="275">
        <v>0</v>
      </c>
      <c r="D1113" s="275">
        <v>0</v>
      </c>
      <c r="E1113" s="88" t="str">
        <f t="shared" si="64"/>
        <v/>
      </c>
      <c r="F1113" s="247" t="str">
        <f t="shared" si="65"/>
        <v>否</v>
      </c>
      <c r="G1113" s="136" t="str">
        <f t="shared" si="66"/>
        <v>项</v>
      </c>
    </row>
    <row r="1114" ht="36" customHeight="1" spans="1:7">
      <c r="A1114" s="412">
        <v>2170208</v>
      </c>
      <c r="B1114" s="413" t="s">
        <v>962</v>
      </c>
      <c r="C1114" s="275">
        <v>0</v>
      </c>
      <c r="D1114" s="275">
        <v>0</v>
      </c>
      <c r="E1114" s="88" t="str">
        <f t="shared" si="64"/>
        <v/>
      </c>
      <c r="F1114" s="247" t="str">
        <f t="shared" si="65"/>
        <v>否</v>
      </c>
      <c r="G1114" s="136" t="str">
        <f t="shared" si="66"/>
        <v>项</v>
      </c>
    </row>
    <row r="1115" ht="36" customHeight="1" spans="1:7">
      <c r="A1115" s="412">
        <v>2170299</v>
      </c>
      <c r="B1115" s="413" t="s">
        <v>963</v>
      </c>
      <c r="C1115" s="275">
        <v>0</v>
      </c>
      <c r="D1115" s="275">
        <v>0</v>
      </c>
      <c r="E1115" s="88" t="str">
        <f t="shared" si="64"/>
        <v/>
      </c>
      <c r="F1115" s="247" t="str">
        <f t="shared" si="65"/>
        <v>否</v>
      </c>
      <c r="G1115" s="136" t="str">
        <f t="shared" si="66"/>
        <v>项</v>
      </c>
    </row>
    <row r="1116" ht="36" customHeight="1" spans="1:7">
      <c r="A1116" s="395">
        <v>21703</v>
      </c>
      <c r="B1116" s="270" t="s">
        <v>964</v>
      </c>
      <c r="C1116" s="277">
        <v>0</v>
      </c>
      <c r="D1116" s="277">
        <v>0</v>
      </c>
      <c r="E1116" s="85" t="str">
        <f t="shared" si="64"/>
        <v/>
      </c>
      <c r="F1116" s="247" t="str">
        <f t="shared" si="65"/>
        <v>否</v>
      </c>
      <c r="G1116" s="136" t="str">
        <f t="shared" si="66"/>
        <v>款</v>
      </c>
    </row>
    <row r="1117" ht="36" customHeight="1" spans="1:7">
      <c r="A1117" s="396">
        <v>2170301</v>
      </c>
      <c r="B1117" s="273" t="s">
        <v>965</v>
      </c>
      <c r="C1117" s="275">
        <v>0</v>
      </c>
      <c r="D1117" s="275">
        <v>0</v>
      </c>
      <c r="E1117" s="88" t="str">
        <f t="shared" si="64"/>
        <v/>
      </c>
      <c r="F1117" s="247" t="str">
        <f t="shared" si="65"/>
        <v>否</v>
      </c>
      <c r="G1117" s="136" t="str">
        <f t="shared" si="66"/>
        <v>项</v>
      </c>
    </row>
    <row r="1118" ht="36" customHeight="1" spans="1:7">
      <c r="A1118" s="396">
        <v>2170302</v>
      </c>
      <c r="B1118" s="273" t="s">
        <v>966</v>
      </c>
      <c r="C1118" s="275">
        <v>0</v>
      </c>
      <c r="D1118" s="275">
        <v>0</v>
      </c>
      <c r="E1118" s="88" t="str">
        <f t="shared" si="64"/>
        <v/>
      </c>
      <c r="F1118" s="247" t="str">
        <f t="shared" si="65"/>
        <v>否</v>
      </c>
      <c r="G1118" s="136" t="str">
        <f t="shared" si="66"/>
        <v>项</v>
      </c>
    </row>
    <row r="1119" ht="36" customHeight="1" spans="1:7">
      <c r="A1119" s="396">
        <v>2170303</v>
      </c>
      <c r="B1119" s="273" t="s">
        <v>967</v>
      </c>
      <c r="C1119" s="275">
        <v>0</v>
      </c>
      <c r="D1119" s="275">
        <v>0</v>
      </c>
      <c r="E1119" s="88" t="str">
        <f t="shared" si="64"/>
        <v/>
      </c>
      <c r="F1119" s="247" t="str">
        <f t="shared" si="65"/>
        <v>否</v>
      </c>
      <c r="G1119" s="136" t="str">
        <f t="shared" si="66"/>
        <v>项</v>
      </c>
    </row>
    <row r="1120" ht="36" customHeight="1" spans="1:7">
      <c r="A1120" s="396">
        <v>2170304</v>
      </c>
      <c r="B1120" s="273" t="s">
        <v>968</v>
      </c>
      <c r="C1120" s="275">
        <v>0</v>
      </c>
      <c r="D1120" s="275">
        <v>0</v>
      </c>
      <c r="E1120" s="88" t="str">
        <f t="shared" si="64"/>
        <v/>
      </c>
      <c r="F1120" s="247" t="str">
        <f t="shared" si="65"/>
        <v>否</v>
      </c>
      <c r="G1120" s="136" t="str">
        <f t="shared" si="66"/>
        <v>项</v>
      </c>
    </row>
    <row r="1121" ht="36" customHeight="1" spans="1:7">
      <c r="A1121" s="396">
        <v>2170399</v>
      </c>
      <c r="B1121" s="273" t="s">
        <v>969</v>
      </c>
      <c r="C1121" s="275">
        <v>0</v>
      </c>
      <c r="D1121" s="275">
        <v>0</v>
      </c>
      <c r="E1121" s="88" t="str">
        <f t="shared" si="64"/>
        <v/>
      </c>
      <c r="F1121" s="247" t="str">
        <f t="shared" si="65"/>
        <v>否</v>
      </c>
      <c r="G1121" s="136" t="str">
        <f t="shared" si="66"/>
        <v>项</v>
      </c>
    </row>
    <row r="1122" ht="36" customHeight="1" spans="1:7">
      <c r="A1122" s="395">
        <v>21799</v>
      </c>
      <c r="B1122" s="270" t="s">
        <v>970</v>
      </c>
      <c r="C1122" s="277">
        <v>0</v>
      </c>
      <c r="D1122" s="277">
        <v>0</v>
      </c>
      <c r="E1122" s="85" t="str">
        <f t="shared" si="64"/>
        <v/>
      </c>
      <c r="F1122" s="247" t="str">
        <f t="shared" si="65"/>
        <v>否</v>
      </c>
      <c r="G1122" s="136" t="str">
        <f t="shared" si="66"/>
        <v>款</v>
      </c>
    </row>
    <row r="1123" ht="36" customHeight="1" spans="1:7">
      <c r="A1123" s="404">
        <v>2179902</v>
      </c>
      <c r="B1123" s="273" t="s">
        <v>971</v>
      </c>
      <c r="C1123" s="275">
        <v>0</v>
      </c>
      <c r="D1123" s="275">
        <v>0</v>
      </c>
      <c r="E1123" s="88" t="str">
        <f t="shared" si="64"/>
        <v/>
      </c>
      <c r="F1123" s="247" t="str">
        <f t="shared" si="65"/>
        <v>否</v>
      </c>
      <c r="G1123" s="136" t="str">
        <f t="shared" si="66"/>
        <v>项</v>
      </c>
    </row>
    <row r="1124" ht="36" customHeight="1" spans="1:7">
      <c r="A1124" s="404">
        <v>2179999</v>
      </c>
      <c r="B1124" s="273" t="s">
        <v>969</v>
      </c>
      <c r="C1124" s="275">
        <v>0</v>
      </c>
      <c r="D1124" s="275">
        <v>0</v>
      </c>
      <c r="E1124" s="88" t="str">
        <f t="shared" si="64"/>
        <v/>
      </c>
      <c r="F1124" s="247" t="str">
        <f t="shared" si="65"/>
        <v>否</v>
      </c>
      <c r="G1124" s="136" t="str">
        <f t="shared" si="66"/>
        <v>项</v>
      </c>
    </row>
    <row r="1125" ht="36" customHeight="1" spans="1:7">
      <c r="A1125" s="395">
        <v>219</v>
      </c>
      <c r="B1125" s="270" t="s">
        <v>102</v>
      </c>
      <c r="C1125" s="277">
        <v>0</v>
      </c>
      <c r="D1125" s="277">
        <v>0</v>
      </c>
      <c r="E1125" s="85" t="str">
        <f t="shared" si="64"/>
        <v/>
      </c>
      <c r="F1125" s="247" t="str">
        <f t="shared" si="65"/>
        <v>是</v>
      </c>
      <c r="G1125" s="136" t="str">
        <f t="shared" si="66"/>
        <v>类</v>
      </c>
    </row>
    <row r="1126" ht="36" customHeight="1" spans="1:7">
      <c r="A1126" s="395">
        <v>21901</v>
      </c>
      <c r="B1126" s="270" t="s">
        <v>972</v>
      </c>
      <c r="C1126" s="277">
        <v>0</v>
      </c>
      <c r="D1126" s="277">
        <v>0</v>
      </c>
      <c r="E1126" s="85" t="str">
        <f t="shared" si="64"/>
        <v/>
      </c>
      <c r="F1126" s="247" t="str">
        <f t="shared" si="65"/>
        <v>否</v>
      </c>
      <c r="G1126" s="136" t="str">
        <f t="shared" si="66"/>
        <v>款</v>
      </c>
    </row>
    <row r="1127" ht="36" customHeight="1" spans="1:7">
      <c r="A1127" s="395">
        <v>21902</v>
      </c>
      <c r="B1127" s="270" t="s">
        <v>973</v>
      </c>
      <c r="C1127" s="277">
        <v>0</v>
      </c>
      <c r="D1127" s="277">
        <v>0</v>
      </c>
      <c r="E1127" s="85" t="str">
        <f t="shared" si="64"/>
        <v/>
      </c>
      <c r="F1127" s="247" t="str">
        <f t="shared" si="65"/>
        <v>否</v>
      </c>
      <c r="G1127" s="136" t="str">
        <f t="shared" si="66"/>
        <v>款</v>
      </c>
    </row>
    <row r="1128" ht="36" customHeight="1" spans="1:7">
      <c r="A1128" s="395">
        <v>21903</v>
      </c>
      <c r="B1128" s="270" t="s">
        <v>974</v>
      </c>
      <c r="C1128" s="277">
        <v>0</v>
      </c>
      <c r="D1128" s="277">
        <v>0</v>
      </c>
      <c r="E1128" s="85" t="str">
        <f t="shared" si="64"/>
        <v/>
      </c>
      <c r="F1128" s="247" t="str">
        <f t="shared" si="65"/>
        <v>否</v>
      </c>
      <c r="G1128" s="136" t="str">
        <f t="shared" si="66"/>
        <v>款</v>
      </c>
    </row>
    <row r="1129" ht="36" customHeight="1" spans="1:7">
      <c r="A1129" s="395">
        <v>21904</v>
      </c>
      <c r="B1129" s="270" t="s">
        <v>975</v>
      </c>
      <c r="C1129" s="277">
        <v>0</v>
      </c>
      <c r="D1129" s="277">
        <v>0</v>
      </c>
      <c r="E1129" s="85" t="str">
        <f t="shared" si="64"/>
        <v/>
      </c>
      <c r="F1129" s="247" t="str">
        <f t="shared" si="65"/>
        <v>否</v>
      </c>
      <c r="G1129" s="136" t="str">
        <f t="shared" si="66"/>
        <v>款</v>
      </c>
    </row>
    <row r="1130" ht="36" customHeight="1" spans="1:7">
      <c r="A1130" s="395">
        <v>21905</v>
      </c>
      <c r="B1130" s="270" t="s">
        <v>976</v>
      </c>
      <c r="C1130" s="277">
        <v>0</v>
      </c>
      <c r="D1130" s="277">
        <v>0</v>
      </c>
      <c r="E1130" s="85" t="str">
        <f t="shared" si="64"/>
        <v/>
      </c>
      <c r="F1130" s="247" t="str">
        <f t="shared" si="65"/>
        <v>否</v>
      </c>
      <c r="G1130" s="136" t="str">
        <f t="shared" si="66"/>
        <v>款</v>
      </c>
    </row>
    <row r="1131" ht="36" customHeight="1" spans="1:7">
      <c r="A1131" s="395">
        <v>21906</v>
      </c>
      <c r="B1131" s="270" t="s">
        <v>977</v>
      </c>
      <c r="C1131" s="277">
        <v>0</v>
      </c>
      <c r="D1131" s="277">
        <v>0</v>
      </c>
      <c r="E1131" s="85" t="str">
        <f t="shared" si="64"/>
        <v/>
      </c>
      <c r="F1131" s="247" t="str">
        <f t="shared" si="65"/>
        <v>否</v>
      </c>
      <c r="G1131" s="136" t="str">
        <f t="shared" si="66"/>
        <v>款</v>
      </c>
    </row>
    <row r="1132" ht="36" customHeight="1" spans="1:7">
      <c r="A1132" s="395">
        <v>21907</v>
      </c>
      <c r="B1132" s="270" t="s">
        <v>978</v>
      </c>
      <c r="C1132" s="277">
        <v>0</v>
      </c>
      <c r="D1132" s="277">
        <v>0</v>
      </c>
      <c r="E1132" s="85" t="str">
        <f t="shared" si="64"/>
        <v/>
      </c>
      <c r="F1132" s="247" t="str">
        <f t="shared" si="65"/>
        <v>否</v>
      </c>
      <c r="G1132" s="136" t="str">
        <f t="shared" si="66"/>
        <v>款</v>
      </c>
    </row>
    <row r="1133" ht="36" customHeight="1" spans="1:7">
      <c r="A1133" s="395">
        <v>21908</v>
      </c>
      <c r="B1133" s="270" t="s">
        <v>979</v>
      </c>
      <c r="C1133" s="277">
        <v>0</v>
      </c>
      <c r="D1133" s="277">
        <v>0</v>
      </c>
      <c r="E1133" s="85" t="str">
        <f t="shared" si="64"/>
        <v/>
      </c>
      <c r="F1133" s="247" t="str">
        <f t="shared" si="65"/>
        <v>否</v>
      </c>
      <c r="G1133" s="136" t="str">
        <f t="shared" si="66"/>
        <v>款</v>
      </c>
    </row>
    <row r="1134" ht="36" customHeight="1" spans="1:7">
      <c r="A1134" s="395">
        <v>21999</v>
      </c>
      <c r="B1134" s="270" t="s">
        <v>980</v>
      </c>
      <c r="C1134" s="277">
        <v>0</v>
      </c>
      <c r="D1134" s="277">
        <v>0</v>
      </c>
      <c r="E1134" s="85" t="str">
        <f t="shared" si="64"/>
        <v/>
      </c>
      <c r="F1134" s="247" t="str">
        <f t="shared" si="65"/>
        <v>否</v>
      </c>
      <c r="G1134" s="136" t="str">
        <f t="shared" si="66"/>
        <v>款</v>
      </c>
    </row>
    <row r="1135" ht="36" customHeight="1" spans="1:7">
      <c r="A1135" s="395">
        <v>220</v>
      </c>
      <c r="B1135" s="270" t="s">
        <v>104</v>
      </c>
      <c r="C1135" s="277">
        <v>996</v>
      </c>
      <c r="D1135" s="277">
        <v>1785</v>
      </c>
      <c r="E1135" s="85">
        <f t="shared" si="64"/>
        <v>0.792</v>
      </c>
      <c r="F1135" s="247" t="str">
        <f t="shared" si="65"/>
        <v>是</v>
      </c>
      <c r="G1135" s="136" t="str">
        <f t="shared" si="66"/>
        <v>类</v>
      </c>
    </row>
    <row r="1136" ht="36" customHeight="1" spans="1:7">
      <c r="A1136" s="395">
        <v>22001</v>
      </c>
      <c r="B1136" s="270" t="s">
        <v>981</v>
      </c>
      <c r="C1136" s="277">
        <v>922</v>
      </c>
      <c r="D1136" s="277">
        <v>1685</v>
      </c>
      <c r="E1136" s="85">
        <f t="shared" si="64"/>
        <v>0.828</v>
      </c>
      <c r="F1136" s="247" t="str">
        <f t="shared" ref="F1136:F1199" si="67">IF(LEN(A1136)=3,"是",IF(B1136&lt;&gt;"",IF(SUM(C1136:D1136)&lt;&gt;0,"是","否"),"是"))</f>
        <v>是</v>
      </c>
      <c r="G1136" s="136" t="str">
        <f t="shared" ref="G1136:G1199" si="68">IF(LEN(A1136)=3,"类",IF(LEN(A1136)=5,"款","项"))</f>
        <v>款</v>
      </c>
    </row>
    <row r="1137" ht="36" customHeight="1" spans="1:7">
      <c r="A1137" s="396">
        <v>2200101</v>
      </c>
      <c r="B1137" s="273" t="s">
        <v>137</v>
      </c>
      <c r="C1137" s="275">
        <v>605</v>
      </c>
      <c r="D1137" s="275">
        <v>547</v>
      </c>
      <c r="E1137" s="88">
        <f t="shared" si="64"/>
        <v>-0.096</v>
      </c>
      <c r="F1137" s="247" t="str">
        <f t="shared" si="67"/>
        <v>是</v>
      </c>
      <c r="G1137" s="136" t="str">
        <f t="shared" si="68"/>
        <v>项</v>
      </c>
    </row>
    <row r="1138" ht="36" customHeight="1" spans="1:7">
      <c r="A1138" s="396">
        <v>2200102</v>
      </c>
      <c r="B1138" s="273" t="s">
        <v>138</v>
      </c>
      <c r="C1138" s="275">
        <v>30</v>
      </c>
      <c r="D1138" s="275">
        <v>0</v>
      </c>
      <c r="E1138" s="88">
        <f t="shared" si="64"/>
        <v>-1</v>
      </c>
      <c r="F1138" s="247" t="str">
        <f t="shared" si="67"/>
        <v>是</v>
      </c>
      <c r="G1138" s="136" t="str">
        <f t="shared" si="68"/>
        <v>项</v>
      </c>
    </row>
    <row r="1139" ht="36" customHeight="1" spans="1:7">
      <c r="A1139" s="396">
        <v>2200103</v>
      </c>
      <c r="B1139" s="273" t="s">
        <v>139</v>
      </c>
      <c r="C1139" s="275">
        <v>0</v>
      </c>
      <c r="D1139" s="275">
        <v>0</v>
      </c>
      <c r="E1139" s="88" t="str">
        <f t="shared" si="64"/>
        <v/>
      </c>
      <c r="F1139" s="247" t="str">
        <f t="shared" si="67"/>
        <v>否</v>
      </c>
      <c r="G1139" s="136" t="str">
        <f t="shared" si="68"/>
        <v>项</v>
      </c>
    </row>
    <row r="1140" ht="36" customHeight="1" spans="1:7">
      <c r="A1140" s="396">
        <v>2200104</v>
      </c>
      <c r="B1140" s="273" t="s">
        <v>982</v>
      </c>
      <c r="C1140" s="275">
        <v>0</v>
      </c>
      <c r="D1140" s="275">
        <v>839</v>
      </c>
      <c r="E1140" s="88" t="str">
        <f t="shared" si="64"/>
        <v/>
      </c>
      <c r="F1140" s="247" t="str">
        <f t="shared" si="67"/>
        <v>是</v>
      </c>
      <c r="G1140" s="136" t="str">
        <f t="shared" si="68"/>
        <v>项</v>
      </c>
    </row>
    <row r="1141" ht="36" customHeight="1" spans="1:7">
      <c r="A1141" s="396">
        <v>2200106</v>
      </c>
      <c r="B1141" s="273" t="s">
        <v>983</v>
      </c>
      <c r="C1141" s="275">
        <v>31</v>
      </c>
      <c r="D1141" s="275">
        <v>0</v>
      </c>
      <c r="E1141" s="88">
        <f t="shared" si="64"/>
        <v>-1</v>
      </c>
      <c r="F1141" s="247" t="str">
        <f t="shared" si="67"/>
        <v>是</v>
      </c>
      <c r="G1141" s="136" t="str">
        <f t="shared" si="68"/>
        <v>项</v>
      </c>
    </row>
    <row r="1142" ht="36" customHeight="1" spans="1:7">
      <c r="A1142" s="396">
        <v>2200107</v>
      </c>
      <c r="B1142" s="273" t="s">
        <v>984</v>
      </c>
      <c r="C1142" s="275">
        <v>0</v>
      </c>
      <c r="D1142" s="275">
        <v>0</v>
      </c>
      <c r="E1142" s="88" t="str">
        <f t="shared" si="64"/>
        <v/>
      </c>
      <c r="F1142" s="247" t="str">
        <f t="shared" si="67"/>
        <v>否</v>
      </c>
      <c r="G1142" s="136" t="str">
        <f t="shared" si="68"/>
        <v>项</v>
      </c>
    </row>
    <row r="1143" ht="36" customHeight="1" spans="1:7">
      <c r="A1143" s="396">
        <v>2200108</v>
      </c>
      <c r="B1143" s="273" t="s">
        <v>985</v>
      </c>
      <c r="C1143" s="275">
        <v>13</v>
      </c>
      <c r="D1143" s="275">
        <v>40</v>
      </c>
      <c r="E1143" s="88">
        <f t="shared" si="64"/>
        <v>2.077</v>
      </c>
      <c r="F1143" s="247" t="str">
        <f t="shared" si="67"/>
        <v>是</v>
      </c>
      <c r="G1143" s="136" t="str">
        <f t="shared" si="68"/>
        <v>项</v>
      </c>
    </row>
    <row r="1144" ht="36" customHeight="1" spans="1:7">
      <c r="A1144" s="396">
        <v>2200109</v>
      </c>
      <c r="B1144" s="273" t="s">
        <v>986</v>
      </c>
      <c r="C1144" s="275">
        <v>9</v>
      </c>
      <c r="D1144" s="275">
        <v>0</v>
      </c>
      <c r="E1144" s="88">
        <f t="shared" si="64"/>
        <v>-1</v>
      </c>
      <c r="F1144" s="247" t="str">
        <f t="shared" si="67"/>
        <v>是</v>
      </c>
      <c r="G1144" s="136" t="str">
        <f t="shared" si="68"/>
        <v>项</v>
      </c>
    </row>
    <row r="1145" ht="36" customHeight="1" spans="1:7">
      <c r="A1145" s="396">
        <v>2200112</v>
      </c>
      <c r="B1145" s="273" t="s">
        <v>987</v>
      </c>
      <c r="C1145" s="275">
        <v>0</v>
      </c>
      <c r="D1145" s="275">
        <v>0</v>
      </c>
      <c r="E1145" s="88" t="str">
        <f t="shared" si="64"/>
        <v/>
      </c>
      <c r="F1145" s="247" t="str">
        <f t="shared" si="67"/>
        <v>否</v>
      </c>
      <c r="G1145" s="136" t="str">
        <f t="shared" si="68"/>
        <v>项</v>
      </c>
    </row>
    <row r="1146" ht="36" customHeight="1" spans="1:7">
      <c r="A1146" s="396">
        <v>2200113</v>
      </c>
      <c r="B1146" s="273" t="s">
        <v>988</v>
      </c>
      <c r="C1146" s="275">
        <v>0</v>
      </c>
      <c r="D1146" s="275">
        <v>0</v>
      </c>
      <c r="E1146" s="88" t="str">
        <f t="shared" si="64"/>
        <v/>
      </c>
      <c r="F1146" s="247" t="str">
        <f t="shared" si="67"/>
        <v>否</v>
      </c>
      <c r="G1146" s="136" t="str">
        <f t="shared" si="68"/>
        <v>项</v>
      </c>
    </row>
    <row r="1147" ht="36" customHeight="1" spans="1:7">
      <c r="A1147" s="396">
        <v>2200114</v>
      </c>
      <c r="B1147" s="273" t="s">
        <v>989</v>
      </c>
      <c r="C1147" s="275">
        <v>0</v>
      </c>
      <c r="D1147" s="275">
        <v>0</v>
      </c>
      <c r="E1147" s="88" t="str">
        <f t="shared" si="64"/>
        <v/>
      </c>
      <c r="F1147" s="247" t="str">
        <f t="shared" si="67"/>
        <v>否</v>
      </c>
      <c r="G1147" s="136" t="str">
        <f t="shared" si="68"/>
        <v>项</v>
      </c>
    </row>
    <row r="1148" ht="36" customHeight="1" spans="1:7">
      <c r="A1148" s="396">
        <v>2200115</v>
      </c>
      <c r="B1148" s="273" t="s">
        <v>990</v>
      </c>
      <c r="C1148" s="275">
        <v>0</v>
      </c>
      <c r="D1148" s="275">
        <v>0</v>
      </c>
      <c r="E1148" s="88" t="str">
        <f t="shared" si="64"/>
        <v/>
      </c>
      <c r="F1148" s="247" t="str">
        <f t="shared" si="67"/>
        <v>否</v>
      </c>
      <c r="G1148" s="136" t="str">
        <f t="shared" si="68"/>
        <v>项</v>
      </c>
    </row>
    <row r="1149" ht="36" customHeight="1" spans="1:7">
      <c r="A1149" s="396">
        <v>2200116</v>
      </c>
      <c r="B1149" s="273" t="s">
        <v>991</v>
      </c>
      <c r="C1149" s="275">
        <v>0</v>
      </c>
      <c r="D1149" s="275">
        <v>0</v>
      </c>
      <c r="E1149" s="88" t="str">
        <f t="shared" si="64"/>
        <v/>
      </c>
      <c r="F1149" s="247" t="str">
        <f t="shared" si="67"/>
        <v>否</v>
      </c>
      <c r="G1149" s="136" t="str">
        <f t="shared" si="68"/>
        <v>项</v>
      </c>
    </row>
    <row r="1150" ht="36" customHeight="1" spans="1:7">
      <c r="A1150" s="396">
        <v>2200119</v>
      </c>
      <c r="B1150" s="273" t="s">
        <v>992</v>
      </c>
      <c r="C1150" s="275">
        <v>0</v>
      </c>
      <c r="D1150" s="275">
        <v>0</v>
      </c>
      <c r="E1150" s="88" t="str">
        <f t="shared" si="64"/>
        <v/>
      </c>
      <c r="F1150" s="247" t="str">
        <f t="shared" si="67"/>
        <v>否</v>
      </c>
      <c r="G1150" s="136" t="str">
        <f t="shared" si="68"/>
        <v>项</v>
      </c>
    </row>
    <row r="1151" ht="36" customHeight="1" spans="1:7">
      <c r="A1151" s="396">
        <v>2200120</v>
      </c>
      <c r="B1151" s="273" t="s">
        <v>993</v>
      </c>
      <c r="C1151" s="275">
        <v>0</v>
      </c>
      <c r="D1151" s="275">
        <v>0</v>
      </c>
      <c r="E1151" s="88" t="str">
        <f t="shared" ref="E1151:E1214" si="69">IF(C1151&gt;0,D1151/C1151-1,IF(C1151&lt;0,-(D1151/C1151-1),""))</f>
        <v/>
      </c>
      <c r="F1151" s="247" t="str">
        <f t="shared" si="67"/>
        <v>否</v>
      </c>
      <c r="G1151" s="136" t="str">
        <f t="shared" si="68"/>
        <v>项</v>
      </c>
    </row>
    <row r="1152" ht="36" customHeight="1" spans="1:7">
      <c r="A1152" s="396">
        <v>2200121</v>
      </c>
      <c r="B1152" s="273" t="s">
        <v>994</v>
      </c>
      <c r="C1152" s="275">
        <v>0</v>
      </c>
      <c r="D1152" s="275">
        <v>0</v>
      </c>
      <c r="E1152" s="88" t="str">
        <f t="shared" si="69"/>
        <v/>
      </c>
      <c r="F1152" s="247" t="str">
        <f t="shared" si="67"/>
        <v>否</v>
      </c>
      <c r="G1152" s="136" t="str">
        <f t="shared" si="68"/>
        <v>项</v>
      </c>
    </row>
    <row r="1153" ht="36" customHeight="1" spans="1:7">
      <c r="A1153" s="396">
        <v>2200122</v>
      </c>
      <c r="B1153" s="273" t="s">
        <v>995</v>
      </c>
      <c r="C1153" s="275">
        <v>0</v>
      </c>
      <c r="D1153" s="275">
        <v>0</v>
      </c>
      <c r="E1153" s="88" t="str">
        <f t="shared" si="69"/>
        <v/>
      </c>
      <c r="F1153" s="247" t="str">
        <f t="shared" si="67"/>
        <v>否</v>
      </c>
      <c r="G1153" s="136" t="str">
        <f t="shared" si="68"/>
        <v>项</v>
      </c>
    </row>
    <row r="1154" ht="36" customHeight="1" spans="1:7">
      <c r="A1154" s="396">
        <v>2200123</v>
      </c>
      <c r="B1154" s="273" t="s">
        <v>996</v>
      </c>
      <c r="C1154" s="275">
        <v>0</v>
      </c>
      <c r="D1154" s="275">
        <v>0</v>
      </c>
      <c r="E1154" s="88" t="str">
        <f t="shared" si="69"/>
        <v/>
      </c>
      <c r="F1154" s="247" t="str">
        <f t="shared" si="67"/>
        <v>否</v>
      </c>
      <c r="G1154" s="136" t="str">
        <f t="shared" si="68"/>
        <v>项</v>
      </c>
    </row>
    <row r="1155" ht="36" customHeight="1" spans="1:7">
      <c r="A1155" s="396">
        <v>2200124</v>
      </c>
      <c r="B1155" s="273" t="s">
        <v>997</v>
      </c>
      <c r="C1155" s="275">
        <v>0</v>
      </c>
      <c r="D1155" s="275">
        <v>0</v>
      </c>
      <c r="E1155" s="88" t="str">
        <f t="shared" si="69"/>
        <v/>
      </c>
      <c r="F1155" s="247" t="str">
        <f t="shared" si="67"/>
        <v>否</v>
      </c>
      <c r="G1155" s="136" t="str">
        <f t="shared" si="68"/>
        <v>项</v>
      </c>
    </row>
    <row r="1156" ht="36" customHeight="1" spans="1:7">
      <c r="A1156" s="396">
        <v>2200125</v>
      </c>
      <c r="B1156" s="273" t="s">
        <v>998</v>
      </c>
      <c r="C1156" s="275">
        <v>0</v>
      </c>
      <c r="D1156" s="275">
        <v>0</v>
      </c>
      <c r="E1156" s="88" t="str">
        <f t="shared" si="69"/>
        <v/>
      </c>
      <c r="F1156" s="247" t="str">
        <f t="shared" si="67"/>
        <v>否</v>
      </c>
      <c r="G1156" s="136" t="str">
        <f t="shared" si="68"/>
        <v>项</v>
      </c>
    </row>
    <row r="1157" ht="36" customHeight="1" spans="1:7">
      <c r="A1157" s="396">
        <v>2200126</v>
      </c>
      <c r="B1157" s="273" t="s">
        <v>999</v>
      </c>
      <c r="C1157" s="275">
        <v>0</v>
      </c>
      <c r="D1157" s="275">
        <v>0</v>
      </c>
      <c r="E1157" s="88" t="str">
        <f t="shared" si="69"/>
        <v/>
      </c>
      <c r="F1157" s="247" t="str">
        <f t="shared" si="67"/>
        <v>否</v>
      </c>
      <c r="G1157" s="136" t="str">
        <f t="shared" si="68"/>
        <v>项</v>
      </c>
    </row>
    <row r="1158" ht="36" customHeight="1" spans="1:7">
      <c r="A1158" s="396">
        <v>2200127</v>
      </c>
      <c r="B1158" s="273" t="s">
        <v>1000</v>
      </c>
      <c r="C1158" s="275">
        <v>0</v>
      </c>
      <c r="D1158" s="275">
        <v>0</v>
      </c>
      <c r="E1158" s="88" t="str">
        <f t="shared" si="69"/>
        <v/>
      </c>
      <c r="F1158" s="247" t="str">
        <f t="shared" si="67"/>
        <v>否</v>
      </c>
      <c r="G1158" s="136" t="str">
        <f t="shared" si="68"/>
        <v>项</v>
      </c>
    </row>
    <row r="1159" ht="36" customHeight="1" spans="1:7">
      <c r="A1159" s="396">
        <v>2200128</v>
      </c>
      <c r="B1159" s="273" t="s">
        <v>1001</v>
      </c>
      <c r="C1159" s="275">
        <v>0</v>
      </c>
      <c r="D1159" s="275">
        <v>0</v>
      </c>
      <c r="E1159" s="88" t="str">
        <f t="shared" si="69"/>
        <v/>
      </c>
      <c r="F1159" s="247" t="str">
        <f t="shared" si="67"/>
        <v>否</v>
      </c>
      <c r="G1159" s="136" t="str">
        <f t="shared" si="68"/>
        <v>项</v>
      </c>
    </row>
    <row r="1160" ht="36" customHeight="1" spans="1:7">
      <c r="A1160" s="396">
        <v>2200129</v>
      </c>
      <c r="B1160" s="273" t="s">
        <v>1002</v>
      </c>
      <c r="C1160" s="275">
        <v>0</v>
      </c>
      <c r="D1160" s="275">
        <v>0</v>
      </c>
      <c r="E1160" s="88" t="str">
        <f t="shared" si="69"/>
        <v/>
      </c>
      <c r="F1160" s="247" t="str">
        <f t="shared" si="67"/>
        <v>否</v>
      </c>
      <c r="G1160" s="136" t="str">
        <f t="shared" si="68"/>
        <v>项</v>
      </c>
    </row>
    <row r="1161" ht="36" customHeight="1" spans="1:7">
      <c r="A1161" s="396">
        <v>2200150</v>
      </c>
      <c r="B1161" s="273" t="s">
        <v>146</v>
      </c>
      <c r="C1161" s="275">
        <v>227</v>
      </c>
      <c r="D1161" s="275">
        <v>259</v>
      </c>
      <c r="E1161" s="88">
        <f t="shared" si="69"/>
        <v>0.141</v>
      </c>
      <c r="F1161" s="247" t="str">
        <f t="shared" si="67"/>
        <v>是</v>
      </c>
      <c r="G1161" s="136" t="str">
        <f t="shared" si="68"/>
        <v>项</v>
      </c>
    </row>
    <row r="1162" ht="36" customHeight="1" spans="1:7">
      <c r="A1162" s="396">
        <v>2200199</v>
      </c>
      <c r="B1162" s="273" t="s">
        <v>1003</v>
      </c>
      <c r="C1162" s="275">
        <v>7</v>
      </c>
      <c r="D1162" s="275">
        <v>0</v>
      </c>
      <c r="E1162" s="88">
        <f t="shared" si="69"/>
        <v>-1</v>
      </c>
      <c r="F1162" s="247" t="str">
        <f t="shared" si="67"/>
        <v>是</v>
      </c>
      <c r="G1162" s="136" t="str">
        <f t="shared" si="68"/>
        <v>项</v>
      </c>
    </row>
    <row r="1163" ht="36" customHeight="1" spans="1:7">
      <c r="A1163" s="395">
        <v>22005</v>
      </c>
      <c r="B1163" s="270" t="s">
        <v>1004</v>
      </c>
      <c r="C1163" s="277">
        <v>74</v>
      </c>
      <c r="D1163" s="277">
        <v>100</v>
      </c>
      <c r="E1163" s="85">
        <f t="shared" si="69"/>
        <v>0.351</v>
      </c>
      <c r="F1163" s="247" t="str">
        <f t="shared" si="67"/>
        <v>是</v>
      </c>
      <c r="G1163" s="136" t="str">
        <f t="shared" si="68"/>
        <v>款</v>
      </c>
    </row>
    <row r="1164" ht="36" customHeight="1" spans="1:7">
      <c r="A1164" s="396">
        <v>2200501</v>
      </c>
      <c r="B1164" s="273" t="s">
        <v>137</v>
      </c>
      <c r="C1164" s="275">
        <v>0</v>
      </c>
      <c r="D1164" s="275">
        <v>0</v>
      </c>
      <c r="E1164" s="88" t="str">
        <f t="shared" si="69"/>
        <v/>
      </c>
      <c r="F1164" s="247" t="str">
        <f t="shared" si="67"/>
        <v>否</v>
      </c>
      <c r="G1164" s="136" t="str">
        <f t="shared" si="68"/>
        <v>项</v>
      </c>
    </row>
    <row r="1165" ht="36" customHeight="1" spans="1:7">
      <c r="A1165" s="396">
        <v>2200502</v>
      </c>
      <c r="B1165" s="273" t="s">
        <v>138</v>
      </c>
      <c r="C1165" s="275">
        <v>0</v>
      </c>
      <c r="D1165" s="275">
        <v>0</v>
      </c>
      <c r="E1165" s="88" t="str">
        <f t="shared" si="69"/>
        <v/>
      </c>
      <c r="F1165" s="247" t="str">
        <f t="shared" si="67"/>
        <v>否</v>
      </c>
      <c r="G1165" s="136" t="str">
        <f t="shared" si="68"/>
        <v>项</v>
      </c>
    </row>
    <row r="1166" ht="36" customHeight="1" spans="1:7">
      <c r="A1166" s="396">
        <v>2200503</v>
      </c>
      <c r="B1166" s="273" t="s">
        <v>139</v>
      </c>
      <c r="C1166" s="275">
        <v>0</v>
      </c>
      <c r="D1166" s="275">
        <v>0</v>
      </c>
      <c r="E1166" s="88" t="str">
        <f t="shared" si="69"/>
        <v/>
      </c>
      <c r="F1166" s="247" t="str">
        <f t="shared" si="67"/>
        <v>否</v>
      </c>
      <c r="G1166" s="136" t="str">
        <f t="shared" si="68"/>
        <v>项</v>
      </c>
    </row>
    <row r="1167" ht="36" customHeight="1" spans="1:7">
      <c r="A1167" s="396">
        <v>2200504</v>
      </c>
      <c r="B1167" s="273" t="s">
        <v>1005</v>
      </c>
      <c r="C1167" s="275">
        <v>54</v>
      </c>
      <c r="D1167" s="275">
        <v>56</v>
      </c>
      <c r="E1167" s="88">
        <f t="shared" si="69"/>
        <v>0.037</v>
      </c>
      <c r="F1167" s="247" t="str">
        <f t="shared" si="67"/>
        <v>是</v>
      </c>
      <c r="G1167" s="136" t="str">
        <f t="shared" si="68"/>
        <v>项</v>
      </c>
    </row>
    <row r="1168" ht="36" customHeight="1" spans="1:7">
      <c r="A1168" s="396">
        <v>2200506</v>
      </c>
      <c r="B1168" s="273" t="s">
        <v>1006</v>
      </c>
      <c r="C1168" s="275">
        <v>0</v>
      </c>
      <c r="D1168" s="275">
        <v>0</v>
      </c>
      <c r="E1168" s="88" t="str">
        <f t="shared" si="69"/>
        <v/>
      </c>
      <c r="F1168" s="247" t="str">
        <f t="shared" si="67"/>
        <v>否</v>
      </c>
      <c r="G1168" s="136" t="str">
        <f t="shared" si="68"/>
        <v>项</v>
      </c>
    </row>
    <row r="1169" ht="36" customHeight="1" spans="1:7">
      <c r="A1169" s="396">
        <v>2200507</v>
      </c>
      <c r="B1169" s="273" t="s">
        <v>1007</v>
      </c>
      <c r="C1169" s="275">
        <v>0</v>
      </c>
      <c r="D1169" s="275">
        <v>0</v>
      </c>
      <c r="E1169" s="88" t="str">
        <f t="shared" si="69"/>
        <v/>
      </c>
      <c r="F1169" s="247" t="str">
        <f t="shared" si="67"/>
        <v>否</v>
      </c>
      <c r="G1169" s="136" t="str">
        <f t="shared" si="68"/>
        <v>项</v>
      </c>
    </row>
    <row r="1170" ht="36" customHeight="1" spans="1:7">
      <c r="A1170" s="396">
        <v>2200508</v>
      </c>
      <c r="B1170" s="273" t="s">
        <v>1008</v>
      </c>
      <c r="C1170" s="275">
        <v>0</v>
      </c>
      <c r="D1170" s="275">
        <v>0</v>
      </c>
      <c r="E1170" s="88" t="str">
        <f t="shared" si="69"/>
        <v/>
      </c>
      <c r="F1170" s="247" t="str">
        <f t="shared" si="67"/>
        <v>否</v>
      </c>
      <c r="G1170" s="136" t="str">
        <f t="shared" si="68"/>
        <v>项</v>
      </c>
    </row>
    <row r="1171" ht="36" customHeight="1" spans="1:7">
      <c r="A1171" s="396">
        <v>2200509</v>
      </c>
      <c r="B1171" s="273" t="s">
        <v>1009</v>
      </c>
      <c r="C1171" s="275">
        <v>20</v>
      </c>
      <c r="D1171" s="275">
        <v>0</v>
      </c>
      <c r="E1171" s="88">
        <f t="shared" si="69"/>
        <v>-1</v>
      </c>
      <c r="F1171" s="247" t="str">
        <f t="shared" si="67"/>
        <v>是</v>
      </c>
      <c r="G1171" s="136" t="str">
        <f t="shared" si="68"/>
        <v>项</v>
      </c>
    </row>
    <row r="1172" ht="36" customHeight="1" spans="1:7">
      <c r="A1172" s="396">
        <v>2200510</v>
      </c>
      <c r="B1172" s="273" t="s">
        <v>1010</v>
      </c>
      <c r="C1172" s="275">
        <v>0</v>
      </c>
      <c r="D1172" s="275">
        <v>0</v>
      </c>
      <c r="E1172" s="88" t="str">
        <f t="shared" si="69"/>
        <v/>
      </c>
      <c r="F1172" s="247" t="str">
        <f t="shared" si="67"/>
        <v>否</v>
      </c>
      <c r="G1172" s="136" t="str">
        <f t="shared" si="68"/>
        <v>项</v>
      </c>
    </row>
    <row r="1173" ht="36" customHeight="1" spans="1:7">
      <c r="A1173" s="396">
        <v>2200511</v>
      </c>
      <c r="B1173" s="273" t="s">
        <v>1011</v>
      </c>
      <c r="C1173" s="275">
        <v>0</v>
      </c>
      <c r="D1173" s="275">
        <v>0</v>
      </c>
      <c r="E1173" s="88" t="str">
        <f t="shared" si="69"/>
        <v/>
      </c>
      <c r="F1173" s="247" t="str">
        <f t="shared" si="67"/>
        <v>否</v>
      </c>
      <c r="G1173" s="136" t="str">
        <f t="shared" si="68"/>
        <v>项</v>
      </c>
    </row>
    <row r="1174" ht="36" customHeight="1" spans="1:7">
      <c r="A1174" s="396">
        <v>2200512</v>
      </c>
      <c r="B1174" s="273" t="s">
        <v>1012</v>
      </c>
      <c r="C1174" s="275">
        <v>0</v>
      </c>
      <c r="D1174" s="275">
        <v>0</v>
      </c>
      <c r="E1174" s="88" t="str">
        <f t="shared" si="69"/>
        <v/>
      </c>
      <c r="F1174" s="247" t="str">
        <f t="shared" si="67"/>
        <v>否</v>
      </c>
      <c r="G1174" s="136" t="str">
        <f t="shared" si="68"/>
        <v>项</v>
      </c>
    </row>
    <row r="1175" ht="36" customHeight="1" spans="1:7">
      <c r="A1175" s="396">
        <v>2200513</v>
      </c>
      <c r="B1175" s="273" t="s">
        <v>1013</v>
      </c>
      <c r="C1175" s="275">
        <v>0</v>
      </c>
      <c r="D1175" s="275">
        <v>0</v>
      </c>
      <c r="E1175" s="88" t="str">
        <f t="shared" si="69"/>
        <v/>
      </c>
      <c r="F1175" s="247" t="str">
        <f t="shared" si="67"/>
        <v>否</v>
      </c>
      <c r="G1175" s="136" t="str">
        <f t="shared" si="68"/>
        <v>项</v>
      </c>
    </row>
    <row r="1176" ht="36" customHeight="1" spans="1:7">
      <c r="A1176" s="396">
        <v>2200514</v>
      </c>
      <c r="B1176" s="273" t="s">
        <v>1014</v>
      </c>
      <c r="C1176" s="275">
        <v>0</v>
      </c>
      <c r="D1176" s="275">
        <v>0</v>
      </c>
      <c r="E1176" s="88" t="str">
        <f t="shared" si="69"/>
        <v/>
      </c>
      <c r="F1176" s="247" t="str">
        <f t="shared" si="67"/>
        <v>否</v>
      </c>
      <c r="G1176" s="136" t="str">
        <f t="shared" si="68"/>
        <v>项</v>
      </c>
    </row>
    <row r="1177" ht="36" customHeight="1" spans="1:7">
      <c r="A1177" s="396">
        <v>2200599</v>
      </c>
      <c r="B1177" s="273" t="s">
        <v>1015</v>
      </c>
      <c r="C1177" s="275">
        <v>0</v>
      </c>
      <c r="D1177" s="275">
        <v>44</v>
      </c>
      <c r="E1177" s="88" t="str">
        <f t="shared" si="69"/>
        <v/>
      </c>
      <c r="F1177" s="247" t="str">
        <f t="shared" si="67"/>
        <v>是</v>
      </c>
      <c r="G1177" s="136" t="str">
        <f t="shared" si="68"/>
        <v>项</v>
      </c>
    </row>
    <row r="1178" ht="36" customHeight="1" spans="1:7">
      <c r="A1178" s="395">
        <v>22099</v>
      </c>
      <c r="B1178" s="270" t="s">
        <v>1016</v>
      </c>
      <c r="C1178" s="277">
        <v>0</v>
      </c>
      <c r="D1178" s="277">
        <v>0</v>
      </c>
      <c r="E1178" s="85" t="str">
        <f t="shared" si="69"/>
        <v/>
      </c>
      <c r="F1178" s="247" t="str">
        <f t="shared" si="67"/>
        <v>否</v>
      </c>
      <c r="G1178" s="136" t="str">
        <f t="shared" si="68"/>
        <v>款</v>
      </c>
    </row>
    <row r="1179" ht="36" customHeight="1" spans="1:7">
      <c r="A1179" s="404">
        <v>2209999</v>
      </c>
      <c r="B1179" s="273" t="s">
        <v>1017</v>
      </c>
      <c r="C1179" s="275">
        <v>0</v>
      </c>
      <c r="D1179" s="275">
        <v>0</v>
      </c>
      <c r="E1179" s="88" t="str">
        <f t="shared" si="69"/>
        <v/>
      </c>
      <c r="F1179" s="247" t="str">
        <f t="shared" si="67"/>
        <v>否</v>
      </c>
      <c r="G1179" s="136" t="str">
        <f t="shared" si="68"/>
        <v>项</v>
      </c>
    </row>
    <row r="1180" ht="36" customHeight="1" spans="1:7">
      <c r="A1180" s="395">
        <v>221</v>
      </c>
      <c r="B1180" s="270" t="s">
        <v>106</v>
      </c>
      <c r="C1180" s="277">
        <v>9534</v>
      </c>
      <c r="D1180" s="277">
        <v>7789</v>
      </c>
      <c r="E1180" s="85">
        <f t="shared" si="69"/>
        <v>-0.183</v>
      </c>
      <c r="F1180" s="247" t="str">
        <f t="shared" si="67"/>
        <v>是</v>
      </c>
      <c r="G1180" s="136" t="str">
        <f t="shared" si="68"/>
        <v>类</v>
      </c>
    </row>
    <row r="1181" ht="36" customHeight="1" spans="1:7">
      <c r="A1181" s="395">
        <v>22101</v>
      </c>
      <c r="B1181" s="270" t="s">
        <v>1018</v>
      </c>
      <c r="C1181" s="277">
        <v>1357</v>
      </c>
      <c r="D1181" s="277">
        <v>103</v>
      </c>
      <c r="E1181" s="85">
        <f t="shared" si="69"/>
        <v>-0.924</v>
      </c>
      <c r="F1181" s="247" t="str">
        <f t="shared" si="67"/>
        <v>是</v>
      </c>
      <c r="G1181" s="136" t="str">
        <f t="shared" si="68"/>
        <v>款</v>
      </c>
    </row>
    <row r="1182" ht="36" customHeight="1" spans="1:7">
      <c r="A1182" s="396">
        <v>2210101</v>
      </c>
      <c r="B1182" s="273" t="s">
        <v>1019</v>
      </c>
      <c r="C1182" s="275">
        <v>0</v>
      </c>
      <c r="D1182" s="275">
        <v>0</v>
      </c>
      <c r="E1182" s="88" t="str">
        <f t="shared" si="69"/>
        <v/>
      </c>
      <c r="F1182" s="247" t="str">
        <f t="shared" si="67"/>
        <v>否</v>
      </c>
      <c r="G1182" s="136" t="str">
        <f t="shared" si="68"/>
        <v>项</v>
      </c>
    </row>
    <row r="1183" ht="36" customHeight="1" spans="1:7">
      <c r="A1183" s="396">
        <v>2210102</v>
      </c>
      <c r="B1183" s="273" t="s">
        <v>1020</v>
      </c>
      <c r="C1183" s="275">
        <v>0</v>
      </c>
      <c r="D1183" s="275">
        <v>0</v>
      </c>
      <c r="E1183" s="88" t="str">
        <f t="shared" si="69"/>
        <v/>
      </c>
      <c r="F1183" s="247" t="str">
        <f t="shared" si="67"/>
        <v>否</v>
      </c>
      <c r="G1183" s="136" t="str">
        <f t="shared" si="68"/>
        <v>项</v>
      </c>
    </row>
    <row r="1184" ht="36" customHeight="1" spans="1:7">
      <c r="A1184" s="396">
        <v>2210103</v>
      </c>
      <c r="B1184" s="273" t="s">
        <v>1021</v>
      </c>
      <c r="C1184" s="275">
        <v>0</v>
      </c>
      <c r="D1184" s="275">
        <v>0</v>
      </c>
      <c r="E1184" s="88" t="str">
        <f t="shared" si="69"/>
        <v/>
      </c>
      <c r="F1184" s="247" t="str">
        <f t="shared" si="67"/>
        <v>否</v>
      </c>
      <c r="G1184" s="136" t="str">
        <f t="shared" si="68"/>
        <v>项</v>
      </c>
    </row>
    <row r="1185" ht="36" customHeight="1" spans="1:7">
      <c r="A1185" s="396">
        <v>2210104</v>
      </c>
      <c r="B1185" s="273" t="s">
        <v>1022</v>
      </c>
      <c r="C1185" s="275">
        <v>0</v>
      </c>
      <c r="D1185" s="275">
        <v>0</v>
      </c>
      <c r="E1185" s="88" t="str">
        <f t="shared" si="69"/>
        <v/>
      </c>
      <c r="F1185" s="247" t="str">
        <f t="shared" si="67"/>
        <v>否</v>
      </c>
      <c r="G1185" s="136" t="str">
        <f t="shared" si="68"/>
        <v>项</v>
      </c>
    </row>
    <row r="1186" ht="36" customHeight="1" spans="1:7">
      <c r="A1186" s="396">
        <v>2210105</v>
      </c>
      <c r="B1186" s="273" t="s">
        <v>1023</v>
      </c>
      <c r="C1186" s="275">
        <v>357</v>
      </c>
      <c r="D1186" s="275">
        <v>103</v>
      </c>
      <c r="E1186" s="88">
        <f t="shared" si="69"/>
        <v>-0.711</v>
      </c>
      <c r="F1186" s="247" t="str">
        <f t="shared" si="67"/>
        <v>是</v>
      </c>
      <c r="G1186" s="136" t="str">
        <f t="shared" si="68"/>
        <v>项</v>
      </c>
    </row>
    <row r="1187" ht="36" customHeight="1" spans="1:7">
      <c r="A1187" s="396">
        <v>2210106</v>
      </c>
      <c r="B1187" s="273" t="s">
        <v>1024</v>
      </c>
      <c r="C1187" s="275">
        <v>0</v>
      </c>
      <c r="D1187" s="275">
        <v>0</v>
      </c>
      <c r="E1187" s="88" t="str">
        <f t="shared" si="69"/>
        <v/>
      </c>
      <c r="F1187" s="247" t="str">
        <f t="shared" si="67"/>
        <v>否</v>
      </c>
      <c r="G1187" s="136" t="str">
        <f t="shared" si="68"/>
        <v>项</v>
      </c>
    </row>
    <row r="1188" ht="36" customHeight="1" spans="1:7">
      <c r="A1188" s="396">
        <v>2210107</v>
      </c>
      <c r="B1188" s="273" t="s">
        <v>1025</v>
      </c>
      <c r="C1188" s="275">
        <v>0</v>
      </c>
      <c r="D1188" s="275">
        <v>0</v>
      </c>
      <c r="E1188" s="88" t="str">
        <f t="shared" si="69"/>
        <v/>
      </c>
      <c r="F1188" s="247" t="str">
        <f t="shared" si="67"/>
        <v>否</v>
      </c>
      <c r="G1188" s="136" t="str">
        <f t="shared" si="68"/>
        <v>项</v>
      </c>
    </row>
    <row r="1189" ht="36" customHeight="1" spans="1:7">
      <c r="A1189" s="396">
        <v>2210108</v>
      </c>
      <c r="B1189" s="273" t="s">
        <v>1026</v>
      </c>
      <c r="C1189" s="275">
        <v>1000</v>
      </c>
      <c r="D1189" s="275">
        <v>0</v>
      </c>
      <c r="E1189" s="88">
        <f t="shared" si="69"/>
        <v>-1</v>
      </c>
      <c r="F1189" s="247" t="str">
        <f t="shared" si="67"/>
        <v>是</v>
      </c>
      <c r="G1189" s="136" t="str">
        <f t="shared" si="68"/>
        <v>项</v>
      </c>
    </row>
    <row r="1190" ht="36" customHeight="1" spans="1:7">
      <c r="A1190" s="396">
        <v>2210109</v>
      </c>
      <c r="B1190" s="273" t="s">
        <v>1027</v>
      </c>
      <c r="C1190" s="275">
        <v>0</v>
      </c>
      <c r="D1190" s="275">
        <v>0</v>
      </c>
      <c r="E1190" s="88" t="str">
        <f t="shared" si="69"/>
        <v/>
      </c>
      <c r="F1190" s="247" t="str">
        <f t="shared" si="67"/>
        <v>否</v>
      </c>
      <c r="G1190" s="136" t="str">
        <f t="shared" si="68"/>
        <v>项</v>
      </c>
    </row>
    <row r="1191" ht="36" customHeight="1" spans="1:7">
      <c r="A1191" s="396">
        <v>2210199</v>
      </c>
      <c r="B1191" s="273" t="s">
        <v>1028</v>
      </c>
      <c r="C1191" s="275">
        <v>0</v>
      </c>
      <c r="D1191" s="275">
        <v>0</v>
      </c>
      <c r="E1191" s="88" t="str">
        <f t="shared" si="69"/>
        <v/>
      </c>
      <c r="F1191" s="247" t="str">
        <f t="shared" si="67"/>
        <v>否</v>
      </c>
      <c r="G1191" s="136" t="str">
        <f t="shared" si="68"/>
        <v>项</v>
      </c>
    </row>
    <row r="1192" ht="36" customHeight="1" spans="1:7">
      <c r="A1192" s="395">
        <v>22102</v>
      </c>
      <c r="B1192" s="270" t="s">
        <v>1029</v>
      </c>
      <c r="C1192" s="277">
        <v>8112</v>
      </c>
      <c r="D1192" s="277">
        <v>7634</v>
      </c>
      <c r="E1192" s="85">
        <f t="shared" si="69"/>
        <v>-0.059</v>
      </c>
      <c r="F1192" s="247" t="str">
        <f t="shared" si="67"/>
        <v>是</v>
      </c>
      <c r="G1192" s="136" t="str">
        <f t="shared" si="68"/>
        <v>款</v>
      </c>
    </row>
    <row r="1193" ht="36" customHeight="1" spans="1:7">
      <c r="A1193" s="396">
        <v>2210201</v>
      </c>
      <c r="B1193" s="273" t="s">
        <v>1030</v>
      </c>
      <c r="C1193" s="275">
        <v>8112</v>
      </c>
      <c r="D1193" s="275">
        <v>7634</v>
      </c>
      <c r="E1193" s="88">
        <f t="shared" si="69"/>
        <v>-0.059</v>
      </c>
      <c r="F1193" s="247" t="str">
        <f t="shared" si="67"/>
        <v>是</v>
      </c>
      <c r="G1193" s="136" t="str">
        <f t="shared" si="68"/>
        <v>项</v>
      </c>
    </row>
    <row r="1194" ht="36" customHeight="1" spans="1:7">
      <c r="A1194" s="396">
        <v>2210202</v>
      </c>
      <c r="B1194" s="273" t="s">
        <v>1031</v>
      </c>
      <c r="C1194" s="275">
        <v>0</v>
      </c>
      <c r="D1194" s="275">
        <v>0</v>
      </c>
      <c r="E1194" s="88" t="str">
        <f t="shared" si="69"/>
        <v/>
      </c>
      <c r="F1194" s="247" t="str">
        <f t="shared" si="67"/>
        <v>否</v>
      </c>
      <c r="G1194" s="136" t="str">
        <f t="shared" si="68"/>
        <v>项</v>
      </c>
    </row>
    <row r="1195" ht="36" customHeight="1" spans="1:7">
      <c r="A1195" s="396">
        <v>2210203</v>
      </c>
      <c r="B1195" s="273" t="s">
        <v>1032</v>
      </c>
      <c r="C1195" s="275">
        <v>0</v>
      </c>
      <c r="D1195" s="275">
        <v>0</v>
      </c>
      <c r="E1195" s="88" t="str">
        <f t="shared" si="69"/>
        <v/>
      </c>
      <c r="F1195" s="247" t="str">
        <f t="shared" si="67"/>
        <v>否</v>
      </c>
      <c r="G1195" s="136" t="str">
        <f t="shared" si="68"/>
        <v>项</v>
      </c>
    </row>
    <row r="1196" ht="36" customHeight="1" spans="1:7">
      <c r="A1196" s="395">
        <v>22103</v>
      </c>
      <c r="B1196" s="270" t="s">
        <v>1033</v>
      </c>
      <c r="C1196" s="277">
        <v>65</v>
      </c>
      <c r="D1196" s="277">
        <v>52</v>
      </c>
      <c r="E1196" s="85">
        <f t="shared" si="69"/>
        <v>-0.2</v>
      </c>
      <c r="F1196" s="247" t="str">
        <f t="shared" si="67"/>
        <v>是</v>
      </c>
      <c r="G1196" s="136" t="str">
        <f t="shared" si="68"/>
        <v>款</v>
      </c>
    </row>
    <row r="1197" ht="36" customHeight="1" spans="1:7">
      <c r="A1197" s="396">
        <v>2210301</v>
      </c>
      <c r="B1197" s="273" t="s">
        <v>1034</v>
      </c>
      <c r="C1197" s="275">
        <v>0</v>
      </c>
      <c r="D1197" s="275">
        <v>0</v>
      </c>
      <c r="E1197" s="88" t="str">
        <f t="shared" si="69"/>
        <v/>
      </c>
      <c r="F1197" s="247" t="str">
        <f t="shared" si="67"/>
        <v>否</v>
      </c>
      <c r="G1197" s="136" t="str">
        <f t="shared" si="68"/>
        <v>项</v>
      </c>
    </row>
    <row r="1198" ht="36" customHeight="1" spans="1:7">
      <c r="A1198" s="396">
        <v>2210302</v>
      </c>
      <c r="B1198" s="273" t="s">
        <v>1035</v>
      </c>
      <c r="C1198" s="275">
        <v>0</v>
      </c>
      <c r="D1198" s="275">
        <v>0</v>
      </c>
      <c r="E1198" s="88" t="str">
        <f t="shared" si="69"/>
        <v/>
      </c>
      <c r="F1198" s="247" t="str">
        <f t="shared" si="67"/>
        <v>否</v>
      </c>
      <c r="G1198" s="136" t="str">
        <f t="shared" si="68"/>
        <v>项</v>
      </c>
    </row>
    <row r="1199" ht="36" customHeight="1" spans="1:7">
      <c r="A1199" s="396">
        <v>2210399</v>
      </c>
      <c r="B1199" s="273" t="s">
        <v>1036</v>
      </c>
      <c r="C1199" s="275">
        <v>65</v>
      </c>
      <c r="D1199" s="275">
        <v>52</v>
      </c>
      <c r="E1199" s="88">
        <f t="shared" si="69"/>
        <v>-0.2</v>
      </c>
      <c r="F1199" s="247" t="str">
        <f t="shared" si="67"/>
        <v>是</v>
      </c>
      <c r="G1199" s="136" t="str">
        <f t="shared" si="68"/>
        <v>项</v>
      </c>
    </row>
    <row r="1200" ht="36" customHeight="1" spans="1:7">
      <c r="A1200" s="395">
        <v>222</v>
      </c>
      <c r="B1200" s="270" t="s">
        <v>108</v>
      </c>
      <c r="C1200" s="277">
        <v>75</v>
      </c>
      <c r="D1200" s="277">
        <v>271</v>
      </c>
      <c r="E1200" s="85">
        <f t="shared" si="69"/>
        <v>2.613</v>
      </c>
      <c r="F1200" s="247" t="str">
        <f t="shared" ref="F1200:F1260" si="70">IF(LEN(A1200)=3,"是",IF(B1200&lt;&gt;"",IF(SUM(C1200:D1200)&lt;&gt;0,"是","否"),"是"))</f>
        <v>是</v>
      </c>
      <c r="G1200" s="136" t="str">
        <f t="shared" ref="G1200:G1260" si="71">IF(LEN(A1200)=3,"类",IF(LEN(A1200)=5,"款","项"))</f>
        <v>类</v>
      </c>
    </row>
    <row r="1201" ht="36" customHeight="1" spans="1:7">
      <c r="A1201" s="395">
        <v>22201</v>
      </c>
      <c r="B1201" s="270" t="s">
        <v>1037</v>
      </c>
      <c r="C1201" s="277">
        <v>75</v>
      </c>
      <c r="D1201" s="277">
        <v>271</v>
      </c>
      <c r="E1201" s="85">
        <f t="shared" si="69"/>
        <v>2.613</v>
      </c>
      <c r="F1201" s="247" t="str">
        <f t="shared" si="70"/>
        <v>是</v>
      </c>
      <c r="G1201" s="136" t="str">
        <f t="shared" si="71"/>
        <v>款</v>
      </c>
    </row>
    <row r="1202" ht="36" customHeight="1" spans="1:7">
      <c r="A1202" s="396">
        <v>2220101</v>
      </c>
      <c r="B1202" s="273" t="s">
        <v>137</v>
      </c>
      <c r="C1202" s="275">
        <v>1</v>
      </c>
      <c r="D1202" s="275">
        <v>0</v>
      </c>
      <c r="E1202" s="88">
        <f t="shared" si="69"/>
        <v>-1</v>
      </c>
      <c r="F1202" s="247" t="str">
        <f t="shared" si="70"/>
        <v>是</v>
      </c>
      <c r="G1202" s="136" t="str">
        <f t="shared" si="71"/>
        <v>项</v>
      </c>
    </row>
    <row r="1203" ht="36" customHeight="1" spans="1:7">
      <c r="A1203" s="396">
        <v>2220102</v>
      </c>
      <c r="B1203" s="273" t="s">
        <v>138</v>
      </c>
      <c r="C1203" s="275">
        <v>0</v>
      </c>
      <c r="D1203" s="275">
        <v>0</v>
      </c>
      <c r="E1203" s="88" t="str">
        <f t="shared" si="69"/>
        <v/>
      </c>
      <c r="F1203" s="247" t="str">
        <f t="shared" si="70"/>
        <v>否</v>
      </c>
      <c r="G1203" s="136" t="str">
        <f t="shared" si="71"/>
        <v>项</v>
      </c>
    </row>
    <row r="1204" ht="36" customHeight="1" spans="1:7">
      <c r="A1204" s="396">
        <v>2220103</v>
      </c>
      <c r="B1204" s="273" t="s">
        <v>139</v>
      </c>
      <c r="C1204" s="275">
        <v>0</v>
      </c>
      <c r="D1204" s="275">
        <v>0</v>
      </c>
      <c r="E1204" s="88" t="str">
        <f t="shared" si="69"/>
        <v/>
      </c>
      <c r="F1204" s="247" t="str">
        <f t="shared" si="70"/>
        <v>否</v>
      </c>
      <c r="G1204" s="136" t="str">
        <f t="shared" si="71"/>
        <v>项</v>
      </c>
    </row>
    <row r="1205" ht="36" customHeight="1" spans="1:7">
      <c r="A1205" s="396">
        <v>2220104</v>
      </c>
      <c r="B1205" s="273" t="s">
        <v>1038</v>
      </c>
      <c r="C1205" s="275">
        <v>0</v>
      </c>
      <c r="D1205" s="275">
        <v>0</v>
      </c>
      <c r="E1205" s="88" t="str">
        <f t="shared" si="69"/>
        <v/>
      </c>
      <c r="F1205" s="247" t="str">
        <f t="shared" si="70"/>
        <v>否</v>
      </c>
      <c r="G1205" s="136" t="str">
        <f t="shared" si="71"/>
        <v>项</v>
      </c>
    </row>
    <row r="1206" ht="36" customHeight="1" spans="1:7">
      <c r="A1206" s="396">
        <v>2220105</v>
      </c>
      <c r="B1206" s="273" t="s">
        <v>1039</v>
      </c>
      <c r="C1206" s="275">
        <v>0</v>
      </c>
      <c r="D1206" s="275">
        <v>0</v>
      </c>
      <c r="E1206" s="88" t="str">
        <f t="shared" si="69"/>
        <v/>
      </c>
      <c r="F1206" s="247" t="str">
        <f t="shared" si="70"/>
        <v>否</v>
      </c>
      <c r="G1206" s="136" t="str">
        <f t="shared" si="71"/>
        <v>项</v>
      </c>
    </row>
    <row r="1207" ht="36" customHeight="1" spans="1:7">
      <c r="A1207" s="396">
        <v>2220106</v>
      </c>
      <c r="B1207" s="273" t="s">
        <v>1040</v>
      </c>
      <c r="C1207" s="275">
        <v>0</v>
      </c>
      <c r="D1207" s="275">
        <v>0</v>
      </c>
      <c r="E1207" s="88" t="str">
        <f t="shared" si="69"/>
        <v/>
      </c>
      <c r="F1207" s="247" t="str">
        <f t="shared" si="70"/>
        <v>否</v>
      </c>
      <c r="G1207" s="136" t="str">
        <f t="shared" si="71"/>
        <v>项</v>
      </c>
    </row>
    <row r="1208" ht="36" customHeight="1" spans="1:7">
      <c r="A1208" s="396">
        <v>2220107</v>
      </c>
      <c r="B1208" s="273" t="s">
        <v>1041</v>
      </c>
      <c r="C1208" s="275">
        <v>0</v>
      </c>
      <c r="D1208" s="275">
        <v>0</v>
      </c>
      <c r="E1208" s="88" t="str">
        <f t="shared" si="69"/>
        <v/>
      </c>
      <c r="F1208" s="247" t="str">
        <f t="shared" si="70"/>
        <v>否</v>
      </c>
      <c r="G1208" s="136" t="str">
        <f t="shared" si="71"/>
        <v>项</v>
      </c>
    </row>
    <row r="1209" ht="36" customHeight="1" spans="1:7">
      <c r="A1209" s="396">
        <v>2220112</v>
      </c>
      <c r="B1209" s="273" t="s">
        <v>1042</v>
      </c>
      <c r="C1209" s="275">
        <v>0</v>
      </c>
      <c r="D1209" s="275">
        <v>0</v>
      </c>
      <c r="E1209" s="88" t="str">
        <f t="shared" si="69"/>
        <v/>
      </c>
      <c r="F1209" s="247" t="str">
        <f t="shared" si="70"/>
        <v>否</v>
      </c>
      <c r="G1209" s="136" t="str">
        <f t="shared" si="71"/>
        <v>项</v>
      </c>
    </row>
    <row r="1210" ht="36" customHeight="1" spans="1:7">
      <c r="A1210" s="396">
        <v>2220113</v>
      </c>
      <c r="B1210" s="273" t="s">
        <v>1043</v>
      </c>
      <c r="C1210" s="275">
        <v>0</v>
      </c>
      <c r="D1210" s="275">
        <v>110</v>
      </c>
      <c r="E1210" s="88" t="str">
        <f t="shared" si="69"/>
        <v/>
      </c>
      <c r="F1210" s="247" t="str">
        <f t="shared" si="70"/>
        <v>是</v>
      </c>
      <c r="G1210" s="136" t="str">
        <f t="shared" si="71"/>
        <v>项</v>
      </c>
    </row>
    <row r="1211" ht="36" customHeight="1" spans="1:7">
      <c r="A1211" s="396">
        <v>2220114</v>
      </c>
      <c r="B1211" s="273" t="s">
        <v>1044</v>
      </c>
      <c r="C1211" s="275">
        <v>0</v>
      </c>
      <c r="D1211" s="275">
        <v>0</v>
      </c>
      <c r="E1211" s="88" t="str">
        <f t="shared" si="69"/>
        <v/>
      </c>
      <c r="F1211" s="247" t="str">
        <f t="shared" si="70"/>
        <v>否</v>
      </c>
      <c r="G1211" s="136" t="str">
        <f t="shared" si="71"/>
        <v>项</v>
      </c>
    </row>
    <row r="1212" ht="36" customHeight="1" spans="1:7">
      <c r="A1212" s="396">
        <v>2220115</v>
      </c>
      <c r="B1212" s="273" t="s">
        <v>1045</v>
      </c>
      <c r="C1212" s="275">
        <v>74</v>
      </c>
      <c r="D1212" s="275">
        <v>158</v>
      </c>
      <c r="E1212" s="88">
        <f t="shared" si="69"/>
        <v>1.135</v>
      </c>
      <c r="F1212" s="247" t="str">
        <f t="shared" si="70"/>
        <v>是</v>
      </c>
      <c r="G1212" s="136" t="str">
        <f t="shared" si="71"/>
        <v>项</v>
      </c>
    </row>
    <row r="1213" ht="36" customHeight="1" spans="1:7">
      <c r="A1213" s="396">
        <v>2220118</v>
      </c>
      <c r="B1213" s="273" t="s">
        <v>1046</v>
      </c>
      <c r="C1213" s="275">
        <v>0</v>
      </c>
      <c r="D1213" s="275">
        <v>0</v>
      </c>
      <c r="E1213" s="88" t="str">
        <f t="shared" si="69"/>
        <v/>
      </c>
      <c r="F1213" s="247" t="str">
        <f t="shared" si="70"/>
        <v>否</v>
      </c>
      <c r="G1213" s="136" t="str">
        <f t="shared" si="71"/>
        <v>项</v>
      </c>
    </row>
    <row r="1214" ht="36" customHeight="1" spans="1:7">
      <c r="A1214" s="398">
        <v>2220119</v>
      </c>
      <c r="B1214" s="409" t="s">
        <v>1047</v>
      </c>
      <c r="C1214" s="275">
        <v>0</v>
      </c>
      <c r="D1214" s="275">
        <v>0</v>
      </c>
      <c r="E1214" s="88" t="str">
        <f t="shared" si="69"/>
        <v/>
      </c>
      <c r="F1214" s="247" t="str">
        <f t="shared" si="70"/>
        <v>否</v>
      </c>
      <c r="G1214" s="136" t="str">
        <f t="shared" si="71"/>
        <v>项</v>
      </c>
    </row>
    <row r="1215" ht="36" customHeight="1" spans="1:7">
      <c r="A1215" s="398">
        <v>2220120</v>
      </c>
      <c r="B1215" s="409" t="s">
        <v>1048</v>
      </c>
      <c r="C1215" s="275">
        <v>0</v>
      </c>
      <c r="D1215" s="275">
        <v>0</v>
      </c>
      <c r="E1215" s="88" t="str">
        <f t="shared" ref="E1215:E1278" si="72">IF(C1215&gt;0,D1215/C1215-1,IF(C1215&lt;0,-(D1215/C1215-1),""))</f>
        <v/>
      </c>
      <c r="F1215" s="247" t="str">
        <f t="shared" si="70"/>
        <v>否</v>
      </c>
      <c r="G1215" s="136" t="str">
        <f t="shared" si="71"/>
        <v>项</v>
      </c>
    </row>
    <row r="1216" ht="36" customHeight="1" spans="1:7">
      <c r="A1216" s="398">
        <v>2220121</v>
      </c>
      <c r="B1216" s="409" t="s">
        <v>1049</v>
      </c>
      <c r="C1216" s="275">
        <v>0</v>
      </c>
      <c r="D1216" s="275">
        <v>0</v>
      </c>
      <c r="E1216" s="88" t="str">
        <f t="shared" si="72"/>
        <v/>
      </c>
      <c r="F1216" s="247" t="str">
        <f t="shared" si="70"/>
        <v>否</v>
      </c>
      <c r="G1216" s="136" t="str">
        <f t="shared" si="71"/>
        <v>项</v>
      </c>
    </row>
    <row r="1217" ht="36" customHeight="1" spans="1:7">
      <c r="A1217" s="396">
        <v>2220150</v>
      </c>
      <c r="B1217" s="273" t="s">
        <v>146</v>
      </c>
      <c r="C1217" s="275">
        <v>0</v>
      </c>
      <c r="D1217" s="275">
        <v>0</v>
      </c>
      <c r="E1217" s="88" t="str">
        <f t="shared" si="72"/>
        <v/>
      </c>
      <c r="F1217" s="247" t="str">
        <f t="shared" si="70"/>
        <v>否</v>
      </c>
      <c r="G1217" s="136" t="str">
        <f t="shared" si="71"/>
        <v>项</v>
      </c>
    </row>
    <row r="1218" ht="36" customHeight="1" spans="1:7">
      <c r="A1218" s="396">
        <v>2220199</v>
      </c>
      <c r="B1218" s="273" t="s">
        <v>1050</v>
      </c>
      <c r="C1218" s="275">
        <v>0</v>
      </c>
      <c r="D1218" s="275">
        <v>3</v>
      </c>
      <c r="E1218" s="88" t="str">
        <f t="shared" si="72"/>
        <v/>
      </c>
      <c r="F1218" s="247" t="str">
        <f t="shared" si="70"/>
        <v>是</v>
      </c>
      <c r="G1218" s="136" t="str">
        <f t="shared" si="71"/>
        <v>项</v>
      </c>
    </row>
    <row r="1219" ht="36" customHeight="1" spans="1:7">
      <c r="A1219" s="395">
        <v>22202</v>
      </c>
      <c r="B1219" s="270" t="s">
        <v>1051</v>
      </c>
      <c r="C1219" s="277">
        <v>0</v>
      </c>
      <c r="D1219" s="277">
        <v>0</v>
      </c>
      <c r="E1219" s="85" t="str">
        <f t="shared" si="72"/>
        <v/>
      </c>
      <c r="F1219" s="247" t="str">
        <f t="shared" si="70"/>
        <v>否</v>
      </c>
      <c r="G1219" s="136" t="str">
        <f t="shared" si="71"/>
        <v>款</v>
      </c>
    </row>
    <row r="1220" ht="36" customHeight="1" spans="1:7">
      <c r="A1220" s="396">
        <v>2220201</v>
      </c>
      <c r="B1220" s="273" t="s">
        <v>137</v>
      </c>
      <c r="C1220" s="275">
        <v>0</v>
      </c>
      <c r="D1220" s="275">
        <v>0</v>
      </c>
      <c r="E1220" s="88" t="str">
        <f t="shared" si="72"/>
        <v/>
      </c>
      <c r="F1220" s="247" t="str">
        <f t="shared" si="70"/>
        <v>否</v>
      </c>
      <c r="G1220" s="136" t="str">
        <f t="shared" si="71"/>
        <v>项</v>
      </c>
    </row>
    <row r="1221" ht="36" customHeight="1" spans="1:7">
      <c r="A1221" s="396">
        <v>2220202</v>
      </c>
      <c r="B1221" s="273" t="s">
        <v>138</v>
      </c>
      <c r="C1221" s="275">
        <v>0</v>
      </c>
      <c r="D1221" s="275">
        <v>0</v>
      </c>
      <c r="E1221" s="88" t="str">
        <f t="shared" si="72"/>
        <v/>
      </c>
      <c r="F1221" s="247" t="str">
        <f t="shared" si="70"/>
        <v>否</v>
      </c>
      <c r="G1221" s="136" t="str">
        <f t="shared" si="71"/>
        <v>项</v>
      </c>
    </row>
    <row r="1222" ht="36" customHeight="1" spans="1:7">
      <c r="A1222" s="396">
        <v>2220203</v>
      </c>
      <c r="B1222" s="273" t="s">
        <v>139</v>
      </c>
      <c r="C1222" s="275">
        <v>0</v>
      </c>
      <c r="D1222" s="275">
        <v>0</v>
      </c>
      <c r="E1222" s="88" t="str">
        <f t="shared" si="72"/>
        <v/>
      </c>
      <c r="F1222" s="247" t="str">
        <f t="shared" si="70"/>
        <v>否</v>
      </c>
      <c r="G1222" s="136" t="str">
        <f t="shared" si="71"/>
        <v>项</v>
      </c>
    </row>
    <row r="1223" ht="36" customHeight="1" spans="1:7">
      <c r="A1223" s="396">
        <v>2220204</v>
      </c>
      <c r="B1223" s="273" t="s">
        <v>1052</v>
      </c>
      <c r="C1223" s="275">
        <v>0</v>
      </c>
      <c r="D1223" s="275">
        <v>0</v>
      </c>
      <c r="E1223" s="88" t="str">
        <f t="shared" si="72"/>
        <v/>
      </c>
      <c r="F1223" s="247" t="str">
        <f t="shared" si="70"/>
        <v>否</v>
      </c>
      <c r="G1223" s="136" t="str">
        <f t="shared" si="71"/>
        <v>项</v>
      </c>
    </row>
    <row r="1224" ht="36" customHeight="1" spans="1:7">
      <c r="A1224" s="396">
        <v>2220205</v>
      </c>
      <c r="B1224" s="273" t="s">
        <v>1053</v>
      </c>
      <c r="C1224" s="275">
        <v>0</v>
      </c>
      <c r="D1224" s="275">
        <v>0</v>
      </c>
      <c r="E1224" s="88" t="str">
        <f t="shared" si="72"/>
        <v/>
      </c>
      <c r="F1224" s="247" t="str">
        <f t="shared" si="70"/>
        <v>否</v>
      </c>
      <c r="G1224" s="136" t="str">
        <f t="shared" si="71"/>
        <v>项</v>
      </c>
    </row>
    <row r="1225" ht="36" customHeight="1" spans="1:7">
      <c r="A1225" s="396">
        <v>2220206</v>
      </c>
      <c r="B1225" s="273" t="s">
        <v>1054</v>
      </c>
      <c r="C1225" s="275">
        <v>0</v>
      </c>
      <c r="D1225" s="275">
        <v>0</v>
      </c>
      <c r="E1225" s="88" t="str">
        <f t="shared" si="72"/>
        <v/>
      </c>
      <c r="F1225" s="247" t="str">
        <f t="shared" si="70"/>
        <v>否</v>
      </c>
      <c r="G1225" s="136" t="str">
        <f t="shared" si="71"/>
        <v>项</v>
      </c>
    </row>
    <row r="1226" ht="36" customHeight="1" spans="1:7">
      <c r="A1226" s="396">
        <v>2220207</v>
      </c>
      <c r="B1226" s="273" t="s">
        <v>1055</v>
      </c>
      <c r="C1226" s="275">
        <v>0</v>
      </c>
      <c r="D1226" s="275">
        <v>0</v>
      </c>
      <c r="E1226" s="88" t="str">
        <f t="shared" si="72"/>
        <v/>
      </c>
      <c r="F1226" s="247" t="str">
        <f t="shared" si="70"/>
        <v>否</v>
      </c>
      <c r="G1226" s="136" t="str">
        <f t="shared" si="71"/>
        <v>项</v>
      </c>
    </row>
    <row r="1227" ht="36" customHeight="1" spans="1:7">
      <c r="A1227" s="396">
        <v>2220209</v>
      </c>
      <c r="B1227" s="273" t="s">
        <v>1056</v>
      </c>
      <c r="C1227" s="275">
        <v>0</v>
      </c>
      <c r="D1227" s="275">
        <v>0</v>
      </c>
      <c r="E1227" s="88" t="str">
        <f t="shared" si="72"/>
        <v/>
      </c>
      <c r="F1227" s="247" t="str">
        <f t="shared" si="70"/>
        <v>否</v>
      </c>
      <c r="G1227" s="136" t="str">
        <f t="shared" si="71"/>
        <v>项</v>
      </c>
    </row>
    <row r="1228" ht="36" customHeight="1" spans="1:7">
      <c r="A1228" s="396">
        <v>2220210</v>
      </c>
      <c r="B1228" s="273" t="s">
        <v>1057</v>
      </c>
      <c r="C1228" s="275">
        <v>0</v>
      </c>
      <c r="D1228" s="275">
        <v>0</v>
      </c>
      <c r="E1228" s="88" t="str">
        <f t="shared" si="72"/>
        <v/>
      </c>
      <c r="F1228" s="247" t="str">
        <f t="shared" si="70"/>
        <v>否</v>
      </c>
      <c r="G1228" s="136" t="str">
        <f t="shared" si="71"/>
        <v>项</v>
      </c>
    </row>
    <row r="1229" ht="36" customHeight="1" spans="1:7">
      <c r="A1229" s="396">
        <v>2220211</v>
      </c>
      <c r="B1229" s="273" t="s">
        <v>1058</v>
      </c>
      <c r="C1229" s="275">
        <v>0</v>
      </c>
      <c r="D1229" s="275">
        <v>0</v>
      </c>
      <c r="E1229" s="88" t="str">
        <f t="shared" si="72"/>
        <v/>
      </c>
      <c r="F1229" s="247" t="str">
        <f t="shared" si="70"/>
        <v>否</v>
      </c>
      <c r="G1229" s="136" t="str">
        <f t="shared" si="71"/>
        <v>项</v>
      </c>
    </row>
    <row r="1230" ht="36" customHeight="1" spans="1:7">
      <c r="A1230" s="396">
        <v>2220212</v>
      </c>
      <c r="B1230" s="273" t="s">
        <v>1059</v>
      </c>
      <c r="C1230" s="275">
        <v>0</v>
      </c>
      <c r="D1230" s="275">
        <v>0</v>
      </c>
      <c r="E1230" s="88" t="str">
        <f t="shared" si="72"/>
        <v/>
      </c>
      <c r="F1230" s="247" t="str">
        <f t="shared" si="70"/>
        <v>否</v>
      </c>
      <c r="G1230" s="136" t="str">
        <f t="shared" si="71"/>
        <v>项</v>
      </c>
    </row>
    <row r="1231" ht="36" customHeight="1" spans="1:7">
      <c r="A1231" s="396">
        <v>2220250</v>
      </c>
      <c r="B1231" s="273" t="s">
        <v>146</v>
      </c>
      <c r="C1231" s="275">
        <v>0</v>
      </c>
      <c r="D1231" s="275">
        <v>0</v>
      </c>
      <c r="E1231" s="88" t="str">
        <f t="shared" si="72"/>
        <v/>
      </c>
      <c r="F1231" s="247" t="str">
        <f t="shared" si="70"/>
        <v>否</v>
      </c>
      <c r="G1231" s="136" t="str">
        <f t="shared" si="71"/>
        <v>项</v>
      </c>
    </row>
    <row r="1232" ht="36" customHeight="1" spans="1:7">
      <c r="A1232" s="396">
        <v>2220299</v>
      </c>
      <c r="B1232" s="273" t="s">
        <v>1060</v>
      </c>
      <c r="C1232" s="275">
        <v>0</v>
      </c>
      <c r="D1232" s="275">
        <v>0</v>
      </c>
      <c r="E1232" s="88" t="str">
        <f t="shared" si="72"/>
        <v/>
      </c>
      <c r="F1232" s="247" t="str">
        <f t="shared" si="70"/>
        <v>否</v>
      </c>
      <c r="G1232" s="136" t="str">
        <f t="shared" si="71"/>
        <v>项</v>
      </c>
    </row>
    <row r="1233" ht="36" customHeight="1" spans="1:7">
      <c r="A1233" s="395">
        <v>22203</v>
      </c>
      <c r="B1233" s="270" t="s">
        <v>1061</v>
      </c>
      <c r="C1233" s="277">
        <v>0</v>
      </c>
      <c r="D1233" s="277">
        <v>0</v>
      </c>
      <c r="E1233" s="85" t="str">
        <f t="shared" si="72"/>
        <v/>
      </c>
      <c r="F1233" s="247" t="str">
        <f t="shared" si="70"/>
        <v>否</v>
      </c>
      <c r="G1233" s="136" t="str">
        <f t="shared" si="71"/>
        <v>款</v>
      </c>
    </row>
    <row r="1234" ht="36" customHeight="1" spans="1:7">
      <c r="A1234" s="396">
        <v>2220301</v>
      </c>
      <c r="B1234" s="273" t="s">
        <v>1062</v>
      </c>
      <c r="C1234" s="275">
        <v>0</v>
      </c>
      <c r="D1234" s="275">
        <v>0</v>
      </c>
      <c r="E1234" s="88" t="str">
        <f t="shared" si="72"/>
        <v/>
      </c>
      <c r="F1234" s="247" t="str">
        <f t="shared" si="70"/>
        <v>否</v>
      </c>
      <c r="G1234" s="136" t="str">
        <f t="shared" si="71"/>
        <v>项</v>
      </c>
    </row>
    <row r="1235" ht="36" customHeight="1" spans="1:7">
      <c r="A1235" s="396">
        <v>2220303</v>
      </c>
      <c r="B1235" s="273" t="s">
        <v>1063</v>
      </c>
      <c r="C1235" s="275">
        <v>0</v>
      </c>
      <c r="D1235" s="275">
        <v>0</v>
      </c>
      <c r="E1235" s="88" t="str">
        <f t="shared" si="72"/>
        <v/>
      </c>
      <c r="F1235" s="247" t="str">
        <f t="shared" si="70"/>
        <v>否</v>
      </c>
      <c r="G1235" s="136" t="str">
        <f t="shared" si="71"/>
        <v>项</v>
      </c>
    </row>
    <row r="1236" ht="36" customHeight="1" spans="1:7">
      <c r="A1236" s="396">
        <v>2220304</v>
      </c>
      <c r="B1236" s="273" t="s">
        <v>1064</v>
      </c>
      <c r="C1236" s="275">
        <v>0</v>
      </c>
      <c r="D1236" s="275">
        <v>0</v>
      </c>
      <c r="E1236" s="88" t="str">
        <f t="shared" si="72"/>
        <v/>
      </c>
      <c r="F1236" s="247" t="str">
        <f t="shared" si="70"/>
        <v>否</v>
      </c>
      <c r="G1236" s="136" t="str">
        <f t="shared" si="71"/>
        <v>项</v>
      </c>
    </row>
    <row r="1237" ht="36" customHeight="1" spans="1:7">
      <c r="A1237" s="398">
        <v>2220305</v>
      </c>
      <c r="B1237" s="409" t="s">
        <v>1065</v>
      </c>
      <c r="C1237" s="275">
        <v>0</v>
      </c>
      <c r="D1237" s="275">
        <v>0</v>
      </c>
      <c r="E1237" s="88" t="str">
        <f t="shared" si="72"/>
        <v/>
      </c>
      <c r="F1237" s="247" t="str">
        <f t="shared" si="70"/>
        <v>否</v>
      </c>
      <c r="G1237" s="136" t="str">
        <f t="shared" si="71"/>
        <v>项</v>
      </c>
    </row>
    <row r="1238" ht="36" customHeight="1" spans="1:7">
      <c r="A1238" s="396">
        <v>2220399</v>
      </c>
      <c r="B1238" s="273" t="s">
        <v>1066</v>
      </c>
      <c r="C1238" s="275">
        <v>0</v>
      </c>
      <c r="D1238" s="275">
        <v>0</v>
      </c>
      <c r="E1238" s="88" t="str">
        <f t="shared" si="72"/>
        <v/>
      </c>
      <c r="F1238" s="247" t="str">
        <f t="shared" si="70"/>
        <v>否</v>
      </c>
      <c r="G1238" s="136" t="str">
        <f t="shared" si="71"/>
        <v>项</v>
      </c>
    </row>
    <row r="1239" ht="36" customHeight="1" spans="1:7">
      <c r="A1239" s="395">
        <v>22204</v>
      </c>
      <c r="B1239" s="270" t="s">
        <v>1067</v>
      </c>
      <c r="C1239" s="277">
        <v>0</v>
      </c>
      <c r="D1239" s="277">
        <v>0</v>
      </c>
      <c r="E1239" s="85" t="str">
        <f t="shared" si="72"/>
        <v/>
      </c>
      <c r="F1239" s="247" t="str">
        <f t="shared" si="70"/>
        <v>否</v>
      </c>
      <c r="G1239" s="136" t="str">
        <f t="shared" si="71"/>
        <v>款</v>
      </c>
    </row>
    <row r="1240" ht="36" customHeight="1" spans="1:7">
      <c r="A1240" s="396">
        <v>2220401</v>
      </c>
      <c r="B1240" s="273" t="s">
        <v>1068</v>
      </c>
      <c r="C1240" s="275">
        <v>0</v>
      </c>
      <c r="D1240" s="275">
        <v>0</v>
      </c>
      <c r="E1240" s="88" t="str">
        <f t="shared" si="72"/>
        <v/>
      </c>
      <c r="F1240" s="247" t="str">
        <f t="shared" si="70"/>
        <v>否</v>
      </c>
      <c r="G1240" s="136" t="str">
        <f t="shared" si="71"/>
        <v>项</v>
      </c>
    </row>
    <row r="1241" ht="36" customHeight="1" spans="1:7">
      <c r="A1241" s="396">
        <v>2220402</v>
      </c>
      <c r="B1241" s="273" t="s">
        <v>1069</v>
      </c>
      <c r="C1241" s="275">
        <v>0</v>
      </c>
      <c r="D1241" s="275">
        <v>0</v>
      </c>
      <c r="E1241" s="88" t="str">
        <f t="shared" si="72"/>
        <v/>
      </c>
      <c r="F1241" s="247" t="str">
        <f t="shared" si="70"/>
        <v>否</v>
      </c>
      <c r="G1241" s="136" t="str">
        <f t="shared" si="71"/>
        <v>项</v>
      </c>
    </row>
    <row r="1242" ht="36" customHeight="1" spans="1:7">
      <c r="A1242" s="396">
        <v>2220403</v>
      </c>
      <c r="B1242" s="273" t="s">
        <v>1070</v>
      </c>
      <c r="C1242" s="275">
        <v>0</v>
      </c>
      <c r="D1242" s="275">
        <v>0</v>
      </c>
      <c r="E1242" s="88" t="str">
        <f t="shared" si="72"/>
        <v/>
      </c>
      <c r="F1242" s="247" t="str">
        <f t="shared" si="70"/>
        <v>否</v>
      </c>
      <c r="G1242" s="136" t="str">
        <f t="shared" si="71"/>
        <v>项</v>
      </c>
    </row>
    <row r="1243" ht="36" customHeight="1" spans="1:7">
      <c r="A1243" s="396">
        <v>2220404</v>
      </c>
      <c r="B1243" s="273" t="s">
        <v>1071</v>
      </c>
      <c r="C1243" s="275">
        <v>0</v>
      </c>
      <c r="D1243" s="275">
        <v>0</v>
      </c>
      <c r="E1243" s="88" t="str">
        <f t="shared" si="72"/>
        <v/>
      </c>
      <c r="F1243" s="247" t="str">
        <f t="shared" si="70"/>
        <v>否</v>
      </c>
      <c r="G1243" s="136" t="str">
        <f t="shared" si="71"/>
        <v>项</v>
      </c>
    </row>
    <row r="1244" ht="36" customHeight="1" spans="1:7">
      <c r="A1244" s="396">
        <v>2220499</v>
      </c>
      <c r="B1244" s="273" t="s">
        <v>1072</v>
      </c>
      <c r="C1244" s="275">
        <v>0</v>
      </c>
      <c r="D1244" s="275">
        <v>0</v>
      </c>
      <c r="E1244" s="88" t="str">
        <f t="shared" si="72"/>
        <v/>
      </c>
      <c r="F1244" s="247" t="str">
        <f t="shared" si="70"/>
        <v>否</v>
      </c>
      <c r="G1244" s="136" t="str">
        <f t="shared" si="71"/>
        <v>项</v>
      </c>
    </row>
    <row r="1245" ht="36" customHeight="1" spans="1:7">
      <c r="A1245" s="395">
        <v>22205</v>
      </c>
      <c r="B1245" s="270" t="s">
        <v>1073</v>
      </c>
      <c r="C1245" s="277">
        <v>0</v>
      </c>
      <c r="D1245" s="277">
        <v>0</v>
      </c>
      <c r="E1245" s="85" t="str">
        <f t="shared" si="72"/>
        <v/>
      </c>
      <c r="F1245" s="247" t="str">
        <f t="shared" si="70"/>
        <v>否</v>
      </c>
      <c r="G1245" s="136" t="str">
        <f t="shared" si="71"/>
        <v>款</v>
      </c>
    </row>
    <row r="1246" ht="36" customHeight="1" spans="1:7">
      <c r="A1246" s="396">
        <v>2220501</v>
      </c>
      <c r="B1246" s="273" t="s">
        <v>1074</v>
      </c>
      <c r="C1246" s="275">
        <v>0</v>
      </c>
      <c r="D1246" s="275">
        <v>0</v>
      </c>
      <c r="E1246" s="88" t="str">
        <f t="shared" si="72"/>
        <v/>
      </c>
      <c r="F1246" s="247" t="str">
        <f t="shared" si="70"/>
        <v>否</v>
      </c>
      <c r="G1246" s="136" t="str">
        <f t="shared" si="71"/>
        <v>项</v>
      </c>
    </row>
    <row r="1247" ht="36" customHeight="1" spans="1:7">
      <c r="A1247" s="396">
        <v>2220502</v>
      </c>
      <c r="B1247" s="273" t="s">
        <v>1075</v>
      </c>
      <c r="C1247" s="275">
        <v>0</v>
      </c>
      <c r="D1247" s="275">
        <v>0</v>
      </c>
      <c r="E1247" s="88" t="str">
        <f t="shared" si="72"/>
        <v/>
      </c>
      <c r="F1247" s="247" t="str">
        <f t="shared" si="70"/>
        <v>否</v>
      </c>
      <c r="G1247" s="136" t="str">
        <f t="shared" si="71"/>
        <v>项</v>
      </c>
    </row>
    <row r="1248" ht="36" customHeight="1" spans="1:7">
      <c r="A1248" s="396">
        <v>2220503</v>
      </c>
      <c r="B1248" s="273" t="s">
        <v>1076</v>
      </c>
      <c r="C1248" s="275">
        <v>0</v>
      </c>
      <c r="D1248" s="275">
        <v>0</v>
      </c>
      <c r="E1248" s="88" t="str">
        <f t="shared" si="72"/>
        <v/>
      </c>
      <c r="F1248" s="247" t="str">
        <f t="shared" si="70"/>
        <v>否</v>
      </c>
      <c r="G1248" s="136" t="str">
        <f t="shared" si="71"/>
        <v>项</v>
      </c>
    </row>
    <row r="1249" ht="36" customHeight="1" spans="1:7">
      <c r="A1249" s="396">
        <v>2220504</v>
      </c>
      <c r="B1249" s="273" t="s">
        <v>1077</v>
      </c>
      <c r="C1249" s="275">
        <v>0</v>
      </c>
      <c r="D1249" s="275">
        <v>0</v>
      </c>
      <c r="E1249" s="88" t="str">
        <f t="shared" si="72"/>
        <v/>
      </c>
      <c r="F1249" s="247" t="str">
        <f t="shared" si="70"/>
        <v>否</v>
      </c>
      <c r="G1249" s="136" t="str">
        <f t="shared" si="71"/>
        <v>项</v>
      </c>
    </row>
    <row r="1250" ht="36" customHeight="1" spans="1:7">
      <c r="A1250" s="396">
        <v>2220505</v>
      </c>
      <c r="B1250" s="273" t="s">
        <v>1078</v>
      </c>
      <c r="C1250" s="275">
        <v>0</v>
      </c>
      <c r="D1250" s="275">
        <v>0</v>
      </c>
      <c r="E1250" s="88" t="str">
        <f t="shared" si="72"/>
        <v/>
      </c>
      <c r="F1250" s="247" t="str">
        <f t="shared" si="70"/>
        <v>否</v>
      </c>
      <c r="G1250" s="136" t="str">
        <f t="shared" si="71"/>
        <v>项</v>
      </c>
    </row>
    <row r="1251" ht="36" customHeight="1" spans="1:7">
      <c r="A1251" s="396">
        <v>2220506</v>
      </c>
      <c r="B1251" s="273" t="s">
        <v>1079</v>
      </c>
      <c r="C1251" s="275">
        <v>0</v>
      </c>
      <c r="D1251" s="275">
        <v>0</v>
      </c>
      <c r="E1251" s="88" t="str">
        <f t="shared" si="72"/>
        <v/>
      </c>
      <c r="F1251" s="247" t="str">
        <f t="shared" si="70"/>
        <v>否</v>
      </c>
      <c r="G1251" s="136" t="str">
        <f t="shared" si="71"/>
        <v>项</v>
      </c>
    </row>
    <row r="1252" ht="36" customHeight="1" spans="1:7">
      <c r="A1252" s="396">
        <v>2220507</v>
      </c>
      <c r="B1252" s="273" t="s">
        <v>1080</v>
      </c>
      <c r="C1252" s="275">
        <v>0</v>
      </c>
      <c r="D1252" s="275">
        <v>0</v>
      </c>
      <c r="E1252" s="88" t="str">
        <f t="shared" si="72"/>
        <v/>
      </c>
      <c r="F1252" s="247" t="str">
        <f t="shared" si="70"/>
        <v>否</v>
      </c>
      <c r="G1252" s="136" t="str">
        <f t="shared" si="71"/>
        <v>项</v>
      </c>
    </row>
    <row r="1253" ht="36" customHeight="1" spans="1:7">
      <c r="A1253" s="396">
        <v>2220508</v>
      </c>
      <c r="B1253" s="273" t="s">
        <v>1081</v>
      </c>
      <c r="C1253" s="275">
        <v>0</v>
      </c>
      <c r="D1253" s="275">
        <v>0</v>
      </c>
      <c r="E1253" s="88" t="str">
        <f t="shared" si="72"/>
        <v/>
      </c>
      <c r="F1253" s="247" t="str">
        <f t="shared" si="70"/>
        <v>否</v>
      </c>
      <c r="G1253" s="136" t="str">
        <f t="shared" si="71"/>
        <v>项</v>
      </c>
    </row>
    <row r="1254" ht="36" customHeight="1" spans="1:7">
      <c r="A1254" s="396">
        <v>2220509</v>
      </c>
      <c r="B1254" s="273" t="s">
        <v>1082</v>
      </c>
      <c r="C1254" s="275">
        <v>0</v>
      </c>
      <c r="D1254" s="275">
        <v>0</v>
      </c>
      <c r="E1254" s="88" t="str">
        <f t="shared" si="72"/>
        <v/>
      </c>
      <c r="F1254" s="247" t="str">
        <f t="shared" si="70"/>
        <v>否</v>
      </c>
      <c r="G1254" s="136" t="str">
        <f t="shared" si="71"/>
        <v>项</v>
      </c>
    </row>
    <row r="1255" ht="36" customHeight="1" spans="1:7">
      <c r="A1255" s="396">
        <v>2220510</v>
      </c>
      <c r="B1255" s="273" t="s">
        <v>1083</v>
      </c>
      <c r="C1255" s="275">
        <v>0</v>
      </c>
      <c r="D1255" s="275">
        <v>0</v>
      </c>
      <c r="E1255" s="88" t="str">
        <f t="shared" si="72"/>
        <v/>
      </c>
      <c r="F1255" s="247" t="str">
        <f t="shared" si="70"/>
        <v>否</v>
      </c>
      <c r="G1255" s="136" t="str">
        <f t="shared" si="71"/>
        <v>项</v>
      </c>
    </row>
    <row r="1256" ht="36" customHeight="1" spans="1:7">
      <c r="A1256" s="404">
        <v>2220511</v>
      </c>
      <c r="B1256" s="273" t="s">
        <v>1084</v>
      </c>
      <c r="C1256" s="275">
        <v>0</v>
      </c>
      <c r="D1256" s="275">
        <v>0</v>
      </c>
      <c r="E1256" s="88" t="str">
        <f t="shared" si="72"/>
        <v/>
      </c>
      <c r="F1256" s="247" t="str">
        <f t="shared" si="70"/>
        <v>否</v>
      </c>
      <c r="G1256" s="136" t="str">
        <f t="shared" si="71"/>
        <v>项</v>
      </c>
    </row>
    <row r="1257" ht="36" customHeight="1" spans="1:7">
      <c r="A1257" s="396">
        <v>2220599</v>
      </c>
      <c r="B1257" s="273" t="s">
        <v>1085</v>
      </c>
      <c r="C1257" s="275">
        <v>0</v>
      </c>
      <c r="D1257" s="275">
        <v>0</v>
      </c>
      <c r="E1257" s="88" t="str">
        <f t="shared" si="72"/>
        <v/>
      </c>
      <c r="F1257" s="247" t="str">
        <f t="shared" si="70"/>
        <v>否</v>
      </c>
      <c r="G1257" s="136" t="str">
        <f t="shared" si="71"/>
        <v>项</v>
      </c>
    </row>
    <row r="1258" ht="36" customHeight="1" spans="1:7">
      <c r="A1258" s="395">
        <v>224</v>
      </c>
      <c r="B1258" s="270" t="s">
        <v>110</v>
      </c>
      <c r="C1258" s="277">
        <v>2186</v>
      </c>
      <c r="D1258" s="277">
        <v>1372</v>
      </c>
      <c r="E1258" s="85">
        <f t="shared" si="72"/>
        <v>-0.372</v>
      </c>
      <c r="F1258" s="247" t="str">
        <f t="shared" si="70"/>
        <v>是</v>
      </c>
      <c r="G1258" s="136" t="str">
        <f t="shared" si="71"/>
        <v>类</v>
      </c>
    </row>
    <row r="1259" ht="36" customHeight="1" spans="1:7">
      <c r="A1259" s="395">
        <v>22401</v>
      </c>
      <c r="B1259" s="270" t="s">
        <v>1086</v>
      </c>
      <c r="C1259" s="277">
        <v>465</v>
      </c>
      <c r="D1259" s="277">
        <v>433</v>
      </c>
      <c r="E1259" s="85">
        <f t="shared" si="72"/>
        <v>-0.069</v>
      </c>
      <c r="F1259" s="247" t="str">
        <f t="shared" si="70"/>
        <v>是</v>
      </c>
      <c r="G1259" s="136" t="str">
        <f t="shared" si="71"/>
        <v>款</v>
      </c>
    </row>
    <row r="1260" ht="36" customHeight="1" spans="1:7">
      <c r="A1260" s="396">
        <v>2240101</v>
      </c>
      <c r="B1260" s="273" t="s">
        <v>137</v>
      </c>
      <c r="C1260" s="275">
        <v>405</v>
      </c>
      <c r="D1260" s="275">
        <v>377</v>
      </c>
      <c r="E1260" s="88">
        <f t="shared" si="72"/>
        <v>-0.069</v>
      </c>
      <c r="F1260" s="247" t="str">
        <f t="shared" si="70"/>
        <v>是</v>
      </c>
      <c r="G1260" s="136" t="str">
        <f t="shared" si="71"/>
        <v>项</v>
      </c>
    </row>
    <row r="1261" ht="36" customHeight="1" spans="1:7">
      <c r="A1261" s="396">
        <v>2240102</v>
      </c>
      <c r="B1261" s="273" t="s">
        <v>138</v>
      </c>
      <c r="C1261" s="275">
        <v>0</v>
      </c>
      <c r="D1261" s="275">
        <v>0</v>
      </c>
      <c r="E1261" s="88" t="str">
        <f t="shared" si="72"/>
        <v/>
      </c>
      <c r="F1261" s="247" t="str">
        <f t="shared" ref="F1261:F1324" si="73">IF(LEN(A1261)=3,"是",IF(B1261&lt;&gt;"",IF(SUM(C1261:D1261)&lt;&gt;0,"是","否"),"是"))</f>
        <v>否</v>
      </c>
      <c r="G1261" s="136" t="str">
        <f t="shared" ref="G1261:G1324" si="74">IF(LEN(A1261)=3,"类",IF(LEN(A1261)=5,"款","项"))</f>
        <v>项</v>
      </c>
    </row>
    <row r="1262" ht="36" customHeight="1" spans="1:7">
      <c r="A1262" s="396">
        <v>2240103</v>
      </c>
      <c r="B1262" s="273" t="s">
        <v>139</v>
      </c>
      <c r="C1262" s="275">
        <v>0</v>
      </c>
      <c r="D1262" s="275">
        <v>0</v>
      </c>
      <c r="E1262" s="88" t="str">
        <f t="shared" si="72"/>
        <v/>
      </c>
      <c r="F1262" s="247" t="str">
        <f t="shared" si="73"/>
        <v>否</v>
      </c>
      <c r="G1262" s="136" t="str">
        <f t="shared" si="74"/>
        <v>项</v>
      </c>
    </row>
    <row r="1263" ht="36" customHeight="1" spans="1:7">
      <c r="A1263" s="396">
        <v>2240104</v>
      </c>
      <c r="B1263" s="273" t="s">
        <v>1087</v>
      </c>
      <c r="C1263" s="275">
        <v>0</v>
      </c>
      <c r="D1263" s="275">
        <v>0</v>
      </c>
      <c r="E1263" s="88" t="str">
        <f t="shared" si="72"/>
        <v/>
      </c>
      <c r="F1263" s="247" t="str">
        <f t="shared" si="73"/>
        <v>否</v>
      </c>
      <c r="G1263" s="136" t="str">
        <f t="shared" si="74"/>
        <v>项</v>
      </c>
    </row>
    <row r="1264" ht="36" customHeight="1" spans="1:7">
      <c r="A1264" s="396">
        <v>2240105</v>
      </c>
      <c r="B1264" s="273" t="s">
        <v>1088</v>
      </c>
      <c r="C1264" s="275">
        <v>0</v>
      </c>
      <c r="D1264" s="275">
        <v>0</v>
      </c>
      <c r="E1264" s="88" t="str">
        <f t="shared" si="72"/>
        <v/>
      </c>
      <c r="F1264" s="247" t="str">
        <f t="shared" si="73"/>
        <v>否</v>
      </c>
      <c r="G1264" s="136" t="str">
        <f t="shared" si="74"/>
        <v>项</v>
      </c>
    </row>
    <row r="1265" ht="36" customHeight="1" spans="1:7">
      <c r="A1265" s="396">
        <v>2240106</v>
      </c>
      <c r="B1265" s="273" t="s">
        <v>1089</v>
      </c>
      <c r="C1265" s="275">
        <v>40</v>
      </c>
      <c r="D1265" s="275">
        <v>0</v>
      </c>
      <c r="E1265" s="88">
        <f t="shared" si="72"/>
        <v>-1</v>
      </c>
      <c r="F1265" s="247" t="str">
        <f t="shared" si="73"/>
        <v>是</v>
      </c>
      <c r="G1265" s="136" t="str">
        <f t="shared" si="74"/>
        <v>项</v>
      </c>
    </row>
    <row r="1266" ht="36" customHeight="1" spans="1:7">
      <c r="A1266" s="396">
        <v>2240107</v>
      </c>
      <c r="B1266" s="273" t="s">
        <v>1090</v>
      </c>
      <c r="C1266" s="275">
        <v>0</v>
      </c>
      <c r="D1266" s="275">
        <v>0</v>
      </c>
      <c r="E1266" s="88" t="str">
        <f t="shared" si="72"/>
        <v/>
      </c>
      <c r="F1266" s="247" t="str">
        <f t="shared" si="73"/>
        <v>否</v>
      </c>
      <c r="G1266" s="136" t="str">
        <f t="shared" si="74"/>
        <v>项</v>
      </c>
    </row>
    <row r="1267" ht="36" customHeight="1" spans="1:7">
      <c r="A1267" s="396">
        <v>2240108</v>
      </c>
      <c r="B1267" s="273" t="s">
        <v>1091</v>
      </c>
      <c r="C1267" s="275">
        <v>0</v>
      </c>
      <c r="D1267" s="275">
        <v>0</v>
      </c>
      <c r="E1267" s="88" t="str">
        <f t="shared" si="72"/>
        <v/>
      </c>
      <c r="F1267" s="247" t="str">
        <f t="shared" si="73"/>
        <v>否</v>
      </c>
      <c r="G1267" s="136" t="str">
        <f t="shared" si="74"/>
        <v>项</v>
      </c>
    </row>
    <row r="1268" ht="36" customHeight="1" spans="1:7">
      <c r="A1268" s="396">
        <v>2240109</v>
      </c>
      <c r="B1268" s="273" t="s">
        <v>1092</v>
      </c>
      <c r="C1268" s="275">
        <v>0</v>
      </c>
      <c r="D1268" s="275">
        <v>20</v>
      </c>
      <c r="E1268" s="88" t="str">
        <f t="shared" si="72"/>
        <v/>
      </c>
      <c r="F1268" s="247" t="str">
        <f t="shared" si="73"/>
        <v>是</v>
      </c>
      <c r="G1268" s="136" t="str">
        <f t="shared" si="74"/>
        <v>项</v>
      </c>
    </row>
    <row r="1269" ht="36" customHeight="1" spans="1:7">
      <c r="A1269" s="396">
        <v>2240150</v>
      </c>
      <c r="B1269" s="273" t="s">
        <v>146</v>
      </c>
      <c r="C1269" s="275">
        <v>0</v>
      </c>
      <c r="D1269" s="275">
        <v>0</v>
      </c>
      <c r="E1269" s="88" t="str">
        <f t="shared" si="72"/>
        <v/>
      </c>
      <c r="F1269" s="247" t="str">
        <f t="shared" si="73"/>
        <v>否</v>
      </c>
      <c r="G1269" s="136" t="str">
        <f t="shared" si="74"/>
        <v>项</v>
      </c>
    </row>
    <row r="1270" ht="36" customHeight="1" spans="1:7">
      <c r="A1270" s="396">
        <v>2240199</v>
      </c>
      <c r="B1270" s="273" t="s">
        <v>1093</v>
      </c>
      <c r="C1270" s="275">
        <v>20</v>
      </c>
      <c r="D1270" s="275">
        <v>36</v>
      </c>
      <c r="E1270" s="88">
        <f t="shared" si="72"/>
        <v>0.8</v>
      </c>
      <c r="F1270" s="247" t="str">
        <f t="shared" si="73"/>
        <v>是</v>
      </c>
      <c r="G1270" s="136" t="str">
        <f t="shared" si="74"/>
        <v>项</v>
      </c>
    </row>
    <row r="1271" ht="36" customHeight="1" spans="1:7">
      <c r="A1271" s="395">
        <v>22402</v>
      </c>
      <c r="B1271" s="270" t="s">
        <v>1094</v>
      </c>
      <c r="C1271" s="277">
        <v>1163</v>
      </c>
      <c r="D1271" s="277">
        <v>839</v>
      </c>
      <c r="E1271" s="85">
        <f t="shared" si="72"/>
        <v>-0.279</v>
      </c>
      <c r="F1271" s="247" t="str">
        <f t="shared" si="73"/>
        <v>是</v>
      </c>
      <c r="G1271" s="136" t="str">
        <f t="shared" si="74"/>
        <v>款</v>
      </c>
    </row>
    <row r="1272" ht="36" customHeight="1" spans="1:7">
      <c r="A1272" s="396">
        <v>2240201</v>
      </c>
      <c r="B1272" s="273" t="s">
        <v>137</v>
      </c>
      <c r="C1272" s="275">
        <v>1069</v>
      </c>
      <c r="D1272" s="275">
        <v>839</v>
      </c>
      <c r="E1272" s="88">
        <f t="shared" si="72"/>
        <v>-0.215</v>
      </c>
      <c r="F1272" s="247" t="str">
        <f t="shared" si="73"/>
        <v>是</v>
      </c>
      <c r="G1272" s="136" t="str">
        <f t="shared" si="74"/>
        <v>项</v>
      </c>
    </row>
    <row r="1273" ht="36" customHeight="1" spans="1:7">
      <c r="A1273" s="396">
        <v>2240202</v>
      </c>
      <c r="B1273" s="273" t="s">
        <v>138</v>
      </c>
      <c r="C1273" s="275">
        <v>94</v>
      </c>
      <c r="D1273" s="275">
        <v>0</v>
      </c>
      <c r="E1273" s="88">
        <f t="shared" si="72"/>
        <v>-1</v>
      </c>
      <c r="F1273" s="247" t="str">
        <f t="shared" si="73"/>
        <v>是</v>
      </c>
      <c r="G1273" s="136" t="str">
        <f t="shared" si="74"/>
        <v>项</v>
      </c>
    </row>
    <row r="1274" ht="36" customHeight="1" spans="1:7">
      <c r="A1274" s="396">
        <v>2240203</v>
      </c>
      <c r="B1274" s="273" t="s">
        <v>139</v>
      </c>
      <c r="C1274" s="275">
        <v>0</v>
      </c>
      <c r="D1274" s="275">
        <v>0</v>
      </c>
      <c r="E1274" s="88" t="str">
        <f t="shared" si="72"/>
        <v/>
      </c>
      <c r="F1274" s="247" t="str">
        <f t="shared" si="73"/>
        <v>否</v>
      </c>
      <c r="G1274" s="136" t="str">
        <f t="shared" si="74"/>
        <v>项</v>
      </c>
    </row>
    <row r="1275" ht="36" customHeight="1" spans="1:7">
      <c r="A1275" s="396">
        <v>2240204</v>
      </c>
      <c r="B1275" s="273" t="s">
        <v>1095</v>
      </c>
      <c r="C1275" s="275">
        <v>0</v>
      </c>
      <c r="D1275" s="275">
        <v>0</v>
      </c>
      <c r="E1275" s="88" t="str">
        <f t="shared" si="72"/>
        <v/>
      </c>
      <c r="F1275" s="247" t="str">
        <f t="shared" si="73"/>
        <v>否</v>
      </c>
      <c r="G1275" s="136" t="str">
        <f t="shared" si="74"/>
        <v>项</v>
      </c>
    </row>
    <row r="1276" ht="36" customHeight="1" spans="1:7">
      <c r="A1276" s="396">
        <v>2240299</v>
      </c>
      <c r="B1276" s="273" t="s">
        <v>1096</v>
      </c>
      <c r="C1276" s="275">
        <v>0</v>
      </c>
      <c r="D1276" s="275">
        <v>0</v>
      </c>
      <c r="E1276" s="88" t="str">
        <f t="shared" si="72"/>
        <v/>
      </c>
      <c r="F1276" s="247" t="str">
        <f t="shared" si="73"/>
        <v>否</v>
      </c>
      <c r="G1276" s="136" t="str">
        <f t="shared" si="74"/>
        <v>项</v>
      </c>
    </row>
    <row r="1277" ht="36" customHeight="1" spans="1:7">
      <c r="A1277" s="395">
        <v>22403</v>
      </c>
      <c r="B1277" s="270" t="s">
        <v>1097</v>
      </c>
      <c r="C1277" s="277">
        <v>0</v>
      </c>
      <c r="D1277" s="277">
        <v>0</v>
      </c>
      <c r="E1277" s="85" t="str">
        <f t="shared" si="72"/>
        <v/>
      </c>
      <c r="F1277" s="247" t="str">
        <f t="shared" si="73"/>
        <v>否</v>
      </c>
      <c r="G1277" s="136" t="str">
        <f t="shared" si="74"/>
        <v>款</v>
      </c>
    </row>
    <row r="1278" ht="36" customHeight="1" spans="1:7">
      <c r="A1278" s="396">
        <v>2240301</v>
      </c>
      <c r="B1278" s="273" t="s">
        <v>137</v>
      </c>
      <c r="C1278" s="275">
        <v>0</v>
      </c>
      <c r="D1278" s="275">
        <v>0</v>
      </c>
      <c r="E1278" s="88" t="str">
        <f t="shared" si="72"/>
        <v/>
      </c>
      <c r="F1278" s="247" t="str">
        <f t="shared" si="73"/>
        <v>否</v>
      </c>
      <c r="G1278" s="136" t="str">
        <f t="shared" si="74"/>
        <v>项</v>
      </c>
    </row>
    <row r="1279" ht="36" customHeight="1" spans="1:7">
      <c r="A1279" s="396">
        <v>2240302</v>
      </c>
      <c r="B1279" s="273" t="s">
        <v>138</v>
      </c>
      <c r="C1279" s="275">
        <v>0</v>
      </c>
      <c r="D1279" s="275">
        <v>0</v>
      </c>
      <c r="E1279" s="88" t="str">
        <f t="shared" ref="E1279:E1329" si="75">IF(C1279&gt;0,D1279/C1279-1,IF(C1279&lt;0,-(D1279/C1279-1),""))</f>
        <v/>
      </c>
      <c r="F1279" s="247" t="str">
        <f t="shared" si="73"/>
        <v>否</v>
      </c>
      <c r="G1279" s="136" t="str">
        <f t="shared" si="74"/>
        <v>项</v>
      </c>
    </row>
    <row r="1280" ht="36" customHeight="1" spans="1:7">
      <c r="A1280" s="396">
        <v>2240303</v>
      </c>
      <c r="B1280" s="273" t="s">
        <v>139</v>
      </c>
      <c r="C1280" s="275">
        <v>0</v>
      </c>
      <c r="D1280" s="275">
        <v>0</v>
      </c>
      <c r="E1280" s="88" t="str">
        <f t="shared" si="75"/>
        <v/>
      </c>
      <c r="F1280" s="247" t="str">
        <f t="shared" si="73"/>
        <v>否</v>
      </c>
      <c r="G1280" s="136" t="str">
        <f t="shared" si="74"/>
        <v>项</v>
      </c>
    </row>
    <row r="1281" ht="36" customHeight="1" spans="1:7">
      <c r="A1281" s="396">
        <v>2240304</v>
      </c>
      <c r="B1281" s="273" t="s">
        <v>1098</v>
      </c>
      <c r="C1281" s="275">
        <v>0</v>
      </c>
      <c r="D1281" s="275">
        <v>0</v>
      </c>
      <c r="E1281" s="88" t="str">
        <f t="shared" si="75"/>
        <v/>
      </c>
      <c r="F1281" s="247" t="str">
        <f t="shared" si="73"/>
        <v>否</v>
      </c>
      <c r="G1281" s="136" t="str">
        <f t="shared" si="74"/>
        <v>项</v>
      </c>
    </row>
    <row r="1282" ht="36" customHeight="1" spans="1:7">
      <c r="A1282" s="396">
        <v>2240399</v>
      </c>
      <c r="B1282" s="273" t="s">
        <v>1099</v>
      </c>
      <c r="C1282" s="275">
        <v>0</v>
      </c>
      <c r="D1282" s="275">
        <v>0</v>
      </c>
      <c r="E1282" s="88" t="str">
        <f t="shared" si="75"/>
        <v/>
      </c>
      <c r="F1282" s="247" t="str">
        <f t="shared" si="73"/>
        <v>否</v>
      </c>
      <c r="G1282" s="136" t="str">
        <f t="shared" si="74"/>
        <v>项</v>
      </c>
    </row>
    <row r="1283" ht="36" customHeight="1" spans="1:7">
      <c r="A1283" s="395">
        <v>22404</v>
      </c>
      <c r="B1283" s="270" t="s">
        <v>1100</v>
      </c>
      <c r="C1283" s="277">
        <v>0</v>
      </c>
      <c r="D1283" s="277">
        <v>0</v>
      </c>
      <c r="E1283" s="85" t="str">
        <f t="shared" si="75"/>
        <v/>
      </c>
      <c r="F1283" s="247" t="str">
        <f t="shared" si="73"/>
        <v>否</v>
      </c>
      <c r="G1283" s="136" t="str">
        <f t="shared" si="74"/>
        <v>款</v>
      </c>
    </row>
    <row r="1284" ht="36" customHeight="1" spans="1:7">
      <c r="A1284" s="396">
        <v>2240401</v>
      </c>
      <c r="B1284" s="273" t="s">
        <v>137</v>
      </c>
      <c r="C1284" s="275">
        <v>0</v>
      </c>
      <c r="D1284" s="275">
        <v>0</v>
      </c>
      <c r="E1284" s="88" t="str">
        <f t="shared" si="75"/>
        <v/>
      </c>
      <c r="F1284" s="247" t="str">
        <f t="shared" si="73"/>
        <v>否</v>
      </c>
      <c r="G1284" s="136" t="str">
        <f t="shared" si="74"/>
        <v>项</v>
      </c>
    </row>
    <row r="1285" ht="36" customHeight="1" spans="1:7">
      <c r="A1285" s="396">
        <v>2240402</v>
      </c>
      <c r="B1285" s="273" t="s">
        <v>138</v>
      </c>
      <c r="C1285" s="275">
        <v>0</v>
      </c>
      <c r="D1285" s="275">
        <v>0</v>
      </c>
      <c r="E1285" s="88" t="str">
        <f t="shared" si="75"/>
        <v/>
      </c>
      <c r="F1285" s="247" t="str">
        <f t="shared" si="73"/>
        <v>否</v>
      </c>
      <c r="G1285" s="136" t="str">
        <f t="shared" si="74"/>
        <v>项</v>
      </c>
    </row>
    <row r="1286" ht="36" customHeight="1" spans="1:7">
      <c r="A1286" s="396">
        <v>2240403</v>
      </c>
      <c r="B1286" s="273" t="s">
        <v>139</v>
      </c>
      <c r="C1286" s="275">
        <v>0</v>
      </c>
      <c r="D1286" s="275">
        <v>0</v>
      </c>
      <c r="E1286" s="88" t="str">
        <f t="shared" si="75"/>
        <v/>
      </c>
      <c r="F1286" s="247" t="str">
        <f t="shared" si="73"/>
        <v>否</v>
      </c>
      <c r="G1286" s="136" t="str">
        <f t="shared" si="74"/>
        <v>项</v>
      </c>
    </row>
    <row r="1287" ht="36" customHeight="1" spans="1:7">
      <c r="A1287" s="396">
        <v>2240404</v>
      </c>
      <c r="B1287" s="273" t="s">
        <v>1101</v>
      </c>
      <c r="C1287" s="275">
        <v>0</v>
      </c>
      <c r="D1287" s="275">
        <v>0</v>
      </c>
      <c r="E1287" s="88" t="str">
        <f t="shared" si="75"/>
        <v/>
      </c>
      <c r="F1287" s="247" t="str">
        <f t="shared" si="73"/>
        <v>否</v>
      </c>
      <c r="G1287" s="136" t="str">
        <f t="shared" si="74"/>
        <v>项</v>
      </c>
    </row>
    <row r="1288" ht="36" customHeight="1" spans="1:7">
      <c r="A1288" s="396">
        <v>2240405</v>
      </c>
      <c r="B1288" s="273" t="s">
        <v>1102</v>
      </c>
      <c r="C1288" s="275">
        <v>0</v>
      </c>
      <c r="D1288" s="275">
        <v>0</v>
      </c>
      <c r="E1288" s="88" t="str">
        <f t="shared" si="75"/>
        <v/>
      </c>
      <c r="F1288" s="247" t="str">
        <f t="shared" si="73"/>
        <v>否</v>
      </c>
      <c r="G1288" s="136" t="str">
        <f t="shared" si="74"/>
        <v>项</v>
      </c>
    </row>
    <row r="1289" ht="36" customHeight="1" spans="1:7">
      <c r="A1289" s="396">
        <v>2240450</v>
      </c>
      <c r="B1289" s="273" t="s">
        <v>146</v>
      </c>
      <c r="C1289" s="275">
        <v>0</v>
      </c>
      <c r="D1289" s="275">
        <v>0</v>
      </c>
      <c r="E1289" s="88" t="str">
        <f t="shared" si="75"/>
        <v/>
      </c>
      <c r="F1289" s="247" t="str">
        <f t="shared" si="73"/>
        <v>否</v>
      </c>
      <c r="G1289" s="136" t="str">
        <f t="shared" si="74"/>
        <v>项</v>
      </c>
    </row>
    <row r="1290" ht="36" customHeight="1" spans="1:7">
      <c r="A1290" s="396">
        <v>2240499</v>
      </c>
      <c r="B1290" s="273" t="s">
        <v>1103</v>
      </c>
      <c r="C1290" s="275">
        <v>0</v>
      </c>
      <c r="D1290" s="275">
        <v>0</v>
      </c>
      <c r="E1290" s="88" t="str">
        <f t="shared" si="75"/>
        <v/>
      </c>
      <c r="F1290" s="247" t="str">
        <f t="shared" si="73"/>
        <v>否</v>
      </c>
      <c r="G1290" s="136" t="str">
        <f t="shared" si="74"/>
        <v>项</v>
      </c>
    </row>
    <row r="1291" ht="36" customHeight="1" spans="1:7">
      <c r="A1291" s="395">
        <v>22405</v>
      </c>
      <c r="B1291" s="270" t="s">
        <v>1104</v>
      </c>
      <c r="C1291" s="277">
        <v>87</v>
      </c>
      <c r="D1291" s="277">
        <v>100</v>
      </c>
      <c r="E1291" s="85">
        <f t="shared" si="75"/>
        <v>0.149</v>
      </c>
      <c r="F1291" s="247" t="str">
        <f t="shared" si="73"/>
        <v>是</v>
      </c>
      <c r="G1291" s="136" t="str">
        <f t="shared" si="74"/>
        <v>款</v>
      </c>
    </row>
    <row r="1292" ht="36" customHeight="1" spans="1:7">
      <c r="A1292" s="396">
        <v>2240501</v>
      </c>
      <c r="B1292" s="273" t="s">
        <v>137</v>
      </c>
      <c r="C1292" s="275">
        <v>2</v>
      </c>
      <c r="D1292" s="275">
        <v>0</v>
      </c>
      <c r="E1292" s="88">
        <f t="shared" si="75"/>
        <v>-1</v>
      </c>
      <c r="F1292" s="247" t="str">
        <f t="shared" si="73"/>
        <v>是</v>
      </c>
      <c r="G1292" s="136" t="str">
        <f t="shared" si="74"/>
        <v>项</v>
      </c>
    </row>
    <row r="1293" ht="36" customHeight="1" spans="1:7">
      <c r="A1293" s="396">
        <v>2240502</v>
      </c>
      <c r="B1293" s="273" t="s">
        <v>138</v>
      </c>
      <c r="C1293" s="275">
        <v>0</v>
      </c>
      <c r="D1293" s="275">
        <v>0</v>
      </c>
      <c r="E1293" s="88" t="str">
        <f t="shared" si="75"/>
        <v/>
      </c>
      <c r="F1293" s="247" t="str">
        <f t="shared" si="73"/>
        <v>否</v>
      </c>
      <c r="G1293" s="136" t="str">
        <f t="shared" si="74"/>
        <v>项</v>
      </c>
    </row>
    <row r="1294" ht="36" customHeight="1" spans="1:7">
      <c r="A1294" s="396">
        <v>2240503</v>
      </c>
      <c r="B1294" s="273" t="s">
        <v>139</v>
      </c>
      <c r="C1294" s="275">
        <v>0</v>
      </c>
      <c r="D1294" s="275">
        <v>0</v>
      </c>
      <c r="E1294" s="88" t="str">
        <f t="shared" si="75"/>
        <v/>
      </c>
      <c r="F1294" s="247" t="str">
        <f t="shared" si="73"/>
        <v>否</v>
      </c>
      <c r="G1294" s="136" t="str">
        <f t="shared" si="74"/>
        <v>项</v>
      </c>
    </row>
    <row r="1295" ht="36" customHeight="1" spans="1:7">
      <c r="A1295" s="396">
        <v>2240504</v>
      </c>
      <c r="B1295" s="273" t="s">
        <v>1105</v>
      </c>
      <c r="C1295" s="275">
        <v>0</v>
      </c>
      <c r="D1295" s="275">
        <v>0</v>
      </c>
      <c r="E1295" s="88" t="str">
        <f t="shared" si="75"/>
        <v/>
      </c>
      <c r="F1295" s="247" t="str">
        <f t="shared" si="73"/>
        <v>否</v>
      </c>
      <c r="G1295" s="136" t="str">
        <f t="shared" si="74"/>
        <v>项</v>
      </c>
    </row>
    <row r="1296" ht="36" customHeight="1" spans="1:7">
      <c r="A1296" s="396">
        <v>2240505</v>
      </c>
      <c r="B1296" s="273" t="s">
        <v>1106</v>
      </c>
      <c r="C1296" s="275">
        <v>2</v>
      </c>
      <c r="D1296" s="275">
        <v>6</v>
      </c>
      <c r="E1296" s="88">
        <f t="shared" si="75"/>
        <v>2</v>
      </c>
      <c r="F1296" s="247" t="str">
        <f t="shared" si="73"/>
        <v>是</v>
      </c>
      <c r="G1296" s="136" t="str">
        <f t="shared" si="74"/>
        <v>项</v>
      </c>
    </row>
    <row r="1297" ht="36" customHeight="1" spans="1:7">
      <c r="A1297" s="396">
        <v>2240506</v>
      </c>
      <c r="B1297" s="273" t="s">
        <v>1107</v>
      </c>
      <c r="C1297" s="275">
        <v>3</v>
      </c>
      <c r="D1297" s="275">
        <v>13</v>
      </c>
      <c r="E1297" s="88">
        <f t="shared" si="75"/>
        <v>3.333</v>
      </c>
      <c r="F1297" s="247" t="str">
        <f t="shared" si="73"/>
        <v>是</v>
      </c>
      <c r="G1297" s="136" t="str">
        <f t="shared" si="74"/>
        <v>项</v>
      </c>
    </row>
    <row r="1298" ht="36" customHeight="1" spans="1:7">
      <c r="A1298" s="396">
        <v>2240507</v>
      </c>
      <c r="B1298" s="273" t="s">
        <v>1108</v>
      </c>
      <c r="C1298" s="275">
        <v>0</v>
      </c>
      <c r="D1298" s="275">
        <v>0</v>
      </c>
      <c r="E1298" s="88" t="str">
        <f t="shared" si="75"/>
        <v/>
      </c>
      <c r="F1298" s="247" t="str">
        <f t="shared" si="73"/>
        <v>否</v>
      </c>
      <c r="G1298" s="136" t="str">
        <f t="shared" si="74"/>
        <v>项</v>
      </c>
    </row>
    <row r="1299" ht="36" customHeight="1" spans="1:7">
      <c r="A1299" s="396">
        <v>2240508</v>
      </c>
      <c r="B1299" s="273" t="s">
        <v>1109</v>
      </c>
      <c r="C1299" s="275">
        <v>0</v>
      </c>
      <c r="D1299" s="275">
        <v>0</v>
      </c>
      <c r="E1299" s="88" t="str">
        <f t="shared" si="75"/>
        <v/>
      </c>
      <c r="F1299" s="247" t="str">
        <f t="shared" si="73"/>
        <v>否</v>
      </c>
      <c r="G1299" s="136" t="str">
        <f t="shared" si="74"/>
        <v>项</v>
      </c>
    </row>
    <row r="1300" ht="36" customHeight="1" spans="1:7">
      <c r="A1300" s="396">
        <v>2240509</v>
      </c>
      <c r="B1300" s="273" t="s">
        <v>1110</v>
      </c>
      <c r="C1300" s="275">
        <v>0</v>
      </c>
      <c r="D1300" s="275">
        <v>0</v>
      </c>
      <c r="E1300" s="88" t="str">
        <f t="shared" si="75"/>
        <v/>
      </c>
      <c r="F1300" s="247" t="str">
        <f t="shared" si="73"/>
        <v>否</v>
      </c>
      <c r="G1300" s="136" t="str">
        <f t="shared" si="74"/>
        <v>项</v>
      </c>
    </row>
    <row r="1301" ht="36" customHeight="1" spans="1:7">
      <c r="A1301" s="396">
        <v>2240510</v>
      </c>
      <c r="B1301" s="273" t="s">
        <v>1111</v>
      </c>
      <c r="C1301" s="275">
        <v>0</v>
      </c>
      <c r="D1301" s="275">
        <v>0</v>
      </c>
      <c r="E1301" s="88" t="str">
        <f t="shared" si="75"/>
        <v/>
      </c>
      <c r="F1301" s="247" t="str">
        <f t="shared" si="73"/>
        <v>否</v>
      </c>
      <c r="G1301" s="136" t="str">
        <f t="shared" si="74"/>
        <v>项</v>
      </c>
    </row>
    <row r="1302" ht="36" customHeight="1" spans="1:7">
      <c r="A1302" s="396">
        <v>2240550</v>
      </c>
      <c r="B1302" s="273" t="s">
        <v>1112</v>
      </c>
      <c r="C1302" s="275">
        <v>80</v>
      </c>
      <c r="D1302" s="275">
        <v>81</v>
      </c>
      <c r="E1302" s="88">
        <f t="shared" si="75"/>
        <v>0.013</v>
      </c>
      <c r="F1302" s="247" t="str">
        <f t="shared" si="73"/>
        <v>是</v>
      </c>
      <c r="G1302" s="136" t="str">
        <f t="shared" si="74"/>
        <v>项</v>
      </c>
    </row>
    <row r="1303" ht="36" customHeight="1" spans="1:7">
      <c r="A1303" s="396">
        <v>2240599</v>
      </c>
      <c r="B1303" s="273" t="s">
        <v>1113</v>
      </c>
      <c r="C1303" s="275">
        <v>0</v>
      </c>
      <c r="D1303" s="275">
        <v>0</v>
      </c>
      <c r="E1303" s="88" t="str">
        <f t="shared" si="75"/>
        <v/>
      </c>
      <c r="F1303" s="247" t="str">
        <f t="shared" si="73"/>
        <v>否</v>
      </c>
      <c r="G1303" s="136" t="str">
        <f t="shared" si="74"/>
        <v>项</v>
      </c>
    </row>
    <row r="1304" ht="36" customHeight="1" spans="1:7">
      <c r="A1304" s="395">
        <v>22406</v>
      </c>
      <c r="B1304" s="270" t="s">
        <v>1114</v>
      </c>
      <c r="C1304" s="277">
        <v>85</v>
      </c>
      <c r="D1304" s="277">
        <v>0</v>
      </c>
      <c r="E1304" s="85">
        <f t="shared" si="75"/>
        <v>-1</v>
      </c>
      <c r="F1304" s="247" t="str">
        <f t="shared" si="73"/>
        <v>是</v>
      </c>
      <c r="G1304" s="136" t="str">
        <f t="shared" si="74"/>
        <v>款</v>
      </c>
    </row>
    <row r="1305" ht="36" customHeight="1" spans="1:7">
      <c r="A1305" s="396">
        <v>2240601</v>
      </c>
      <c r="B1305" s="273" t="s">
        <v>1115</v>
      </c>
      <c r="C1305" s="275">
        <v>77</v>
      </c>
      <c r="D1305" s="275">
        <v>0</v>
      </c>
      <c r="E1305" s="88">
        <f t="shared" si="75"/>
        <v>-1</v>
      </c>
      <c r="F1305" s="247" t="str">
        <f t="shared" si="73"/>
        <v>是</v>
      </c>
      <c r="G1305" s="136" t="str">
        <f t="shared" si="74"/>
        <v>项</v>
      </c>
    </row>
    <row r="1306" ht="36" customHeight="1" spans="1:7">
      <c r="A1306" s="396">
        <v>2240602</v>
      </c>
      <c r="B1306" s="273" t="s">
        <v>1116</v>
      </c>
      <c r="C1306" s="275">
        <v>8</v>
      </c>
      <c r="D1306" s="275">
        <v>0</v>
      </c>
      <c r="E1306" s="88">
        <f t="shared" si="75"/>
        <v>-1</v>
      </c>
      <c r="F1306" s="247" t="str">
        <f t="shared" si="73"/>
        <v>是</v>
      </c>
      <c r="G1306" s="136" t="str">
        <f t="shared" si="74"/>
        <v>项</v>
      </c>
    </row>
    <row r="1307" ht="36" customHeight="1" spans="1:7">
      <c r="A1307" s="396">
        <v>2240699</v>
      </c>
      <c r="B1307" s="273" t="s">
        <v>1117</v>
      </c>
      <c r="C1307" s="275">
        <v>0</v>
      </c>
      <c r="D1307" s="275">
        <v>0</v>
      </c>
      <c r="E1307" s="88" t="str">
        <f t="shared" si="75"/>
        <v/>
      </c>
      <c r="F1307" s="247" t="str">
        <f t="shared" si="73"/>
        <v>否</v>
      </c>
      <c r="G1307" s="136" t="str">
        <f t="shared" si="74"/>
        <v>项</v>
      </c>
    </row>
    <row r="1308" ht="36" customHeight="1" spans="1:7">
      <c r="A1308" s="395">
        <v>22407</v>
      </c>
      <c r="B1308" s="270" t="s">
        <v>1118</v>
      </c>
      <c r="C1308" s="277">
        <v>386</v>
      </c>
      <c r="D1308" s="277">
        <v>0</v>
      </c>
      <c r="E1308" s="85">
        <f t="shared" si="75"/>
        <v>-1</v>
      </c>
      <c r="F1308" s="247" t="str">
        <f t="shared" si="73"/>
        <v>是</v>
      </c>
      <c r="G1308" s="136" t="str">
        <f t="shared" si="74"/>
        <v>款</v>
      </c>
    </row>
    <row r="1309" ht="36" customHeight="1" spans="1:7">
      <c r="A1309" s="396">
        <v>2240701</v>
      </c>
      <c r="B1309" s="273" t="s">
        <v>1119</v>
      </c>
      <c r="C1309" s="275">
        <v>0</v>
      </c>
      <c r="D1309" s="275">
        <v>0</v>
      </c>
      <c r="E1309" s="88" t="str">
        <f t="shared" si="75"/>
        <v/>
      </c>
      <c r="F1309" s="247" t="str">
        <f t="shared" si="73"/>
        <v>否</v>
      </c>
      <c r="G1309" s="136" t="str">
        <f t="shared" si="74"/>
        <v>项</v>
      </c>
    </row>
    <row r="1310" ht="36" customHeight="1" spans="1:7">
      <c r="A1310" s="396">
        <v>2240702</v>
      </c>
      <c r="B1310" s="273" t="s">
        <v>1120</v>
      </c>
      <c r="C1310" s="275">
        <v>0</v>
      </c>
      <c r="D1310" s="275">
        <v>0</v>
      </c>
      <c r="E1310" s="88" t="str">
        <f t="shared" si="75"/>
        <v/>
      </c>
      <c r="F1310" s="247" t="str">
        <f t="shared" si="73"/>
        <v>否</v>
      </c>
      <c r="G1310" s="136" t="str">
        <f t="shared" si="74"/>
        <v>项</v>
      </c>
    </row>
    <row r="1311" ht="36" customHeight="1" spans="1:7">
      <c r="A1311" s="396">
        <v>2240703</v>
      </c>
      <c r="B1311" s="273" t="s">
        <v>1121</v>
      </c>
      <c r="C1311" s="275">
        <v>386</v>
      </c>
      <c r="D1311" s="275">
        <v>0</v>
      </c>
      <c r="E1311" s="88">
        <f t="shared" si="75"/>
        <v>-1</v>
      </c>
      <c r="F1311" s="247" t="str">
        <f t="shared" si="73"/>
        <v>是</v>
      </c>
      <c r="G1311" s="136" t="str">
        <f t="shared" si="74"/>
        <v>项</v>
      </c>
    </row>
    <row r="1312" ht="36" customHeight="1" spans="1:7">
      <c r="A1312" s="396">
        <v>2240704</v>
      </c>
      <c r="B1312" s="273" t="s">
        <v>1122</v>
      </c>
      <c r="C1312" s="275">
        <v>0</v>
      </c>
      <c r="D1312" s="275">
        <v>0</v>
      </c>
      <c r="E1312" s="88" t="str">
        <f t="shared" si="75"/>
        <v/>
      </c>
      <c r="F1312" s="247" t="str">
        <f t="shared" si="73"/>
        <v>否</v>
      </c>
      <c r="G1312" s="136" t="str">
        <f t="shared" si="74"/>
        <v>项</v>
      </c>
    </row>
    <row r="1313" ht="36" customHeight="1" spans="1:7">
      <c r="A1313" s="396">
        <v>2240799</v>
      </c>
      <c r="B1313" s="273" t="s">
        <v>1123</v>
      </c>
      <c r="C1313" s="275">
        <v>0</v>
      </c>
      <c r="D1313" s="275">
        <v>0</v>
      </c>
      <c r="E1313" s="88" t="str">
        <f t="shared" si="75"/>
        <v/>
      </c>
      <c r="F1313" s="247" t="str">
        <f t="shared" si="73"/>
        <v>否</v>
      </c>
      <c r="G1313" s="136" t="str">
        <f t="shared" si="74"/>
        <v>项</v>
      </c>
    </row>
    <row r="1314" ht="36" customHeight="1" spans="1:7">
      <c r="A1314" s="395">
        <v>22499</v>
      </c>
      <c r="B1314" s="270" t="s">
        <v>1124</v>
      </c>
      <c r="C1314" s="277">
        <v>0</v>
      </c>
      <c r="D1314" s="277">
        <v>0</v>
      </c>
      <c r="E1314" s="85" t="str">
        <f t="shared" si="75"/>
        <v/>
      </c>
      <c r="F1314" s="247" t="str">
        <f t="shared" si="73"/>
        <v>否</v>
      </c>
      <c r="G1314" s="136" t="str">
        <f t="shared" si="74"/>
        <v>款</v>
      </c>
    </row>
    <row r="1315" ht="36" customHeight="1" spans="1:7">
      <c r="A1315" s="401">
        <v>2249999</v>
      </c>
      <c r="B1315" s="273" t="s">
        <v>1125</v>
      </c>
      <c r="C1315" s="275">
        <v>0</v>
      </c>
      <c r="D1315" s="275">
        <v>0</v>
      </c>
      <c r="E1315" s="88" t="str">
        <f t="shared" si="75"/>
        <v/>
      </c>
      <c r="F1315" s="247" t="str">
        <f t="shared" si="73"/>
        <v>否</v>
      </c>
      <c r="G1315" s="136" t="str">
        <f t="shared" si="74"/>
        <v>项</v>
      </c>
    </row>
    <row r="1316" ht="36" customHeight="1" spans="1:7">
      <c r="A1316" s="395">
        <v>227</v>
      </c>
      <c r="B1316" s="270" t="s">
        <v>112</v>
      </c>
      <c r="C1316" s="277">
        <v>2400</v>
      </c>
      <c r="D1316" s="277">
        <v>2000</v>
      </c>
      <c r="E1316" s="85">
        <f t="shared" si="75"/>
        <v>-0.167</v>
      </c>
      <c r="F1316" s="247" t="str">
        <f t="shared" si="73"/>
        <v>是</v>
      </c>
      <c r="G1316" s="136" t="str">
        <f t="shared" si="74"/>
        <v>类</v>
      </c>
    </row>
    <row r="1317" ht="36" customHeight="1" spans="1:7">
      <c r="A1317" s="395">
        <v>232</v>
      </c>
      <c r="B1317" s="270" t="s">
        <v>114</v>
      </c>
      <c r="C1317" s="277">
        <v>6502</v>
      </c>
      <c r="D1317" s="277">
        <v>3347</v>
      </c>
      <c r="E1317" s="85">
        <f t="shared" si="75"/>
        <v>-0.485</v>
      </c>
      <c r="F1317" s="247" t="str">
        <f t="shared" si="73"/>
        <v>是</v>
      </c>
      <c r="G1317" s="136" t="str">
        <f t="shared" si="74"/>
        <v>类</v>
      </c>
    </row>
    <row r="1318" ht="36" customHeight="1" spans="1:7">
      <c r="A1318" s="395">
        <v>23203</v>
      </c>
      <c r="B1318" s="270" t="s">
        <v>1126</v>
      </c>
      <c r="C1318" s="277">
        <v>6502</v>
      </c>
      <c r="D1318" s="277">
        <v>3347</v>
      </c>
      <c r="E1318" s="85">
        <f t="shared" si="75"/>
        <v>-0.485</v>
      </c>
      <c r="F1318" s="247" t="str">
        <f t="shared" si="73"/>
        <v>是</v>
      </c>
      <c r="G1318" s="136" t="str">
        <f t="shared" si="74"/>
        <v>款</v>
      </c>
    </row>
    <row r="1319" ht="36" customHeight="1" spans="1:7">
      <c r="A1319" s="396">
        <v>2320301</v>
      </c>
      <c r="B1319" s="273" t="s">
        <v>1127</v>
      </c>
      <c r="C1319" s="275">
        <v>6502</v>
      </c>
      <c r="D1319" s="275">
        <v>3347</v>
      </c>
      <c r="E1319" s="88">
        <f t="shared" si="75"/>
        <v>-0.485</v>
      </c>
      <c r="F1319" s="247" t="str">
        <f t="shared" si="73"/>
        <v>是</v>
      </c>
      <c r="G1319" s="136" t="str">
        <f t="shared" si="74"/>
        <v>项</v>
      </c>
    </row>
    <row r="1320" ht="36" customHeight="1" spans="1:7">
      <c r="A1320" s="396">
        <v>2320302</v>
      </c>
      <c r="B1320" s="273" t="s">
        <v>1128</v>
      </c>
      <c r="C1320" s="275">
        <v>0</v>
      </c>
      <c r="D1320" s="275">
        <v>0</v>
      </c>
      <c r="E1320" s="88" t="str">
        <f t="shared" si="75"/>
        <v/>
      </c>
      <c r="F1320" s="247" t="str">
        <f t="shared" si="73"/>
        <v>否</v>
      </c>
      <c r="G1320" s="136" t="str">
        <f t="shared" si="74"/>
        <v>项</v>
      </c>
    </row>
    <row r="1321" ht="36" customHeight="1" spans="1:7">
      <c r="A1321" s="396">
        <v>2320303</v>
      </c>
      <c r="B1321" s="273" t="s">
        <v>1129</v>
      </c>
      <c r="C1321" s="275">
        <v>0</v>
      </c>
      <c r="D1321" s="275">
        <v>0</v>
      </c>
      <c r="E1321" s="88" t="str">
        <f t="shared" si="75"/>
        <v/>
      </c>
      <c r="F1321" s="247" t="str">
        <f t="shared" si="73"/>
        <v>否</v>
      </c>
      <c r="G1321" s="136" t="str">
        <f t="shared" si="74"/>
        <v>项</v>
      </c>
    </row>
    <row r="1322" ht="36" customHeight="1" spans="1:7">
      <c r="A1322" s="399">
        <v>2320399</v>
      </c>
      <c r="B1322" s="273" t="s">
        <v>1130</v>
      </c>
      <c r="C1322" s="275">
        <v>0</v>
      </c>
      <c r="D1322" s="275">
        <v>0</v>
      </c>
      <c r="E1322" s="88" t="str">
        <f t="shared" si="75"/>
        <v/>
      </c>
      <c r="F1322" s="247" t="str">
        <f t="shared" si="73"/>
        <v>否</v>
      </c>
      <c r="G1322" s="136" t="str">
        <f t="shared" si="74"/>
        <v>项</v>
      </c>
    </row>
    <row r="1323" ht="36" customHeight="1" spans="1:7">
      <c r="A1323" s="395">
        <v>233</v>
      </c>
      <c r="B1323" s="270" t="s">
        <v>116</v>
      </c>
      <c r="C1323" s="277">
        <v>25</v>
      </c>
      <c r="D1323" s="277">
        <v>21</v>
      </c>
      <c r="E1323" s="85">
        <f t="shared" si="75"/>
        <v>-0.16</v>
      </c>
      <c r="F1323" s="247" t="str">
        <f t="shared" si="73"/>
        <v>是</v>
      </c>
      <c r="G1323" s="136" t="str">
        <f t="shared" si="74"/>
        <v>类</v>
      </c>
    </row>
    <row r="1324" ht="36" customHeight="1" spans="1:7">
      <c r="A1324" s="395">
        <v>23303</v>
      </c>
      <c r="B1324" s="270" t="s">
        <v>1131</v>
      </c>
      <c r="C1324" s="277">
        <v>25</v>
      </c>
      <c r="D1324" s="277">
        <v>21</v>
      </c>
      <c r="E1324" s="85">
        <f t="shared" si="75"/>
        <v>-0.16</v>
      </c>
      <c r="F1324" s="247" t="str">
        <f t="shared" si="73"/>
        <v>是</v>
      </c>
      <c r="G1324" s="136" t="str">
        <f t="shared" si="74"/>
        <v>款</v>
      </c>
    </row>
    <row r="1325" ht="36" customHeight="1" spans="1:7">
      <c r="A1325" s="395">
        <v>229</v>
      </c>
      <c r="B1325" s="270" t="s">
        <v>118</v>
      </c>
      <c r="C1325" s="277">
        <v>5970</v>
      </c>
      <c r="D1325" s="277">
        <v>11151</v>
      </c>
      <c r="E1325" s="85">
        <f t="shared" si="75"/>
        <v>0.868</v>
      </c>
      <c r="F1325" s="247" t="str">
        <f>IF(LEN(A1325)=3,"是",IF(B1325&lt;&gt;"",IF(SUM(C1325:D1325)&lt;&gt;0,"是","否"),"是"))</f>
        <v>是</v>
      </c>
      <c r="G1325" s="136" t="str">
        <f>IF(LEN(A1325)=3,"类",IF(LEN(A1325)=5,"款","项"))</f>
        <v>类</v>
      </c>
    </row>
    <row r="1326" ht="36" customHeight="1" spans="1:7">
      <c r="A1326" s="395">
        <v>22902</v>
      </c>
      <c r="B1326" s="270" t="s">
        <v>1132</v>
      </c>
      <c r="C1326" s="277">
        <v>5970</v>
      </c>
      <c r="D1326" s="277">
        <v>0</v>
      </c>
      <c r="E1326" s="85">
        <f t="shared" si="75"/>
        <v>-1</v>
      </c>
      <c r="F1326" s="247" t="str">
        <f>IF(LEN(A1326)=3,"是",IF(B1326&lt;&gt;"",IF(SUM(C1326:D1326)&lt;&gt;0,"是","否"),"是"))</f>
        <v>是</v>
      </c>
      <c r="G1326" s="136" t="str">
        <f>IF(LEN(A1326)=3,"类",IF(LEN(A1326)=5,"款","项"))</f>
        <v>款</v>
      </c>
    </row>
    <row r="1327" ht="36" customHeight="1" spans="1:7">
      <c r="A1327" s="395">
        <v>22999</v>
      </c>
      <c r="B1327" s="270" t="s">
        <v>980</v>
      </c>
      <c r="C1327" s="277">
        <v>0</v>
      </c>
      <c r="D1327" s="277">
        <v>11151</v>
      </c>
      <c r="E1327" s="85" t="str">
        <f t="shared" si="75"/>
        <v/>
      </c>
      <c r="F1327" s="247" t="str">
        <f>IF(LEN(A1327)=3,"是",IF(B1327&lt;&gt;"",IF(SUM(C1327:D1327)&lt;&gt;0,"是","否"),"是"))</f>
        <v>是</v>
      </c>
      <c r="G1327" s="136" t="str">
        <f>IF(LEN(A1327)=3,"类",IF(LEN(A1327)=5,"款","项"))</f>
        <v>款</v>
      </c>
    </row>
    <row r="1328" ht="36" customHeight="1" spans="1:6">
      <c r="A1328" s="414"/>
      <c r="B1328" s="415"/>
      <c r="C1328" s="416"/>
      <c r="D1328" s="416"/>
      <c r="E1328" s="88" t="str">
        <f t="shared" si="75"/>
        <v/>
      </c>
      <c r="F1328" s="247" t="str">
        <f>IF(LEN(A1328)=3,"是",IF(B1328&lt;&gt;"",IF(SUM(C1328:D1328)&lt;&gt;0,"是","否"),"是"))</f>
        <v>是</v>
      </c>
    </row>
    <row r="1329" ht="36" customHeight="1" spans="1:6">
      <c r="A1329" s="417"/>
      <c r="B1329" s="162" t="s">
        <v>1133</v>
      </c>
      <c r="C1329" s="271">
        <f>C4+C249+C252+C271+C363+C417+C473+C532+C659+C731+C810+C833+C944+C1008+C1078+C1098+C1125+C1135+C1180+C1200+C1258+C1316+C1317+C1323+C1325</f>
        <v>177300</v>
      </c>
      <c r="D1329" s="271">
        <f>D4+D249+D252+D271+D363+D417+D473+D532+D659+D731+D810+D833+D944+D1008+D1078+D1098+D1125+D1135+D1180+D1200+D1258+D1316+D1317+D1323+D1325</f>
        <v>173500</v>
      </c>
      <c r="E1329" s="88">
        <f t="shared" si="75"/>
        <v>-0.021</v>
      </c>
      <c r="F1329" s="247" t="str">
        <f>IF(LEN(A1329)=3,"是",IF(B1329&lt;&gt;"",IF(SUM(C1329:D1329)&lt;&gt;0,"是","否"),"是"))</f>
        <v>是</v>
      </c>
    </row>
    <row r="1330" spans="3:3">
      <c r="C1330" s="340"/>
    </row>
    <row r="1331" spans="3:3">
      <c r="C1331" s="365"/>
    </row>
    <row r="1332" spans="3:3">
      <c r="C1332" s="340"/>
    </row>
    <row r="1333" spans="3:3">
      <c r="C1333" s="365"/>
    </row>
    <row r="1334" spans="3:3">
      <c r="C1334" s="340"/>
    </row>
    <row r="1335" spans="3:3">
      <c r="C1335" s="340"/>
    </row>
    <row r="1336" spans="3:3">
      <c r="C1336" s="365"/>
    </row>
    <row r="1337" spans="3:3">
      <c r="C1337" s="340"/>
    </row>
    <row r="1338" spans="3:3">
      <c r="C1338" s="340"/>
    </row>
    <row r="1339" spans="3:3">
      <c r="C1339" s="340"/>
    </row>
    <row r="1340" spans="3:3">
      <c r="C1340" s="340"/>
    </row>
    <row r="1341" spans="3:5">
      <c r="C1341" s="365"/>
      <c r="E1341" s="295">
        <f>IF(C1329&lt;&gt;0,IF((D1329/C1329-1)&lt;-30%,"",IF((D1329/C1329-1)&gt;150%,"",D1329/C1329-1)),"")</f>
        <v>0</v>
      </c>
    </row>
    <row r="1342" spans="3:3">
      <c r="C1342" s="340"/>
    </row>
  </sheetData>
  <autoFilter ref="A3:G1329">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6" stopIfTrue="1" operator="lessThan">
      <formula>0</formula>
    </cfRule>
  </conditionalFormatting>
  <conditionalFormatting sqref="F250">
    <cfRule type="cellIs" dxfId="2" priority="1105" stopIfTrue="1" operator="lessThan">
      <formula>0</formula>
    </cfRule>
  </conditionalFormatting>
  <conditionalFormatting sqref="F251">
    <cfRule type="cellIs" dxfId="2" priority="1104" stopIfTrue="1" operator="lessThan">
      <formula>0</formula>
    </cfRule>
  </conditionalFormatting>
  <conditionalFormatting sqref="F252">
    <cfRule type="cellIs" dxfId="2" priority="1103" stopIfTrue="1" operator="lessThan">
      <formula>0</formula>
    </cfRule>
  </conditionalFormatting>
  <conditionalFormatting sqref="F253">
    <cfRule type="cellIs" dxfId="2" priority="1102" stopIfTrue="1" operator="lessThan">
      <formula>0</formula>
    </cfRule>
  </conditionalFormatting>
  <conditionalFormatting sqref="F254">
    <cfRule type="cellIs" dxfId="2" priority="1101" stopIfTrue="1" operator="lessThan">
      <formula>0</formula>
    </cfRule>
  </conditionalFormatting>
  <conditionalFormatting sqref="F255">
    <cfRule type="cellIs" dxfId="2" priority="1100" stopIfTrue="1" operator="lessThan">
      <formula>0</formula>
    </cfRule>
  </conditionalFormatting>
  <conditionalFormatting sqref="F256">
    <cfRule type="cellIs" dxfId="2" priority="1099" stopIfTrue="1" operator="lessThan">
      <formula>0</formula>
    </cfRule>
  </conditionalFormatting>
  <conditionalFormatting sqref="F257">
    <cfRule type="cellIs" dxfId="2" priority="1098" stopIfTrue="1" operator="lessThan">
      <formula>0</formula>
    </cfRule>
  </conditionalFormatting>
  <conditionalFormatting sqref="F258">
    <cfRule type="cellIs" dxfId="2" priority="1097" stopIfTrue="1" operator="lessThan">
      <formula>0</formula>
    </cfRule>
  </conditionalFormatting>
  <conditionalFormatting sqref="F259">
    <cfRule type="cellIs" dxfId="2" priority="1096" stopIfTrue="1" operator="lessThan">
      <formula>0</formula>
    </cfRule>
  </conditionalFormatting>
  <conditionalFormatting sqref="F260">
    <cfRule type="cellIs" dxfId="2" priority="1095" stopIfTrue="1" operator="lessThan">
      <formula>0</formula>
    </cfRule>
  </conditionalFormatting>
  <conditionalFormatting sqref="F261">
    <cfRule type="cellIs" dxfId="2" priority="1094" stopIfTrue="1" operator="lessThan">
      <formula>0</formula>
    </cfRule>
  </conditionalFormatting>
  <conditionalFormatting sqref="F262">
    <cfRule type="cellIs" dxfId="2" priority="1093" stopIfTrue="1" operator="lessThan">
      <formula>0</formula>
    </cfRule>
  </conditionalFormatting>
  <conditionalFormatting sqref="F263">
    <cfRule type="cellIs" dxfId="2" priority="1092" stopIfTrue="1" operator="lessThan">
      <formula>0</formula>
    </cfRule>
  </conditionalFormatting>
  <conditionalFormatting sqref="F264">
    <cfRule type="cellIs" dxfId="2" priority="1091" stopIfTrue="1" operator="lessThan">
      <formula>0</formula>
    </cfRule>
  </conditionalFormatting>
  <conditionalFormatting sqref="F265">
    <cfRule type="cellIs" dxfId="2" priority="1090" stopIfTrue="1" operator="lessThan">
      <formula>0</formula>
    </cfRule>
  </conditionalFormatting>
  <conditionalFormatting sqref="F266">
    <cfRule type="cellIs" dxfId="2" priority="1089" stopIfTrue="1" operator="lessThan">
      <formula>0</formula>
    </cfRule>
  </conditionalFormatting>
  <conditionalFormatting sqref="F267">
    <cfRule type="cellIs" dxfId="2" priority="1088" stopIfTrue="1" operator="lessThan">
      <formula>0</formula>
    </cfRule>
  </conditionalFormatting>
  <conditionalFormatting sqref="F268">
    <cfRule type="cellIs" dxfId="2" priority="1087" stopIfTrue="1" operator="lessThan">
      <formula>0</formula>
    </cfRule>
  </conditionalFormatting>
  <conditionalFormatting sqref="F269">
    <cfRule type="cellIs" dxfId="2" priority="1086" stopIfTrue="1" operator="lessThan">
      <formula>0</formula>
    </cfRule>
  </conditionalFormatting>
  <conditionalFormatting sqref="F270">
    <cfRule type="cellIs" dxfId="2" priority="1085" stopIfTrue="1" operator="lessThan">
      <formula>0</formula>
    </cfRule>
  </conditionalFormatting>
  <conditionalFormatting sqref="F271">
    <cfRule type="cellIs" dxfId="2" priority="1083" stopIfTrue="1" operator="lessThan">
      <formula>0</formula>
    </cfRule>
  </conditionalFormatting>
  <conditionalFormatting sqref="F272">
    <cfRule type="cellIs" dxfId="2" priority="1082" stopIfTrue="1" operator="lessThan">
      <formula>0</formula>
    </cfRule>
  </conditionalFormatting>
  <conditionalFormatting sqref="F273">
    <cfRule type="cellIs" dxfId="2" priority="1081" stopIfTrue="1" operator="lessThan">
      <formula>0</formula>
    </cfRule>
  </conditionalFormatting>
  <conditionalFormatting sqref="F274">
    <cfRule type="cellIs" dxfId="2" priority="1080" stopIfTrue="1" operator="lessThan">
      <formula>0</formula>
    </cfRule>
  </conditionalFormatting>
  <conditionalFormatting sqref="F275">
    <cfRule type="cellIs" dxfId="2" priority="1079" stopIfTrue="1" operator="lessThan">
      <formula>0</formula>
    </cfRule>
  </conditionalFormatting>
  <conditionalFormatting sqref="F276">
    <cfRule type="cellIs" dxfId="2" priority="1078" stopIfTrue="1" operator="lessThan">
      <formula>0</formula>
    </cfRule>
  </conditionalFormatting>
  <conditionalFormatting sqref="F277">
    <cfRule type="cellIs" dxfId="2" priority="1077" stopIfTrue="1" operator="lessThan">
      <formula>0</formula>
    </cfRule>
  </conditionalFormatting>
  <conditionalFormatting sqref="F278">
    <cfRule type="cellIs" dxfId="2" priority="1076" stopIfTrue="1" operator="lessThan">
      <formula>0</formula>
    </cfRule>
  </conditionalFormatting>
  <conditionalFormatting sqref="F279">
    <cfRule type="cellIs" dxfId="2" priority="1075" stopIfTrue="1" operator="lessThan">
      <formula>0</formula>
    </cfRule>
  </conditionalFormatting>
  <conditionalFormatting sqref="F280">
    <cfRule type="cellIs" dxfId="2" priority="1074" stopIfTrue="1" operator="lessThan">
      <formula>0</formula>
    </cfRule>
  </conditionalFormatting>
  <conditionalFormatting sqref="F281">
    <cfRule type="cellIs" dxfId="2" priority="1073" stopIfTrue="1" operator="lessThan">
      <formula>0</formula>
    </cfRule>
  </conditionalFormatting>
  <conditionalFormatting sqref="F282">
    <cfRule type="cellIs" dxfId="2" priority="1072" stopIfTrue="1" operator="lessThan">
      <formula>0</formula>
    </cfRule>
  </conditionalFormatting>
  <conditionalFormatting sqref="F283">
    <cfRule type="cellIs" dxfId="2" priority="1071" stopIfTrue="1" operator="lessThan">
      <formula>0</formula>
    </cfRule>
  </conditionalFormatting>
  <conditionalFormatting sqref="F284">
    <cfRule type="cellIs" dxfId="2" priority="1070" stopIfTrue="1" operator="lessThan">
      <formula>0</formula>
    </cfRule>
  </conditionalFormatting>
  <conditionalFormatting sqref="F285">
    <cfRule type="cellIs" dxfId="2" priority="1069" stopIfTrue="1" operator="lessThan">
      <formula>0</formula>
    </cfRule>
  </conditionalFormatting>
  <conditionalFormatting sqref="F286">
    <cfRule type="cellIs" dxfId="2" priority="1068" stopIfTrue="1" operator="lessThan">
      <formula>0</formula>
    </cfRule>
  </conditionalFormatting>
  <conditionalFormatting sqref="F287">
    <cfRule type="cellIs" dxfId="2" priority="1067" stopIfTrue="1" operator="lessThan">
      <formula>0</formula>
    </cfRule>
  </conditionalFormatting>
  <conditionalFormatting sqref="F288">
    <cfRule type="cellIs" dxfId="2" priority="1066" stopIfTrue="1" operator="lessThan">
      <formula>0</formula>
    </cfRule>
  </conditionalFormatting>
  <conditionalFormatting sqref="F289">
    <cfRule type="cellIs" dxfId="2" priority="1065" stopIfTrue="1" operator="lessThan">
      <formula>0</formula>
    </cfRule>
  </conditionalFormatting>
  <conditionalFormatting sqref="F290">
    <cfRule type="cellIs" dxfId="2" priority="1064" stopIfTrue="1" operator="lessThan">
      <formula>0</formula>
    </cfRule>
  </conditionalFormatting>
  <conditionalFormatting sqref="F291">
    <cfRule type="cellIs" dxfId="2" priority="1063" stopIfTrue="1" operator="lessThan">
      <formula>0</formula>
    </cfRule>
  </conditionalFormatting>
  <conditionalFormatting sqref="F292">
    <cfRule type="cellIs" dxfId="2" priority="1062" stopIfTrue="1" operator="lessThan">
      <formula>0</formula>
    </cfRule>
  </conditionalFormatting>
  <conditionalFormatting sqref="F293">
    <cfRule type="cellIs" dxfId="2" priority="1061" stopIfTrue="1" operator="lessThan">
      <formula>0</formula>
    </cfRule>
  </conditionalFormatting>
  <conditionalFormatting sqref="F294">
    <cfRule type="cellIs" dxfId="2" priority="1060" stopIfTrue="1" operator="lessThan">
      <formula>0</formula>
    </cfRule>
  </conditionalFormatting>
  <conditionalFormatting sqref="F295">
    <cfRule type="cellIs" dxfId="2" priority="1059" stopIfTrue="1" operator="lessThan">
      <formula>0</formula>
    </cfRule>
  </conditionalFormatting>
  <conditionalFormatting sqref="F296">
    <cfRule type="cellIs" dxfId="2" priority="1058" stopIfTrue="1" operator="lessThan">
      <formula>0</formula>
    </cfRule>
  </conditionalFormatting>
  <conditionalFormatting sqref="F297">
    <cfRule type="cellIs" dxfId="2" priority="1057" stopIfTrue="1" operator="lessThan">
      <formula>0</formula>
    </cfRule>
  </conditionalFormatting>
  <conditionalFormatting sqref="F298">
    <cfRule type="cellIs" dxfId="2" priority="1056" stopIfTrue="1" operator="lessThan">
      <formula>0</formula>
    </cfRule>
  </conditionalFormatting>
  <conditionalFormatting sqref="F299">
    <cfRule type="cellIs" dxfId="2" priority="1055" stopIfTrue="1" operator="lessThan">
      <formula>0</formula>
    </cfRule>
  </conditionalFormatting>
  <conditionalFormatting sqref="F300">
    <cfRule type="cellIs" dxfId="2" priority="1054" stopIfTrue="1" operator="lessThan">
      <formula>0</formula>
    </cfRule>
  </conditionalFormatting>
  <conditionalFormatting sqref="F301">
    <cfRule type="cellIs" dxfId="2" priority="1053" stopIfTrue="1" operator="lessThan">
      <formula>0</formula>
    </cfRule>
  </conditionalFormatting>
  <conditionalFormatting sqref="F302">
    <cfRule type="cellIs" dxfId="2" priority="1052" stopIfTrue="1" operator="lessThan">
      <formula>0</formula>
    </cfRule>
  </conditionalFormatting>
  <conditionalFormatting sqref="F303">
    <cfRule type="cellIs" dxfId="2" priority="1051" stopIfTrue="1" operator="lessThan">
      <formula>0</formula>
    </cfRule>
  </conditionalFormatting>
  <conditionalFormatting sqref="F304">
    <cfRule type="cellIs" dxfId="2" priority="1050" stopIfTrue="1" operator="lessThan">
      <formula>0</formula>
    </cfRule>
  </conditionalFormatting>
  <conditionalFormatting sqref="F305">
    <cfRule type="cellIs" dxfId="2" priority="1049" stopIfTrue="1" operator="lessThan">
      <formula>0</formula>
    </cfRule>
  </conditionalFormatting>
  <conditionalFormatting sqref="F306">
    <cfRule type="cellIs" dxfId="2" priority="1048" stopIfTrue="1" operator="lessThan">
      <formula>0</formula>
    </cfRule>
  </conditionalFormatting>
  <conditionalFormatting sqref="F307">
    <cfRule type="cellIs" dxfId="2" priority="1047" stopIfTrue="1" operator="lessThan">
      <formula>0</formula>
    </cfRule>
  </conditionalFormatting>
  <conditionalFormatting sqref="F308">
    <cfRule type="cellIs" dxfId="2" priority="1046" stopIfTrue="1" operator="lessThan">
      <formula>0</formula>
    </cfRule>
  </conditionalFormatting>
  <conditionalFormatting sqref="F309">
    <cfRule type="cellIs" dxfId="2" priority="1045" stopIfTrue="1" operator="lessThan">
      <formula>0</formula>
    </cfRule>
  </conditionalFormatting>
  <conditionalFormatting sqref="F310">
    <cfRule type="cellIs" dxfId="2" priority="1044" stopIfTrue="1" operator="lessThan">
      <formula>0</formula>
    </cfRule>
  </conditionalFormatting>
  <conditionalFormatting sqref="F311">
    <cfRule type="cellIs" dxfId="2" priority="1043" stopIfTrue="1" operator="lessThan">
      <formula>0</formula>
    </cfRule>
  </conditionalFormatting>
  <conditionalFormatting sqref="F312">
    <cfRule type="cellIs" dxfId="2" priority="1042" stopIfTrue="1" operator="lessThan">
      <formula>0</formula>
    </cfRule>
  </conditionalFormatting>
  <conditionalFormatting sqref="F313">
    <cfRule type="cellIs" dxfId="2" priority="1041" stopIfTrue="1" operator="lessThan">
      <formula>0</formula>
    </cfRule>
  </conditionalFormatting>
  <conditionalFormatting sqref="F314">
    <cfRule type="cellIs" dxfId="2" priority="1040" stopIfTrue="1" operator="lessThan">
      <formula>0</formula>
    </cfRule>
  </conditionalFormatting>
  <conditionalFormatting sqref="F315">
    <cfRule type="cellIs" dxfId="2" priority="1039" stopIfTrue="1" operator="lessThan">
      <formula>0</formula>
    </cfRule>
  </conditionalFormatting>
  <conditionalFormatting sqref="F316">
    <cfRule type="cellIs" dxfId="2" priority="1038" stopIfTrue="1" operator="lessThan">
      <formula>0</formula>
    </cfRule>
  </conditionalFormatting>
  <conditionalFormatting sqref="F317">
    <cfRule type="cellIs" dxfId="2" priority="1037" stopIfTrue="1" operator="lessThan">
      <formula>0</formula>
    </cfRule>
  </conditionalFormatting>
  <conditionalFormatting sqref="F318">
    <cfRule type="cellIs" dxfId="2" priority="1036" stopIfTrue="1" operator="lessThan">
      <formula>0</formula>
    </cfRule>
  </conditionalFormatting>
  <conditionalFormatting sqref="F319">
    <cfRule type="cellIs" dxfId="2" priority="1035" stopIfTrue="1" operator="lessThan">
      <formula>0</formula>
    </cfRule>
  </conditionalFormatting>
  <conditionalFormatting sqref="F320">
    <cfRule type="cellIs" dxfId="2" priority="1034" stopIfTrue="1" operator="lessThan">
      <formula>0</formula>
    </cfRule>
  </conditionalFormatting>
  <conditionalFormatting sqref="F321">
    <cfRule type="cellIs" dxfId="2" priority="1033" stopIfTrue="1" operator="lessThan">
      <formula>0</formula>
    </cfRule>
  </conditionalFormatting>
  <conditionalFormatting sqref="F322">
    <cfRule type="cellIs" dxfId="2" priority="1032" stopIfTrue="1" operator="lessThan">
      <formula>0</formula>
    </cfRule>
  </conditionalFormatting>
  <conditionalFormatting sqref="F323">
    <cfRule type="cellIs" dxfId="2" priority="1031" stopIfTrue="1" operator="lessThan">
      <formula>0</formula>
    </cfRule>
  </conditionalFormatting>
  <conditionalFormatting sqref="F324">
    <cfRule type="cellIs" dxfId="2" priority="1030" stopIfTrue="1" operator="lessThan">
      <formula>0</formula>
    </cfRule>
  </conditionalFormatting>
  <conditionalFormatting sqref="F325">
    <cfRule type="cellIs" dxfId="2" priority="1029" stopIfTrue="1" operator="lessThan">
      <formula>0</formula>
    </cfRule>
  </conditionalFormatting>
  <conditionalFormatting sqref="F326">
    <cfRule type="cellIs" dxfId="2" priority="1028" stopIfTrue="1" operator="lessThan">
      <formula>0</formula>
    </cfRule>
  </conditionalFormatting>
  <conditionalFormatting sqref="F327">
    <cfRule type="cellIs" dxfId="2" priority="1027" stopIfTrue="1" operator="lessThan">
      <formula>0</formula>
    </cfRule>
  </conditionalFormatting>
  <conditionalFormatting sqref="F328">
    <cfRule type="cellIs" dxfId="2" priority="1026" stopIfTrue="1" operator="lessThan">
      <formula>0</formula>
    </cfRule>
  </conditionalFormatting>
  <conditionalFormatting sqref="F329">
    <cfRule type="cellIs" dxfId="2" priority="1025" stopIfTrue="1" operator="lessThan">
      <formula>0</formula>
    </cfRule>
  </conditionalFormatting>
  <conditionalFormatting sqref="F330">
    <cfRule type="cellIs" dxfId="2" priority="1024" stopIfTrue="1" operator="lessThan">
      <formula>0</formula>
    </cfRule>
  </conditionalFormatting>
  <conditionalFormatting sqref="F331">
    <cfRule type="cellIs" dxfId="2" priority="1023" stopIfTrue="1" operator="lessThan">
      <formula>0</formula>
    </cfRule>
  </conditionalFormatting>
  <conditionalFormatting sqref="F332">
    <cfRule type="cellIs" dxfId="2" priority="1022" stopIfTrue="1" operator="lessThan">
      <formula>0</formula>
    </cfRule>
  </conditionalFormatting>
  <conditionalFormatting sqref="F333">
    <cfRule type="cellIs" dxfId="2" priority="1021" stopIfTrue="1" operator="lessThan">
      <formula>0</formula>
    </cfRule>
  </conditionalFormatting>
  <conditionalFormatting sqref="F334">
    <cfRule type="cellIs" dxfId="2" priority="1020" stopIfTrue="1" operator="lessThan">
      <formula>0</formula>
    </cfRule>
  </conditionalFormatting>
  <conditionalFormatting sqref="F335">
    <cfRule type="cellIs" dxfId="2" priority="1019" stopIfTrue="1" operator="lessThan">
      <formula>0</formula>
    </cfRule>
  </conditionalFormatting>
  <conditionalFormatting sqref="F336">
    <cfRule type="cellIs" dxfId="2" priority="1018" stopIfTrue="1" operator="lessThan">
      <formula>0</formula>
    </cfRule>
  </conditionalFormatting>
  <conditionalFormatting sqref="F337">
    <cfRule type="cellIs" dxfId="2" priority="1017" stopIfTrue="1" operator="lessThan">
      <formula>0</formula>
    </cfRule>
  </conditionalFormatting>
  <conditionalFormatting sqref="F338">
    <cfRule type="cellIs" dxfId="2" priority="1016" stopIfTrue="1" operator="lessThan">
      <formula>0</formula>
    </cfRule>
  </conditionalFormatting>
  <conditionalFormatting sqref="F339">
    <cfRule type="cellIs" dxfId="2" priority="1015" stopIfTrue="1" operator="lessThan">
      <formula>0</formula>
    </cfRule>
  </conditionalFormatting>
  <conditionalFormatting sqref="F340">
    <cfRule type="cellIs" dxfId="2" priority="1014" stopIfTrue="1" operator="lessThan">
      <formula>0</formula>
    </cfRule>
  </conditionalFormatting>
  <conditionalFormatting sqref="F341">
    <cfRule type="cellIs" dxfId="2" priority="1013" stopIfTrue="1" operator="lessThan">
      <formula>0</formula>
    </cfRule>
  </conditionalFormatting>
  <conditionalFormatting sqref="F342">
    <cfRule type="cellIs" dxfId="2" priority="1012" stopIfTrue="1" operator="lessThan">
      <formula>0</formula>
    </cfRule>
  </conditionalFormatting>
  <conditionalFormatting sqref="F343">
    <cfRule type="cellIs" dxfId="2" priority="1011" stopIfTrue="1" operator="lessThan">
      <formula>0</formula>
    </cfRule>
  </conditionalFormatting>
  <conditionalFormatting sqref="F344">
    <cfRule type="cellIs" dxfId="2" priority="1010" stopIfTrue="1" operator="lessThan">
      <formula>0</formula>
    </cfRule>
  </conditionalFormatting>
  <conditionalFormatting sqref="F345">
    <cfRule type="cellIs" dxfId="2" priority="1009" stopIfTrue="1" operator="lessThan">
      <formula>0</formula>
    </cfRule>
  </conditionalFormatting>
  <conditionalFormatting sqref="F346">
    <cfRule type="cellIs" dxfId="2" priority="1008" stopIfTrue="1" operator="lessThan">
      <formula>0</formula>
    </cfRule>
  </conditionalFormatting>
  <conditionalFormatting sqref="F347">
    <cfRule type="cellIs" dxfId="2" priority="1007" stopIfTrue="1" operator="lessThan">
      <formula>0</formula>
    </cfRule>
  </conditionalFormatting>
  <conditionalFormatting sqref="F348">
    <cfRule type="cellIs" dxfId="2" priority="1006" stopIfTrue="1" operator="lessThan">
      <formula>0</formula>
    </cfRule>
  </conditionalFormatting>
  <conditionalFormatting sqref="F349">
    <cfRule type="cellIs" dxfId="2" priority="1005" stopIfTrue="1" operator="lessThan">
      <formula>0</formula>
    </cfRule>
  </conditionalFormatting>
  <conditionalFormatting sqref="F350">
    <cfRule type="cellIs" dxfId="2" priority="1004" stopIfTrue="1" operator="lessThan">
      <formula>0</formula>
    </cfRule>
  </conditionalFormatting>
  <conditionalFormatting sqref="F351">
    <cfRule type="cellIs" dxfId="2" priority="1003" stopIfTrue="1" operator="lessThan">
      <formula>0</formula>
    </cfRule>
  </conditionalFormatting>
  <conditionalFormatting sqref="F352">
    <cfRule type="cellIs" dxfId="2" priority="1002" stopIfTrue="1" operator="lessThan">
      <formula>0</formula>
    </cfRule>
  </conditionalFormatting>
  <conditionalFormatting sqref="F353">
    <cfRule type="cellIs" dxfId="2" priority="1001" stopIfTrue="1" operator="lessThan">
      <formula>0</formula>
    </cfRule>
  </conditionalFormatting>
  <conditionalFormatting sqref="F354">
    <cfRule type="cellIs" dxfId="2" priority="1000" stopIfTrue="1" operator="lessThan">
      <formula>0</formula>
    </cfRule>
  </conditionalFormatting>
  <conditionalFormatting sqref="F355">
    <cfRule type="cellIs" dxfId="2" priority="999" stopIfTrue="1" operator="lessThan">
      <formula>0</formula>
    </cfRule>
  </conditionalFormatting>
  <conditionalFormatting sqref="F356">
    <cfRule type="cellIs" dxfId="2" priority="998" stopIfTrue="1" operator="lessThan">
      <formula>0</formula>
    </cfRule>
  </conditionalFormatting>
  <conditionalFormatting sqref="F357">
    <cfRule type="cellIs" dxfId="2" priority="997" stopIfTrue="1" operator="lessThan">
      <formula>0</formula>
    </cfRule>
  </conditionalFormatting>
  <conditionalFormatting sqref="F358">
    <cfRule type="cellIs" dxfId="2" priority="996" stopIfTrue="1" operator="lessThan">
      <formula>0</formula>
    </cfRule>
  </conditionalFormatting>
  <conditionalFormatting sqref="F359">
    <cfRule type="cellIs" dxfId="2" priority="995" stopIfTrue="1" operator="lessThan">
      <formula>0</formula>
    </cfRule>
  </conditionalFormatting>
  <conditionalFormatting sqref="F360">
    <cfRule type="cellIs" dxfId="2" priority="994" stopIfTrue="1" operator="lessThan">
      <formula>0</formula>
    </cfRule>
  </conditionalFormatting>
  <conditionalFormatting sqref="F361">
    <cfRule type="cellIs" dxfId="2" priority="993" stopIfTrue="1" operator="lessThan">
      <formula>0</formula>
    </cfRule>
  </conditionalFormatting>
  <conditionalFormatting sqref="F362">
    <cfRule type="cellIs" dxfId="2" priority="992" stopIfTrue="1" operator="lessThan">
      <formula>0</formula>
    </cfRule>
  </conditionalFormatting>
  <conditionalFormatting sqref="F363">
    <cfRule type="cellIs" dxfId="2" priority="989" stopIfTrue="1" operator="lessThan">
      <formula>0</formula>
    </cfRule>
  </conditionalFormatting>
  <conditionalFormatting sqref="F364">
    <cfRule type="cellIs" dxfId="2" priority="988" stopIfTrue="1" operator="lessThan">
      <formula>0</formula>
    </cfRule>
  </conditionalFormatting>
  <conditionalFormatting sqref="F365">
    <cfRule type="cellIs" dxfId="2" priority="987" stopIfTrue="1" operator="lessThan">
      <formula>0</formula>
    </cfRule>
  </conditionalFormatting>
  <conditionalFormatting sqref="F366">
    <cfRule type="cellIs" dxfId="2" priority="986" stopIfTrue="1" operator="lessThan">
      <formula>0</formula>
    </cfRule>
  </conditionalFormatting>
  <conditionalFormatting sqref="F367">
    <cfRule type="cellIs" dxfId="2" priority="985" stopIfTrue="1" operator="lessThan">
      <formula>0</formula>
    </cfRule>
  </conditionalFormatting>
  <conditionalFormatting sqref="F368">
    <cfRule type="cellIs" dxfId="2" priority="984" stopIfTrue="1" operator="lessThan">
      <formula>0</formula>
    </cfRule>
  </conditionalFormatting>
  <conditionalFormatting sqref="F369">
    <cfRule type="cellIs" dxfId="2" priority="983" stopIfTrue="1" operator="lessThan">
      <formula>0</formula>
    </cfRule>
  </conditionalFormatting>
  <conditionalFormatting sqref="F370">
    <cfRule type="cellIs" dxfId="2" priority="982" stopIfTrue="1" operator="lessThan">
      <formula>0</formula>
    </cfRule>
  </conditionalFormatting>
  <conditionalFormatting sqref="F371">
    <cfRule type="cellIs" dxfId="2" priority="981" stopIfTrue="1" operator="lessThan">
      <formula>0</formula>
    </cfRule>
  </conditionalFormatting>
  <conditionalFormatting sqref="F372">
    <cfRule type="cellIs" dxfId="2" priority="980" stopIfTrue="1" operator="lessThan">
      <formula>0</formula>
    </cfRule>
  </conditionalFormatting>
  <conditionalFormatting sqref="F373">
    <cfRule type="cellIs" dxfId="2" priority="979" stopIfTrue="1" operator="lessThan">
      <formula>0</formula>
    </cfRule>
  </conditionalFormatting>
  <conditionalFormatting sqref="F374">
    <cfRule type="cellIs" dxfId="2" priority="978" stopIfTrue="1" operator="lessThan">
      <formula>0</formula>
    </cfRule>
  </conditionalFormatting>
  <conditionalFormatting sqref="F375">
    <cfRule type="cellIs" dxfId="2" priority="977" stopIfTrue="1" operator="lessThan">
      <formula>0</formula>
    </cfRule>
  </conditionalFormatting>
  <conditionalFormatting sqref="F376">
    <cfRule type="cellIs" dxfId="2" priority="976" stopIfTrue="1" operator="lessThan">
      <formula>0</formula>
    </cfRule>
  </conditionalFormatting>
  <conditionalFormatting sqref="F377">
    <cfRule type="cellIs" dxfId="2" priority="975" stopIfTrue="1" operator="lessThan">
      <formula>0</formula>
    </cfRule>
  </conditionalFormatting>
  <conditionalFormatting sqref="F378">
    <cfRule type="cellIs" dxfId="2" priority="974" stopIfTrue="1" operator="lessThan">
      <formula>0</formula>
    </cfRule>
  </conditionalFormatting>
  <conditionalFormatting sqref="F379">
    <cfRule type="cellIs" dxfId="2" priority="973" stopIfTrue="1" operator="lessThan">
      <formula>0</formula>
    </cfRule>
  </conditionalFormatting>
  <conditionalFormatting sqref="F380">
    <cfRule type="cellIs" dxfId="2" priority="972" stopIfTrue="1" operator="lessThan">
      <formula>0</formula>
    </cfRule>
  </conditionalFormatting>
  <conditionalFormatting sqref="F381">
    <cfRule type="cellIs" dxfId="2" priority="971" stopIfTrue="1" operator="lessThan">
      <formula>0</formula>
    </cfRule>
  </conditionalFormatting>
  <conditionalFormatting sqref="F382">
    <cfRule type="cellIs" dxfId="2" priority="970" stopIfTrue="1" operator="lessThan">
      <formula>0</formula>
    </cfRule>
  </conditionalFormatting>
  <conditionalFormatting sqref="F383">
    <cfRule type="cellIs" dxfId="2" priority="969" stopIfTrue="1" operator="lessThan">
      <formula>0</formula>
    </cfRule>
  </conditionalFormatting>
  <conditionalFormatting sqref="F384">
    <cfRule type="cellIs" dxfId="2" priority="968" stopIfTrue="1" operator="lessThan">
      <formula>0</formula>
    </cfRule>
  </conditionalFormatting>
  <conditionalFormatting sqref="F385">
    <cfRule type="cellIs" dxfId="2" priority="967" stopIfTrue="1" operator="lessThan">
      <formula>0</formula>
    </cfRule>
  </conditionalFormatting>
  <conditionalFormatting sqref="F386">
    <cfRule type="cellIs" dxfId="2" priority="966" stopIfTrue="1" operator="lessThan">
      <formula>0</formula>
    </cfRule>
  </conditionalFormatting>
  <conditionalFormatting sqref="F387">
    <cfRule type="cellIs" dxfId="2" priority="965" stopIfTrue="1" operator="lessThan">
      <formula>0</formula>
    </cfRule>
  </conditionalFormatting>
  <conditionalFormatting sqref="F388">
    <cfRule type="cellIs" dxfId="2" priority="964" stopIfTrue="1" operator="lessThan">
      <formula>0</formula>
    </cfRule>
  </conditionalFormatting>
  <conditionalFormatting sqref="F389">
    <cfRule type="cellIs" dxfId="2" priority="963" stopIfTrue="1" operator="lessThan">
      <formula>0</formula>
    </cfRule>
  </conditionalFormatting>
  <conditionalFormatting sqref="F390">
    <cfRule type="cellIs" dxfId="2" priority="962" stopIfTrue="1" operator="lessThan">
      <formula>0</formula>
    </cfRule>
  </conditionalFormatting>
  <conditionalFormatting sqref="F391">
    <cfRule type="cellIs" dxfId="2" priority="961" stopIfTrue="1" operator="lessThan">
      <formula>0</formula>
    </cfRule>
  </conditionalFormatting>
  <conditionalFormatting sqref="F392">
    <cfRule type="cellIs" dxfId="2" priority="960" stopIfTrue="1" operator="lessThan">
      <formula>0</formula>
    </cfRule>
  </conditionalFormatting>
  <conditionalFormatting sqref="F393">
    <cfRule type="cellIs" dxfId="2" priority="959" stopIfTrue="1" operator="lessThan">
      <formula>0</formula>
    </cfRule>
  </conditionalFormatting>
  <conditionalFormatting sqref="F394">
    <cfRule type="cellIs" dxfId="2" priority="958" stopIfTrue="1" operator="lessThan">
      <formula>0</formula>
    </cfRule>
  </conditionalFormatting>
  <conditionalFormatting sqref="F395">
    <cfRule type="cellIs" dxfId="2" priority="957" stopIfTrue="1" operator="lessThan">
      <formula>0</formula>
    </cfRule>
  </conditionalFormatting>
  <conditionalFormatting sqref="F396">
    <cfRule type="cellIs" dxfId="2" priority="956" stopIfTrue="1" operator="lessThan">
      <formula>0</formula>
    </cfRule>
  </conditionalFormatting>
  <conditionalFormatting sqref="F397">
    <cfRule type="cellIs" dxfId="2" priority="955" stopIfTrue="1" operator="lessThan">
      <formula>0</formula>
    </cfRule>
  </conditionalFormatting>
  <conditionalFormatting sqref="F398">
    <cfRule type="cellIs" dxfId="2" priority="954" stopIfTrue="1" operator="lessThan">
      <formula>0</formula>
    </cfRule>
  </conditionalFormatting>
  <conditionalFormatting sqref="F399">
    <cfRule type="cellIs" dxfId="2" priority="953" stopIfTrue="1" operator="lessThan">
      <formula>0</formula>
    </cfRule>
  </conditionalFormatting>
  <conditionalFormatting sqref="F400">
    <cfRule type="cellIs" dxfId="2" priority="952" stopIfTrue="1" operator="lessThan">
      <formula>0</formula>
    </cfRule>
  </conditionalFormatting>
  <conditionalFormatting sqref="F401">
    <cfRule type="cellIs" dxfId="2" priority="951" stopIfTrue="1" operator="lessThan">
      <formula>0</formula>
    </cfRule>
  </conditionalFormatting>
  <conditionalFormatting sqref="F402">
    <cfRule type="cellIs" dxfId="2" priority="950" stopIfTrue="1" operator="lessThan">
      <formula>0</formula>
    </cfRule>
  </conditionalFormatting>
  <conditionalFormatting sqref="F403">
    <cfRule type="cellIs" dxfId="2" priority="949" stopIfTrue="1" operator="lessThan">
      <formula>0</formula>
    </cfRule>
  </conditionalFormatting>
  <conditionalFormatting sqref="F404">
    <cfRule type="cellIs" dxfId="2" priority="948" stopIfTrue="1" operator="lessThan">
      <formula>0</formula>
    </cfRule>
  </conditionalFormatting>
  <conditionalFormatting sqref="F405">
    <cfRule type="cellIs" dxfId="2" priority="947" stopIfTrue="1" operator="lessThan">
      <formula>0</formula>
    </cfRule>
  </conditionalFormatting>
  <conditionalFormatting sqref="F406">
    <cfRule type="cellIs" dxfId="2" priority="946" stopIfTrue="1" operator="lessThan">
      <formula>0</formula>
    </cfRule>
  </conditionalFormatting>
  <conditionalFormatting sqref="F407">
    <cfRule type="cellIs" dxfId="2" priority="945" stopIfTrue="1" operator="lessThan">
      <formula>0</formula>
    </cfRule>
  </conditionalFormatting>
  <conditionalFormatting sqref="F408">
    <cfRule type="cellIs" dxfId="2" priority="944" stopIfTrue="1" operator="lessThan">
      <formula>0</formula>
    </cfRule>
  </conditionalFormatting>
  <conditionalFormatting sqref="F409">
    <cfRule type="cellIs" dxfId="2" priority="943" stopIfTrue="1" operator="lessThan">
      <formula>0</formula>
    </cfRule>
  </conditionalFormatting>
  <conditionalFormatting sqref="F410">
    <cfRule type="cellIs" dxfId="2" priority="942" stopIfTrue="1" operator="lessThan">
      <formula>0</formula>
    </cfRule>
  </conditionalFormatting>
  <conditionalFormatting sqref="F411">
    <cfRule type="cellIs" dxfId="2" priority="941" stopIfTrue="1" operator="lessThan">
      <formula>0</formula>
    </cfRule>
  </conditionalFormatting>
  <conditionalFormatting sqref="F412">
    <cfRule type="cellIs" dxfId="2" priority="940" stopIfTrue="1" operator="lessThan">
      <formula>0</formula>
    </cfRule>
  </conditionalFormatting>
  <conditionalFormatting sqref="F413">
    <cfRule type="cellIs" dxfId="2" priority="939" stopIfTrue="1" operator="lessThan">
      <formula>0</formula>
    </cfRule>
  </conditionalFormatting>
  <conditionalFormatting sqref="F414">
    <cfRule type="cellIs" dxfId="2" priority="938" stopIfTrue="1" operator="lessThan">
      <formula>0</formula>
    </cfRule>
  </conditionalFormatting>
  <conditionalFormatting sqref="F415">
    <cfRule type="cellIs" dxfId="2" priority="937" stopIfTrue="1" operator="lessThan">
      <formula>0</formula>
    </cfRule>
  </conditionalFormatting>
  <conditionalFormatting sqref="F416">
    <cfRule type="cellIs" dxfId="2" priority="936" stopIfTrue="1" operator="lessThan">
      <formula>0</formula>
    </cfRule>
  </conditionalFormatting>
  <conditionalFormatting sqref="F417">
    <cfRule type="cellIs" dxfId="2" priority="933" stopIfTrue="1" operator="lessThan">
      <formula>0</formula>
    </cfRule>
  </conditionalFormatting>
  <conditionalFormatting sqref="F418">
    <cfRule type="cellIs" dxfId="2" priority="932" stopIfTrue="1" operator="lessThan">
      <formula>0</formula>
    </cfRule>
  </conditionalFormatting>
  <conditionalFormatting sqref="F419">
    <cfRule type="cellIs" dxfId="2" priority="931" stopIfTrue="1" operator="lessThan">
      <formula>0</formula>
    </cfRule>
  </conditionalFormatting>
  <conditionalFormatting sqref="F420">
    <cfRule type="cellIs" dxfId="2" priority="930" stopIfTrue="1" operator="lessThan">
      <formula>0</formula>
    </cfRule>
  </conditionalFormatting>
  <conditionalFormatting sqref="F421">
    <cfRule type="cellIs" dxfId="2" priority="929" stopIfTrue="1" operator="lessThan">
      <formula>0</formula>
    </cfRule>
  </conditionalFormatting>
  <conditionalFormatting sqref="F422">
    <cfRule type="cellIs" dxfId="2" priority="928" stopIfTrue="1" operator="lessThan">
      <formula>0</formula>
    </cfRule>
  </conditionalFormatting>
  <conditionalFormatting sqref="F423">
    <cfRule type="cellIs" dxfId="2" priority="927" stopIfTrue="1" operator="lessThan">
      <formula>0</formula>
    </cfRule>
  </conditionalFormatting>
  <conditionalFormatting sqref="F424">
    <cfRule type="cellIs" dxfId="2" priority="926" stopIfTrue="1" operator="lessThan">
      <formula>0</formula>
    </cfRule>
  </conditionalFormatting>
  <conditionalFormatting sqref="F425">
    <cfRule type="cellIs" dxfId="2" priority="925" stopIfTrue="1" operator="lessThan">
      <formula>0</formula>
    </cfRule>
  </conditionalFormatting>
  <conditionalFormatting sqref="F426">
    <cfRule type="cellIs" dxfId="2" priority="924" stopIfTrue="1" operator="lessThan">
      <formula>0</formula>
    </cfRule>
  </conditionalFormatting>
  <conditionalFormatting sqref="F427">
    <cfRule type="cellIs" dxfId="2" priority="923" stopIfTrue="1" operator="lessThan">
      <formula>0</formula>
    </cfRule>
  </conditionalFormatting>
  <conditionalFormatting sqref="F428">
    <cfRule type="cellIs" dxfId="2" priority="922" stopIfTrue="1" operator="lessThan">
      <formula>0</formula>
    </cfRule>
  </conditionalFormatting>
  <conditionalFormatting sqref="F429">
    <cfRule type="cellIs" dxfId="2" priority="921" stopIfTrue="1" operator="lessThan">
      <formula>0</formula>
    </cfRule>
  </conditionalFormatting>
  <conditionalFormatting sqref="F430">
    <cfRule type="cellIs" dxfId="2" priority="920" stopIfTrue="1" operator="lessThan">
      <formula>0</formula>
    </cfRule>
  </conditionalFormatting>
  <conditionalFormatting sqref="F431">
    <cfRule type="cellIs" dxfId="2" priority="919" stopIfTrue="1" operator="lessThan">
      <formula>0</formula>
    </cfRule>
  </conditionalFormatting>
  <conditionalFormatting sqref="F432">
    <cfRule type="cellIs" dxfId="2" priority="918" stopIfTrue="1" operator="lessThan">
      <formula>0</formula>
    </cfRule>
  </conditionalFormatting>
  <conditionalFormatting sqref="F433">
    <cfRule type="cellIs" dxfId="2" priority="917" stopIfTrue="1" operator="lessThan">
      <formula>0</formula>
    </cfRule>
  </conditionalFormatting>
  <conditionalFormatting sqref="F434">
    <cfRule type="cellIs" dxfId="2" priority="916" stopIfTrue="1" operator="lessThan">
      <formula>0</formula>
    </cfRule>
  </conditionalFormatting>
  <conditionalFormatting sqref="F435">
    <cfRule type="cellIs" dxfId="2" priority="915" stopIfTrue="1" operator="lessThan">
      <formula>0</formula>
    </cfRule>
  </conditionalFormatting>
  <conditionalFormatting sqref="F436">
    <cfRule type="cellIs" dxfId="2" priority="914" stopIfTrue="1" operator="lessThan">
      <formula>0</formula>
    </cfRule>
  </conditionalFormatting>
  <conditionalFormatting sqref="F437">
    <cfRule type="cellIs" dxfId="2" priority="913" stopIfTrue="1" operator="lessThan">
      <formula>0</formula>
    </cfRule>
  </conditionalFormatting>
  <conditionalFormatting sqref="F438">
    <cfRule type="cellIs" dxfId="2" priority="912" stopIfTrue="1" operator="lessThan">
      <formula>0</formula>
    </cfRule>
  </conditionalFormatting>
  <conditionalFormatting sqref="F439">
    <cfRule type="cellIs" dxfId="2" priority="911" stopIfTrue="1" operator="lessThan">
      <formula>0</formula>
    </cfRule>
  </conditionalFormatting>
  <conditionalFormatting sqref="F440">
    <cfRule type="cellIs" dxfId="2" priority="910" stopIfTrue="1" operator="lessThan">
      <formula>0</formula>
    </cfRule>
  </conditionalFormatting>
  <conditionalFormatting sqref="F441">
    <cfRule type="cellIs" dxfId="2" priority="909" stopIfTrue="1" operator="lessThan">
      <formula>0</formula>
    </cfRule>
  </conditionalFormatting>
  <conditionalFormatting sqref="F442">
    <cfRule type="cellIs" dxfId="2" priority="908" stopIfTrue="1" operator="lessThan">
      <formula>0</formula>
    </cfRule>
  </conditionalFormatting>
  <conditionalFormatting sqref="F443">
    <cfRule type="cellIs" dxfId="2" priority="907" stopIfTrue="1" operator="lessThan">
      <formula>0</formula>
    </cfRule>
  </conditionalFormatting>
  <conditionalFormatting sqref="F444">
    <cfRule type="cellIs" dxfId="2" priority="906" stopIfTrue="1" operator="lessThan">
      <formula>0</formula>
    </cfRule>
  </conditionalFormatting>
  <conditionalFormatting sqref="F445">
    <cfRule type="cellIs" dxfId="2" priority="905" stopIfTrue="1" operator="lessThan">
      <formula>0</formula>
    </cfRule>
  </conditionalFormatting>
  <conditionalFormatting sqref="F446">
    <cfRule type="cellIs" dxfId="2" priority="904" stopIfTrue="1" operator="lessThan">
      <formula>0</formula>
    </cfRule>
  </conditionalFormatting>
  <conditionalFormatting sqref="F447">
    <cfRule type="cellIs" dxfId="2" priority="903" stopIfTrue="1" operator="lessThan">
      <formula>0</formula>
    </cfRule>
  </conditionalFormatting>
  <conditionalFormatting sqref="F448">
    <cfRule type="cellIs" dxfId="2" priority="902" stopIfTrue="1" operator="lessThan">
      <formula>0</formula>
    </cfRule>
  </conditionalFormatting>
  <conditionalFormatting sqref="F449">
    <cfRule type="cellIs" dxfId="2" priority="901" stopIfTrue="1" operator="lessThan">
      <formula>0</formula>
    </cfRule>
  </conditionalFormatting>
  <conditionalFormatting sqref="F450">
    <cfRule type="cellIs" dxfId="2" priority="900" stopIfTrue="1" operator="lessThan">
      <formula>0</formula>
    </cfRule>
  </conditionalFormatting>
  <conditionalFormatting sqref="F451">
    <cfRule type="cellIs" dxfId="2" priority="899" stopIfTrue="1" operator="lessThan">
      <formula>0</formula>
    </cfRule>
  </conditionalFormatting>
  <conditionalFormatting sqref="F452">
    <cfRule type="cellIs" dxfId="2" priority="898" stopIfTrue="1" operator="lessThan">
      <formula>0</formula>
    </cfRule>
  </conditionalFormatting>
  <conditionalFormatting sqref="F453">
    <cfRule type="cellIs" dxfId="2" priority="897" stopIfTrue="1" operator="lessThan">
      <formula>0</formula>
    </cfRule>
  </conditionalFormatting>
  <conditionalFormatting sqref="F454">
    <cfRule type="cellIs" dxfId="2" priority="896" stopIfTrue="1" operator="lessThan">
      <formula>0</formula>
    </cfRule>
  </conditionalFormatting>
  <conditionalFormatting sqref="F455">
    <cfRule type="cellIs" dxfId="2" priority="895" stopIfTrue="1" operator="lessThan">
      <formula>0</formula>
    </cfRule>
  </conditionalFormatting>
  <conditionalFormatting sqref="F456">
    <cfRule type="cellIs" dxfId="2" priority="894" stopIfTrue="1" operator="lessThan">
      <formula>0</formula>
    </cfRule>
  </conditionalFormatting>
  <conditionalFormatting sqref="F457">
    <cfRule type="cellIs" dxfId="2" priority="893" stopIfTrue="1" operator="lessThan">
      <formula>0</formula>
    </cfRule>
  </conditionalFormatting>
  <conditionalFormatting sqref="F458">
    <cfRule type="cellIs" dxfId="2" priority="892" stopIfTrue="1" operator="lessThan">
      <formula>0</formula>
    </cfRule>
  </conditionalFormatting>
  <conditionalFormatting sqref="F459">
    <cfRule type="cellIs" dxfId="2" priority="891" stopIfTrue="1" operator="lessThan">
      <formula>0</formula>
    </cfRule>
  </conditionalFormatting>
  <conditionalFormatting sqref="F460">
    <cfRule type="cellIs" dxfId="2" priority="890" stopIfTrue="1" operator="lessThan">
      <formula>0</formula>
    </cfRule>
  </conditionalFormatting>
  <conditionalFormatting sqref="F461">
    <cfRule type="cellIs" dxfId="2" priority="889" stopIfTrue="1" operator="lessThan">
      <formula>0</formula>
    </cfRule>
  </conditionalFormatting>
  <conditionalFormatting sqref="F462">
    <cfRule type="cellIs" dxfId="2" priority="888" stopIfTrue="1" operator="lessThan">
      <formula>0</formula>
    </cfRule>
  </conditionalFormatting>
  <conditionalFormatting sqref="F463">
    <cfRule type="cellIs" dxfId="2" priority="887" stopIfTrue="1" operator="lessThan">
      <formula>0</formula>
    </cfRule>
  </conditionalFormatting>
  <conditionalFormatting sqref="F464">
    <cfRule type="cellIs" dxfId="2" priority="886" stopIfTrue="1" operator="lessThan">
      <formula>0</formula>
    </cfRule>
  </conditionalFormatting>
  <conditionalFormatting sqref="F465">
    <cfRule type="cellIs" dxfId="2" priority="885" stopIfTrue="1" operator="lessThan">
      <formula>0</formula>
    </cfRule>
  </conditionalFormatting>
  <conditionalFormatting sqref="F466">
    <cfRule type="cellIs" dxfId="2" priority="884" stopIfTrue="1" operator="lessThan">
      <formula>0</formula>
    </cfRule>
  </conditionalFormatting>
  <conditionalFormatting sqref="F467">
    <cfRule type="cellIs" dxfId="2" priority="883" stopIfTrue="1" operator="lessThan">
      <formula>0</formula>
    </cfRule>
  </conditionalFormatting>
  <conditionalFormatting sqref="F468">
    <cfRule type="cellIs" dxfId="2" priority="882" stopIfTrue="1" operator="lessThan">
      <formula>0</formula>
    </cfRule>
  </conditionalFormatting>
  <conditionalFormatting sqref="F469">
    <cfRule type="cellIs" dxfId="2" priority="881" stopIfTrue="1" operator="lessThan">
      <formula>0</formula>
    </cfRule>
  </conditionalFormatting>
  <conditionalFormatting sqref="F470">
    <cfRule type="cellIs" dxfId="2" priority="880" stopIfTrue="1" operator="lessThan">
      <formula>0</formula>
    </cfRule>
  </conditionalFormatting>
  <conditionalFormatting sqref="F471">
    <cfRule type="cellIs" dxfId="2" priority="879" stopIfTrue="1" operator="lessThan">
      <formula>0</formula>
    </cfRule>
  </conditionalFormatting>
  <conditionalFormatting sqref="F472">
    <cfRule type="cellIs" dxfId="2" priority="878" stopIfTrue="1" operator="lessThan">
      <formula>0</formula>
    </cfRule>
  </conditionalFormatting>
  <conditionalFormatting sqref="F473">
    <cfRule type="cellIs" dxfId="2" priority="876" stopIfTrue="1" operator="lessThan">
      <formula>0</formula>
    </cfRule>
  </conditionalFormatting>
  <conditionalFormatting sqref="F474">
    <cfRule type="cellIs" dxfId="2" priority="875" stopIfTrue="1" operator="lessThan">
      <formula>0</formula>
    </cfRule>
  </conditionalFormatting>
  <conditionalFormatting sqref="F475">
    <cfRule type="cellIs" dxfId="2" priority="874" stopIfTrue="1" operator="lessThan">
      <formula>0</formula>
    </cfRule>
  </conditionalFormatting>
  <conditionalFormatting sqref="F476">
    <cfRule type="cellIs" dxfId="2" priority="873" stopIfTrue="1" operator="lessThan">
      <formula>0</formula>
    </cfRule>
  </conditionalFormatting>
  <conditionalFormatting sqref="F477">
    <cfRule type="cellIs" dxfId="2" priority="872" stopIfTrue="1" operator="lessThan">
      <formula>0</formula>
    </cfRule>
  </conditionalFormatting>
  <conditionalFormatting sqref="F478">
    <cfRule type="cellIs" dxfId="2" priority="871" stopIfTrue="1" operator="lessThan">
      <formula>0</formula>
    </cfRule>
  </conditionalFormatting>
  <conditionalFormatting sqref="F479">
    <cfRule type="cellIs" dxfId="2" priority="870" stopIfTrue="1" operator="lessThan">
      <formula>0</formula>
    </cfRule>
  </conditionalFormatting>
  <conditionalFormatting sqref="F480">
    <cfRule type="cellIs" dxfId="2" priority="869" stopIfTrue="1" operator="lessThan">
      <formula>0</formula>
    </cfRule>
  </conditionalFormatting>
  <conditionalFormatting sqref="F481">
    <cfRule type="cellIs" dxfId="2" priority="868" stopIfTrue="1" operator="lessThan">
      <formula>0</formula>
    </cfRule>
  </conditionalFormatting>
  <conditionalFormatting sqref="F482">
    <cfRule type="cellIs" dxfId="2" priority="867" stopIfTrue="1" operator="lessThan">
      <formula>0</formula>
    </cfRule>
  </conditionalFormatting>
  <conditionalFormatting sqref="F483">
    <cfRule type="cellIs" dxfId="2" priority="866" stopIfTrue="1" operator="lessThan">
      <formula>0</formula>
    </cfRule>
  </conditionalFormatting>
  <conditionalFormatting sqref="F484">
    <cfRule type="cellIs" dxfId="2" priority="865" stopIfTrue="1" operator="lessThan">
      <formula>0</formula>
    </cfRule>
  </conditionalFormatting>
  <conditionalFormatting sqref="F485">
    <cfRule type="cellIs" dxfId="2" priority="864" stopIfTrue="1" operator="lessThan">
      <formula>0</formula>
    </cfRule>
  </conditionalFormatting>
  <conditionalFormatting sqref="F486">
    <cfRule type="cellIs" dxfId="2" priority="863" stopIfTrue="1" operator="lessThan">
      <formula>0</formula>
    </cfRule>
  </conditionalFormatting>
  <conditionalFormatting sqref="F487">
    <cfRule type="cellIs" dxfId="2" priority="862" stopIfTrue="1" operator="lessThan">
      <formula>0</formula>
    </cfRule>
  </conditionalFormatting>
  <conditionalFormatting sqref="F488">
    <cfRule type="cellIs" dxfId="2" priority="861" stopIfTrue="1" operator="lessThan">
      <formula>0</formula>
    </cfRule>
  </conditionalFormatting>
  <conditionalFormatting sqref="F489">
    <cfRule type="cellIs" dxfId="2" priority="860" stopIfTrue="1" operator="lessThan">
      <formula>0</formula>
    </cfRule>
  </conditionalFormatting>
  <conditionalFormatting sqref="F490">
    <cfRule type="cellIs" dxfId="2" priority="859" stopIfTrue="1" operator="lessThan">
      <formula>0</formula>
    </cfRule>
  </conditionalFormatting>
  <conditionalFormatting sqref="F491">
    <cfRule type="cellIs" dxfId="2" priority="858" stopIfTrue="1" operator="lessThan">
      <formula>0</formula>
    </cfRule>
  </conditionalFormatting>
  <conditionalFormatting sqref="F492">
    <cfRule type="cellIs" dxfId="2" priority="857" stopIfTrue="1" operator="lessThan">
      <formula>0</formula>
    </cfRule>
  </conditionalFormatting>
  <conditionalFormatting sqref="F493">
    <cfRule type="cellIs" dxfId="2" priority="856" stopIfTrue="1" operator="lessThan">
      <formula>0</formula>
    </cfRule>
  </conditionalFormatting>
  <conditionalFormatting sqref="F494">
    <cfRule type="cellIs" dxfId="2" priority="855" stopIfTrue="1" operator="lessThan">
      <formula>0</formula>
    </cfRule>
  </conditionalFormatting>
  <conditionalFormatting sqref="F495">
    <cfRule type="cellIs" dxfId="2" priority="854" stopIfTrue="1" operator="lessThan">
      <formula>0</formula>
    </cfRule>
  </conditionalFormatting>
  <conditionalFormatting sqref="F496">
    <cfRule type="cellIs" dxfId="2" priority="853" stopIfTrue="1" operator="lessThan">
      <formula>0</formula>
    </cfRule>
  </conditionalFormatting>
  <conditionalFormatting sqref="F497">
    <cfRule type="cellIs" dxfId="2" priority="852" stopIfTrue="1" operator="lessThan">
      <formula>0</formula>
    </cfRule>
  </conditionalFormatting>
  <conditionalFormatting sqref="F498">
    <cfRule type="cellIs" dxfId="2" priority="851" stopIfTrue="1" operator="lessThan">
      <formula>0</formula>
    </cfRule>
  </conditionalFormatting>
  <conditionalFormatting sqref="F499">
    <cfRule type="cellIs" dxfId="2" priority="850" stopIfTrue="1" operator="lessThan">
      <formula>0</formula>
    </cfRule>
  </conditionalFormatting>
  <conditionalFormatting sqref="F500">
    <cfRule type="cellIs" dxfId="2" priority="849" stopIfTrue="1" operator="lessThan">
      <formula>0</formula>
    </cfRule>
  </conditionalFormatting>
  <conditionalFormatting sqref="F501">
    <cfRule type="cellIs" dxfId="2" priority="848" stopIfTrue="1" operator="lessThan">
      <formula>0</formula>
    </cfRule>
  </conditionalFormatting>
  <conditionalFormatting sqref="F502">
    <cfRule type="cellIs" dxfId="2" priority="847" stopIfTrue="1" operator="lessThan">
      <formula>0</formula>
    </cfRule>
  </conditionalFormatting>
  <conditionalFormatting sqref="F503">
    <cfRule type="cellIs" dxfId="2" priority="846" stopIfTrue="1" operator="lessThan">
      <formula>0</formula>
    </cfRule>
  </conditionalFormatting>
  <conditionalFormatting sqref="F504">
    <cfRule type="cellIs" dxfId="2" priority="845" stopIfTrue="1" operator="lessThan">
      <formula>0</formula>
    </cfRule>
  </conditionalFormatting>
  <conditionalFormatting sqref="F505">
    <cfRule type="cellIs" dxfId="2" priority="844" stopIfTrue="1" operator="lessThan">
      <formula>0</formula>
    </cfRule>
  </conditionalFormatting>
  <conditionalFormatting sqref="F506">
    <cfRule type="cellIs" dxfId="2" priority="843" stopIfTrue="1" operator="lessThan">
      <formula>0</formula>
    </cfRule>
  </conditionalFormatting>
  <conditionalFormatting sqref="F507">
    <cfRule type="cellIs" dxfId="2" priority="842" stopIfTrue="1" operator="lessThan">
      <formula>0</formula>
    </cfRule>
  </conditionalFormatting>
  <conditionalFormatting sqref="F508">
    <cfRule type="cellIs" dxfId="2" priority="841" stopIfTrue="1" operator="lessThan">
      <formula>0</formula>
    </cfRule>
  </conditionalFormatting>
  <conditionalFormatting sqref="F509">
    <cfRule type="cellIs" dxfId="2" priority="840" stopIfTrue="1" operator="lessThan">
      <formula>0</formula>
    </cfRule>
  </conditionalFormatting>
  <conditionalFormatting sqref="F510">
    <cfRule type="cellIs" dxfId="2" priority="839" stopIfTrue="1" operator="lessThan">
      <formula>0</formula>
    </cfRule>
  </conditionalFormatting>
  <conditionalFormatting sqref="F511">
    <cfRule type="cellIs" dxfId="2" priority="838" stopIfTrue="1" operator="lessThan">
      <formula>0</formula>
    </cfRule>
  </conditionalFormatting>
  <conditionalFormatting sqref="F512">
    <cfRule type="cellIs" dxfId="2" priority="837" stopIfTrue="1" operator="lessThan">
      <formula>0</formula>
    </cfRule>
  </conditionalFormatting>
  <conditionalFormatting sqref="F513">
    <cfRule type="cellIs" dxfId="2" priority="836" stopIfTrue="1" operator="lessThan">
      <formula>0</formula>
    </cfRule>
  </conditionalFormatting>
  <conditionalFormatting sqref="F514">
    <cfRule type="cellIs" dxfId="2" priority="835" stopIfTrue="1" operator="lessThan">
      <formula>0</formula>
    </cfRule>
  </conditionalFormatting>
  <conditionalFormatting sqref="F515">
    <cfRule type="cellIs" dxfId="2" priority="834" stopIfTrue="1" operator="lessThan">
      <formula>0</formula>
    </cfRule>
  </conditionalFormatting>
  <conditionalFormatting sqref="F516">
    <cfRule type="cellIs" dxfId="2" priority="833" stopIfTrue="1" operator="lessThan">
      <formula>0</formula>
    </cfRule>
  </conditionalFormatting>
  <conditionalFormatting sqref="F517">
    <cfRule type="cellIs" dxfId="2" priority="832" stopIfTrue="1" operator="lessThan">
      <formula>0</formula>
    </cfRule>
  </conditionalFormatting>
  <conditionalFormatting sqref="F518">
    <cfRule type="cellIs" dxfId="2" priority="831" stopIfTrue="1" operator="lessThan">
      <formula>0</formula>
    </cfRule>
  </conditionalFormatting>
  <conditionalFormatting sqref="F519">
    <cfRule type="cellIs" dxfId="2" priority="830" stopIfTrue="1" operator="lessThan">
      <formula>0</formula>
    </cfRule>
  </conditionalFormatting>
  <conditionalFormatting sqref="F520">
    <cfRule type="cellIs" dxfId="2" priority="829" stopIfTrue="1" operator="lessThan">
      <formula>0</formula>
    </cfRule>
  </conditionalFormatting>
  <conditionalFormatting sqref="F521">
    <cfRule type="cellIs" dxfId="2" priority="828" stopIfTrue="1" operator="lessThan">
      <formula>0</formula>
    </cfRule>
  </conditionalFormatting>
  <conditionalFormatting sqref="F522">
    <cfRule type="cellIs" dxfId="2" priority="827" stopIfTrue="1" operator="lessThan">
      <formula>0</formula>
    </cfRule>
  </conditionalFormatting>
  <conditionalFormatting sqref="F523">
    <cfRule type="cellIs" dxfId="2" priority="826" stopIfTrue="1" operator="lessThan">
      <formula>0</formula>
    </cfRule>
  </conditionalFormatting>
  <conditionalFormatting sqref="F524">
    <cfRule type="cellIs" dxfId="2" priority="825" stopIfTrue="1" operator="lessThan">
      <formula>0</formula>
    </cfRule>
  </conditionalFormatting>
  <conditionalFormatting sqref="F525">
    <cfRule type="cellIs" dxfId="2" priority="824" stopIfTrue="1" operator="lessThan">
      <formula>0</formula>
    </cfRule>
  </conditionalFormatting>
  <conditionalFormatting sqref="F526">
    <cfRule type="cellIs" dxfId="2" priority="823" stopIfTrue="1" operator="lessThan">
      <formula>0</formula>
    </cfRule>
  </conditionalFormatting>
  <conditionalFormatting sqref="F527">
    <cfRule type="cellIs" dxfId="2" priority="822" stopIfTrue="1" operator="lessThan">
      <formula>0</formula>
    </cfRule>
  </conditionalFormatting>
  <conditionalFormatting sqref="F528">
    <cfRule type="cellIs" dxfId="2" priority="821" stopIfTrue="1" operator="lessThan">
      <formula>0</formula>
    </cfRule>
  </conditionalFormatting>
  <conditionalFormatting sqref="F529">
    <cfRule type="cellIs" dxfId="2" priority="820" stopIfTrue="1" operator="lessThan">
      <formula>0</formula>
    </cfRule>
  </conditionalFormatting>
  <conditionalFormatting sqref="F530">
    <cfRule type="cellIs" dxfId="2" priority="819" stopIfTrue="1" operator="lessThan">
      <formula>0</formula>
    </cfRule>
  </conditionalFormatting>
  <conditionalFormatting sqref="F531">
    <cfRule type="cellIs" dxfId="2" priority="818" stopIfTrue="1" operator="lessThan">
      <formula>0</formula>
    </cfRule>
  </conditionalFormatting>
  <conditionalFormatting sqref="F532">
    <cfRule type="cellIs" dxfId="2" priority="816" stopIfTrue="1" operator="lessThan">
      <formula>0</formula>
    </cfRule>
  </conditionalFormatting>
  <conditionalFormatting sqref="F533">
    <cfRule type="cellIs" dxfId="2" priority="815" stopIfTrue="1" operator="lessThan">
      <formula>0</formula>
    </cfRule>
  </conditionalFormatting>
  <conditionalFormatting sqref="F534">
    <cfRule type="cellIs" dxfId="2" priority="814" stopIfTrue="1" operator="lessThan">
      <formula>0</formula>
    </cfRule>
  </conditionalFormatting>
  <conditionalFormatting sqref="F535">
    <cfRule type="cellIs" dxfId="2" priority="813" stopIfTrue="1" operator="lessThan">
      <formula>0</formula>
    </cfRule>
  </conditionalFormatting>
  <conditionalFormatting sqref="F536">
    <cfRule type="cellIs" dxfId="2" priority="812" stopIfTrue="1" operator="lessThan">
      <formula>0</formula>
    </cfRule>
  </conditionalFormatting>
  <conditionalFormatting sqref="F537">
    <cfRule type="cellIs" dxfId="2" priority="811" stopIfTrue="1" operator="lessThan">
      <formula>0</formula>
    </cfRule>
  </conditionalFormatting>
  <conditionalFormatting sqref="F538">
    <cfRule type="cellIs" dxfId="2" priority="810" stopIfTrue="1" operator="lessThan">
      <formula>0</formula>
    </cfRule>
  </conditionalFormatting>
  <conditionalFormatting sqref="F539">
    <cfRule type="cellIs" dxfId="2" priority="809" stopIfTrue="1" operator="lessThan">
      <formula>0</formula>
    </cfRule>
  </conditionalFormatting>
  <conditionalFormatting sqref="F540">
    <cfRule type="cellIs" dxfId="2" priority="808" stopIfTrue="1" operator="lessThan">
      <formula>0</formula>
    </cfRule>
  </conditionalFormatting>
  <conditionalFormatting sqref="F541">
    <cfRule type="cellIs" dxfId="2" priority="807" stopIfTrue="1" operator="lessThan">
      <formula>0</formula>
    </cfRule>
  </conditionalFormatting>
  <conditionalFormatting sqref="F542">
    <cfRule type="cellIs" dxfId="2" priority="806" stopIfTrue="1" operator="lessThan">
      <formula>0</formula>
    </cfRule>
  </conditionalFormatting>
  <conditionalFormatting sqref="F543">
    <cfRule type="cellIs" dxfId="2" priority="805" stopIfTrue="1" operator="lessThan">
      <formula>0</formula>
    </cfRule>
  </conditionalFormatting>
  <conditionalFormatting sqref="F544">
    <cfRule type="cellIs" dxfId="2" priority="804" stopIfTrue="1" operator="lessThan">
      <formula>0</formula>
    </cfRule>
  </conditionalFormatting>
  <conditionalFormatting sqref="F545">
    <cfRule type="cellIs" dxfId="2" priority="803" stopIfTrue="1" operator="lessThan">
      <formula>0</formula>
    </cfRule>
  </conditionalFormatting>
  <conditionalFormatting sqref="F546">
    <cfRule type="cellIs" dxfId="2" priority="802" stopIfTrue="1" operator="lessThan">
      <formula>0</formula>
    </cfRule>
  </conditionalFormatting>
  <conditionalFormatting sqref="F547">
    <cfRule type="cellIs" dxfId="2" priority="801" stopIfTrue="1" operator="lessThan">
      <formula>0</formula>
    </cfRule>
  </conditionalFormatting>
  <conditionalFormatting sqref="F548">
    <cfRule type="cellIs" dxfId="2" priority="800" stopIfTrue="1" operator="lessThan">
      <formula>0</formula>
    </cfRule>
  </conditionalFormatting>
  <conditionalFormatting sqref="F549">
    <cfRule type="cellIs" dxfId="2" priority="799" stopIfTrue="1" operator="lessThan">
      <formula>0</formula>
    </cfRule>
  </conditionalFormatting>
  <conditionalFormatting sqref="F550">
    <cfRule type="cellIs" dxfId="2" priority="798" stopIfTrue="1" operator="lessThan">
      <formula>0</formula>
    </cfRule>
  </conditionalFormatting>
  <conditionalFormatting sqref="F551">
    <cfRule type="cellIs" dxfId="2" priority="797" stopIfTrue="1" operator="lessThan">
      <formula>0</formula>
    </cfRule>
  </conditionalFormatting>
  <conditionalFormatting sqref="F552">
    <cfRule type="cellIs" dxfId="2" priority="796" stopIfTrue="1" operator="lessThan">
      <formula>0</formula>
    </cfRule>
  </conditionalFormatting>
  <conditionalFormatting sqref="F553">
    <cfRule type="cellIs" dxfId="2" priority="795" stopIfTrue="1" operator="lessThan">
      <formula>0</formula>
    </cfRule>
  </conditionalFormatting>
  <conditionalFormatting sqref="F554">
    <cfRule type="cellIs" dxfId="2" priority="794" stopIfTrue="1" operator="lessThan">
      <formula>0</formula>
    </cfRule>
  </conditionalFormatting>
  <conditionalFormatting sqref="F555">
    <cfRule type="cellIs" dxfId="2" priority="793" stopIfTrue="1" operator="lessThan">
      <formula>0</formula>
    </cfRule>
  </conditionalFormatting>
  <conditionalFormatting sqref="F556">
    <cfRule type="cellIs" dxfId="2" priority="792" stopIfTrue="1" operator="lessThan">
      <formula>0</formula>
    </cfRule>
  </conditionalFormatting>
  <conditionalFormatting sqref="F557">
    <cfRule type="cellIs" dxfId="2" priority="791" stopIfTrue="1" operator="lessThan">
      <formula>0</formula>
    </cfRule>
  </conditionalFormatting>
  <conditionalFormatting sqref="F558">
    <cfRule type="cellIs" dxfId="2" priority="790" stopIfTrue="1" operator="lessThan">
      <formula>0</formula>
    </cfRule>
  </conditionalFormatting>
  <conditionalFormatting sqref="F559">
    <cfRule type="cellIs" dxfId="2" priority="789" stopIfTrue="1" operator="lessThan">
      <formula>0</formula>
    </cfRule>
  </conditionalFormatting>
  <conditionalFormatting sqref="F560">
    <cfRule type="cellIs" dxfId="2" priority="788" stopIfTrue="1" operator="lessThan">
      <formula>0</formula>
    </cfRule>
  </conditionalFormatting>
  <conditionalFormatting sqref="F561">
    <cfRule type="cellIs" dxfId="2" priority="787" stopIfTrue="1" operator="lessThan">
      <formula>0</formula>
    </cfRule>
  </conditionalFormatting>
  <conditionalFormatting sqref="F562">
    <cfRule type="cellIs" dxfId="2" priority="786" stopIfTrue="1" operator="lessThan">
      <formula>0</formula>
    </cfRule>
  </conditionalFormatting>
  <conditionalFormatting sqref="F563">
    <cfRule type="cellIs" dxfId="2" priority="785" stopIfTrue="1" operator="lessThan">
      <formula>0</formula>
    </cfRule>
  </conditionalFormatting>
  <conditionalFormatting sqref="F564">
    <cfRule type="cellIs" dxfId="2" priority="784" stopIfTrue="1" operator="lessThan">
      <formula>0</formula>
    </cfRule>
  </conditionalFormatting>
  <conditionalFormatting sqref="F565">
    <cfRule type="cellIs" dxfId="2" priority="783" stopIfTrue="1" operator="lessThan">
      <formula>0</formula>
    </cfRule>
  </conditionalFormatting>
  <conditionalFormatting sqref="F566">
    <cfRule type="cellIs" dxfId="2" priority="782" stopIfTrue="1" operator="lessThan">
      <formula>0</formula>
    </cfRule>
  </conditionalFormatting>
  <conditionalFormatting sqref="F567">
    <cfRule type="cellIs" dxfId="2" priority="781" stopIfTrue="1" operator="lessThan">
      <formula>0</formula>
    </cfRule>
  </conditionalFormatting>
  <conditionalFormatting sqref="F568">
    <cfRule type="cellIs" dxfId="2" priority="780" stopIfTrue="1" operator="lessThan">
      <formula>0</formula>
    </cfRule>
  </conditionalFormatting>
  <conditionalFormatting sqref="F569">
    <cfRule type="cellIs" dxfId="2" priority="779" stopIfTrue="1" operator="lessThan">
      <formula>0</formula>
    </cfRule>
  </conditionalFormatting>
  <conditionalFormatting sqref="F570">
    <cfRule type="cellIs" dxfId="2" priority="778" stopIfTrue="1" operator="lessThan">
      <formula>0</formula>
    </cfRule>
  </conditionalFormatting>
  <conditionalFormatting sqref="F571">
    <cfRule type="cellIs" dxfId="2" priority="777" stopIfTrue="1" operator="lessThan">
      <formula>0</formula>
    </cfRule>
  </conditionalFormatting>
  <conditionalFormatting sqref="F572">
    <cfRule type="cellIs" dxfId="2" priority="776" stopIfTrue="1" operator="lessThan">
      <formula>0</formula>
    </cfRule>
  </conditionalFormatting>
  <conditionalFormatting sqref="F573">
    <cfRule type="cellIs" dxfId="2" priority="775" stopIfTrue="1" operator="lessThan">
      <formula>0</formula>
    </cfRule>
  </conditionalFormatting>
  <conditionalFormatting sqref="F574">
    <cfRule type="cellIs" dxfId="2" priority="774" stopIfTrue="1" operator="lessThan">
      <formula>0</formula>
    </cfRule>
  </conditionalFormatting>
  <conditionalFormatting sqref="F575">
    <cfRule type="cellIs" dxfId="2" priority="773" stopIfTrue="1" operator="lessThan">
      <formula>0</formula>
    </cfRule>
  </conditionalFormatting>
  <conditionalFormatting sqref="F576">
    <cfRule type="cellIs" dxfId="2" priority="772" stopIfTrue="1" operator="lessThan">
      <formula>0</formula>
    </cfRule>
  </conditionalFormatting>
  <conditionalFormatting sqref="F577">
    <cfRule type="cellIs" dxfId="2" priority="771" stopIfTrue="1" operator="lessThan">
      <formula>0</formula>
    </cfRule>
  </conditionalFormatting>
  <conditionalFormatting sqref="F578">
    <cfRule type="cellIs" dxfId="2" priority="770" stopIfTrue="1" operator="lessThan">
      <formula>0</formula>
    </cfRule>
  </conditionalFormatting>
  <conditionalFormatting sqref="F579">
    <cfRule type="cellIs" dxfId="2" priority="769" stopIfTrue="1" operator="lessThan">
      <formula>0</formula>
    </cfRule>
  </conditionalFormatting>
  <conditionalFormatting sqref="F580">
    <cfRule type="cellIs" dxfId="2" priority="768" stopIfTrue="1" operator="lessThan">
      <formula>0</formula>
    </cfRule>
  </conditionalFormatting>
  <conditionalFormatting sqref="F581">
    <cfRule type="cellIs" dxfId="2" priority="767" stopIfTrue="1" operator="lessThan">
      <formula>0</formula>
    </cfRule>
  </conditionalFormatting>
  <conditionalFormatting sqref="F582">
    <cfRule type="cellIs" dxfId="2" priority="766" stopIfTrue="1" operator="lessThan">
      <formula>0</formula>
    </cfRule>
  </conditionalFormatting>
  <conditionalFormatting sqref="F583">
    <cfRule type="cellIs" dxfId="2" priority="765" stopIfTrue="1" operator="lessThan">
      <formula>0</formula>
    </cfRule>
  </conditionalFormatting>
  <conditionalFormatting sqref="F584">
    <cfRule type="cellIs" dxfId="2" priority="764" stopIfTrue="1" operator="lessThan">
      <formula>0</formula>
    </cfRule>
  </conditionalFormatting>
  <conditionalFormatting sqref="F585">
    <cfRule type="cellIs" dxfId="2" priority="763" stopIfTrue="1" operator="lessThan">
      <formula>0</formula>
    </cfRule>
  </conditionalFormatting>
  <conditionalFormatting sqref="F586">
    <cfRule type="cellIs" dxfId="2" priority="762" stopIfTrue="1" operator="lessThan">
      <formula>0</formula>
    </cfRule>
  </conditionalFormatting>
  <conditionalFormatting sqref="F587">
    <cfRule type="cellIs" dxfId="2" priority="761" stopIfTrue="1" operator="lessThan">
      <formula>0</formula>
    </cfRule>
  </conditionalFormatting>
  <conditionalFormatting sqref="F588">
    <cfRule type="cellIs" dxfId="2" priority="760" stopIfTrue="1" operator="lessThan">
      <formula>0</formula>
    </cfRule>
  </conditionalFormatting>
  <conditionalFormatting sqref="F589">
    <cfRule type="cellIs" dxfId="2" priority="759" stopIfTrue="1" operator="lessThan">
      <formula>0</formula>
    </cfRule>
  </conditionalFormatting>
  <conditionalFormatting sqref="F590">
    <cfRule type="cellIs" dxfId="2" priority="758" stopIfTrue="1" operator="lessThan">
      <formula>0</formula>
    </cfRule>
  </conditionalFormatting>
  <conditionalFormatting sqref="F591">
    <cfRule type="cellIs" dxfId="2" priority="757" stopIfTrue="1" operator="lessThan">
      <formula>0</formula>
    </cfRule>
  </conditionalFormatting>
  <conditionalFormatting sqref="F592">
    <cfRule type="cellIs" dxfId="2" priority="756" stopIfTrue="1" operator="lessThan">
      <formula>0</formula>
    </cfRule>
  </conditionalFormatting>
  <conditionalFormatting sqref="F593">
    <cfRule type="cellIs" dxfId="2" priority="755" stopIfTrue="1" operator="lessThan">
      <formula>0</formula>
    </cfRule>
  </conditionalFormatting>
  <conditionalFormatting sqref="F594">
    <cfRule type="cellIs" dxfId="2" priority="754" stopIfTrue="1" operator="lessThan">
      <formula>0</formula>
    </cfRule>
  </conditionalFormatting>
  <conditionalFormatting sqref="F595">
    <cfRule type="cellIs" dxfId="2" priority="753" stopIfTrue="1" operator="lessThan">
      <formula>0</formula>
    </cfRule>
  </conditionalFormatting>
  <conditionalFormatting sqref="F596">
    <cfRule type="cellIs" dxfId="2" priority="752" stopIfTrue="1" operator="lessThan">
      <formula>0</formula>
    </cfRule>
  </conditionalFormatting>
  <conditionalFormatting sqref="F597">
    <cfRule type="cellIs" dxfId="2" priority="751" stopIfTrue="1" operator="lessThan">
      <formula>0</formula>
    </cfRule>
  </conditionalFormatting>
  <conditionalFormatting sqref="F598">
    <cfRule type="cellIs" dxfId="2" priority="750" stopIfTrue="1" operator="lessThan">
      <formula>0</formula>
    </cfRule>
  </conditionalFormatting>
  <conditionalFormatting sqref="F599">
    <cfRule type="cellIs" dxfId="2" priority="749" stopIfTrue="1" operator="lessThan">
      <formula>0</formula>
    </cfRule>
  </conditionalFormatting>
  <conditionalFormatting sqref="F600">
    <cfRule type="cellIs" dxfId="2" priority="748" stopIfTrue="1" operator="lessThan">
      <formula>0</formula>
    </cfRule>
  </conditionalFormatting>
  <conditionalFormatting sqref="F601">
    <cfRule type="cellIs" dxfId="2" priority="747" stopIfTrue="1" operator="lessThan">
      <formula>0</formula>
    </cfRule>
  </conditionalFormatting>
  <conditionalFormatting sqref="F602">
    <cfRule type="cellIs" dxfId="2" priority="746" stopIfTrue="1" operator="lessThan">
      <formula>0</formula>
    </cfRule>
  </conditionalFormatting>
  <conditionalFormatting sqref="F603">
    <cfRule type="cellIs" dxfId="2" priority="745" stopIfTrue="1" operator="lessThan">
      <formula>0</formula>
    </cfRule>
  </conditionalFormatting>
  <conditionalFormatting sqref="F604">
    <cfRule type="cellIs" dxfId="2" priority="744" stopIfTrue="1" operator="lessThan">
      <formula>0</formula>
    </cfRule>
  </conditionalFormatting>
  <conditionalFormatting sqref="F605">
    <cfRule type="cellIs" dxfId="2" priority="743" stopIfTrue="1" operator="lessThan">
      <formula>0</formula>
    </cfRule>
  </conditionalFormatting>
  <conditionalFormatting sqref="F606">
    <cfRule type="cellIs" dxfId="2" priority="742" stopIfTrue="1" operator="lessThan">
      <formula>0</formula>
    </cfRule>
  </conditionalFormatting>
  <conditionalFormatting sqref="F607">
    <cfRule type="cellIs" dxfId="2" priority="741" stopIfTrue="1" operator="lessThan">
      <formula>0</formula>
    </cfRule>
  </conditionalFormatting>
  <conditionalFormatting sqref="F608">
    <cfRule type="cellIs" dxfId="2" priority="740" stopIfTrue="1" operator="lessThan">
      <formula>0</formula>
    </cfRule>
  </conditionalFormatting>
  <conditionalFormatting sqref="F609">
    <cfRule type="cellIs" dxfId="2" priority="739" stopIfTrue="1" operator="lessThan">
      <formula>0</formula>
    </cfRule>
  </conditionalFormatting>
  <conditionalFormatting sqref="F610">
    <cfRule type="cellIs" dxfId="2" priority="738" stopIfTrue="1" operator="lessThan">
      <formula>0</formula>
    </cfRule>
  </conditionalFormatting>
  <conditionalFormatting sqref="F611">
    <cfRule type="cellIs" dxfId="2" priority="737" stopIfTrue="1" operator="lessThan">
      <formula>0</formula>
    </cfRule>
  </conditionalFormatting>
  <conditionalFormatting sqref="F612">
    <cfRule type="cellIs" dxfId="2" priority="736" stopIfTrue="1" operator="lessThan">
      <formula>0</formula>
    </cfRule>
  </conditionalFormatting>
  <conditionalFormatting sqref="F613">
    <cfRule type="cellIs" dxfId="2" priority="735" stopIfTrue="1" operator="lessThan">
      <formula>0</formula>
    </cfRule>
  </conditionalFormatting>
  <conditionalFormatting sqref="F614">
    <cfRule type="cellIs" dxfId="2" priority="734" stopIfTrue="1" operator="lessThan">
      <formula>0</formula>
    </cfRule>
  </conditionalFormatting>
  <conditionalFormatting sqref="F615">
    <cfRule type="cellIs" dxfId="2" priority="733" stopIfTrue="1" operator="lessThan">
      <formula>0</formula>
    </cfRule>
  </conditionalFormatting>
  <conditionalFormatting sqref="F616">
    <cfRule type="cellIs" dxfId="2" priority="732" stopIfTrue="1" operator="lessThan">
      <formula>0</formula>
    </cfRule>
  </conditionalFormatting>
  <conditionalFormatting sqref="F617">
    <cfRule type="cellIs" dxfId="2" priority="731" stopIfTrue="1" operator="lessThan">
      <formula>0</formula>
    </cfRule>
  </conditionalFormatting>
  <conditionalFormatting sqref="F618">
    <cfRule type="cellIs" dxfId="2" priority="730" stopIfTrue="1" operator="lessThan">
      <formula>0</formula>
    </cfRule>
  </conditionalFormatting>
  <conditionalFormatting sqref="F619">
    <cfRule type="cellIs" dxfId="2" priority="729" stopIfTrue="1" operator="lessThan">
      <formula>0</formula>
    </cfRule>
  </conditionalFormatting>
  <conditionalFormatting sqref="F620">
    <cfRule type="cellIs" dxfId="2" priority="728" stopIfTrue="1" operator="lessThan">
      <formula>0</formula>
    </cfRule>
  </conditionalFormatting>
  <conditionalFormatting sqref="F621">
    <cfRule type="cellIs" dxfId="2" priority="727" stopIfTrue="1" operator="lessThan">
      <formula>0</formula>
    </cfRule>
  </conditionalFormatting>
  <conditionalFormatting sqref="F622">
    <cfRule type="cellIs" dxfId="2" priority="726" stopIfTrue="1" operator="lessThan">
      <formula>0</formula>
    </cfRule>
  </conditionalFormatting>
  <conditionalFormatting sqref="F623">
    <cfRule type="cellIs" dxfId="2" priority="725" stopIfTrue="1" operator="lessThan">
      <formula>0</formula>
    </cfRule>
  </conditionalFormatting>
  <conditionalFormatting sqref="F624">
    <cfRule type="cellIs" dxfId="2" priority="724" stopIfTrue="1" operator="lessThan">
      <formula>0</formula>
    </cfRule>
  </conditionalFormatting>
  <conditionalFormatting sqref="F625">
    <cfRule type="cellIs" dxfId="2" priority="723" stopIfTrue="1" operator="lessThan">
      <formula>0</formula>
    </cfRule>
  </conditionalFormatting>
  <conditionalFormatting sqref="F626">
    <cfRule type="cellIs" dxfId="2" priority="722" stopIfTrue="1" operator="lessThan">
      <formula>0</formula>
    </cfRule>
  </conditionalFormatting>
  <conditionalFormatting sqref="F627">
    <cfRule type="cellIs" dxfId="2" priority="721" stopIfTrue="1" operator="lessThan">
      <formula>0</formula>
    </cfRule>
  </conditionalFormatting>
  <conditionalFormatting sqref="F628">
    <cfRule type="cellIs" dxfId="2" priority="720" stopIfTrue="1" operator="lessThan">
      <formula>0</formula>
    </cfRule>
  </conditionalFormatting>
  <conditionalFormatting sqref="F629">
    <cfRule type="cellIs" dxfId="2" priority="719" stopIfTrue="1" operator="lessThan">
      <formula>0</formula>
    </cfRule>
  </conditionalFormatting>
  <conditionalFormatting sqref="F630">
    <cfRule type="cellIs" dxfId="2" priority="718" stopIfTrue="1" operator="lessThan">
      <formula>0</formula>
    </cfRule>
  </conditionalFormatting>
  <conditionalFormatting sqref="F631">
    <cfRule type="cellIs" dxfId="2" priority="717" stopIfTrue="1" operator="lessThan">
      <formula>0</formula>
    </cfRule>
  </conditionalFormatting>
  <conditionalFormatting sqref="F632">
    <cfRule type="cellIs" dxfId="2" priority="716" stopIfTrue="1" operator="lessThan">
      <formula>0</formula>
    </cfRule>
  </conditionalFormatting>
  <conditionalFormatting sqref="F633">
    <cfRule type="cellIs" dxfId="2" priority="715" stopIfTrue="1" operator="lessThan">
      <formula>0</formula>
    </cfRule>
  </conditionalFormatting>
  <conditionalFormatting sqref="F634">
    <cfRule type="cellIs" dxfId="2" priority="714" stopIfTrue="1" operator="lessThan">
      <formula>0</formula>
    </cfRule>
  </conditionalFormatting>
  <conditionalFormatting sqref="F635">
    <cfRule type="cellIs" dxfId="2" priority="713" stopIfTrue="1" operator="lessThan">
      <formula>0</formula>
    </cfRule>
  </conditionalFormatting>
  <conditionalFormatting sqref="F636">
    <cfRule type="cellIs" dxfId="2" priority="712" stopIfTrue="1" operator="lessThan">
      <formula>0</formula>
    </cfRule>
  </conditionalFormatting>
  <conditionalFormatting sqref="F637">
    <cfRule type="cellIs" dxfId="2" priority="711" stopIfTrue="1" operator="lessThan">
      <formula>0</formula>
    </cfRule>
  </conditionalFormatting>
  <conditionalFormatting sqref="F638">
    <cfRule type="cellIs" dxfId="2" priority="710" stopIfTrue="1" operator="lessThan">
      <formula>0</formula>
    </cfRule>
  </conditionalFormatting>
  <conditionalFormatting sqref="F639">
    <cfRule type="cellIs" dxfId="2" priority="709" stopIfTrue="1" operator="lessThan">
      <formula>0</formula>
    </cfRule>
  </conditionalFormatting>
  <conditionalFormatting sqref="F640">
    <cfRule type="cellIs" dxfId="2" priority="708" stopIfTrue="1" operator="lessThan">
      <formula>0</formula>
    </cfRule>
  </conditionalFormatting>
  <conditionalFormatting sqref="F641">
    <cfRule type="cellIs" dxfId="2" priority="707" stopIfTrue="1" operator="lessThan">
      <formula>0</formula>
    </cfRule>
  </conditionalFormatting>
  <conditionalFormatting sqref="F642">
    <cfRule type="cellIs" dxfId="2" priority="706" stopIfTrue="1" operator="lessThan">
      <formula>0</formula>
    </cfRule>
  </conditionalFormatting>
  <conditionalFormatting sqref="F643">
    <cfRule type="cellIs" dxfId="2" priority="705" stopIfTrue="1" operator="lessThan">
      <formula>0</formula>
    </cfRule>
  </conditionalFormatting>
  <conditionalFormatting sqref="F644">
    <cfRule type="cellIs" dxfId="2" priority="704" stopIfTrue="1" operator="lessThan">
      <formula>0</formula>
    </cfRule>
  </conditionalFormatting>
  <conditionalFormatting sqref="F645">
    <cfRule type="cellIs" dxfId="2" priority="703" stopIfTrue="1" operator="lessThan">
      <formula>0</formula>
    </cfRule>
  </conditionalFormatting>
  <conditionalFormatting sqref="F646">
    <cfRule type="cellIs" dxfId="2" priority="702" stopIfTrue="1" operator="lessThan">
      <formula>0</formula>
    </cfRule>
  </conditionalFormatting>
  <conditionalFormatting sqref="F647">
    <cfRule type="cellIs" dxfId="2" priority="701" stopIfTrue="1" operator="lessThan">
      <formula>0</formula>
    </cfRule>
  </conditionalFormatting>
  <conditionalFormatting sqref="F648">
    <cfRule type="cellIs" dxfId="2" priority="700" stopIfTrue="1" operator="lessThan">
      <formula>0</formula>
    </cfRule>
  </conditionalFormatting>
  <conditionalFormatting sqref="F649">
    <cfRule type="cellIs" dxfId="2" priority="699" stopIfTrue="1" operator="lessThan">
      <formula>0</formula>
    </cfRule>
  </conditionalFormatting>
  <conditionalFormatting sqref="F650">
    <cfRule type="cellIs" dxfId="2" priority="698" stopIfTrue="1" operator="lessThan">
      <formula>0</formula>
    </cfRule>
  </conditionalFormatting>
  <conditionalFormatting sqref="F651">
    <cfRule type="cellIs" dxfId="2" priority="697" stopIfTrue="1" operator="lessThan">
      <formula>0</formula>
    </cfRule>
  </conditionalFormatting>
  <conditionalFormatting sqref="F652">
    <cfRule type="cellIs" dxfId="2" priority="696" stopIfTrue="1" operator="lessThan">
      <formula>0</formula>
    </cfRule>
  </conditionalFormatting>
  <conditionalFormatting sqref="F653">
    <cfRule type="cellIs" dxfId="2" priority="695" stopIfTrue="1" operator="lessThan">
      <formula>0</formula>
    </cfRule>
  </conditionalFormatting>
  <conditionalFormatting sqref="F654">
    <cfRule type="cellIs" dxfId="2" priority="694" stopIfTrue="1" operator="lessThan">
      <formula>0</formula>
    </cfRule>
  </conditionalFormatting>
  <conditionalFormatting sqref="F655">
    <cfRule type="cellIs" dxfId="2" priority="693" stopIfTrue="1" operator="lessThan">
      <formula>0</formula>
    </cfRule>
  </conditionalFormatting>
  <conditionalFormatting sqref="F656">
    <cfRule type="cellIs" dxfId="2" priority="692" stopIfTrue="1" operator="lessThan">
      <formula>0</formula>
    </cfRule>
  </conditionalFormatting>
  <conditionalFormatting sqref="F657">
    <cfRule type="cellIs" dxfId="2" priority="691" stopIfTrue="1" operator="lessThan">
      <formula>0</formula>
    </cfRule>
  </conditionalFormatting>
  <conditionalFormatting sqref="F658">
    <cfRule type="cellIs" dxfId="2" priority="690" stopIfTrue="1" operator="lessThan">
      <formula>0</formula>
    </cfRule>
  </conditionalFormatting>
  <conditionalFormatting sqref="F659">
    <cfRule type="cellIs" dxfId="2" priority="687" stopIfTrue="1" operator="lessThan">
      <formula>0</formula>
    </cfRule>
  </conditionalFormatting>
  <conditionalFormatting sqref="F660">
    <cfRule type="cellIs" dxfId="2" priority="686" stopIfTrue="1" operator="lessThan">
      <formula>0</formula>
    </cfRule>
  </conditionalFormatting>
  <conditionalFormatting sqref="F661">
    <cfRule type="cellIs" dxfId="2" priority="685" stopIfTrue="1" operator="lessThan">
      <formula>0</formula>
    </cfRule>
  </conditionalFormatting>
  <conditionalFormatting sqref="F662">
    <cfRule type="cellIs" dxfId="2" priority="684" stopIfTrue="1" operator="lessThan">
      <formula>0</formula>
    </cfRule>
  </conditionalFormatting>
  <conditionalFormatting sqref="F663">
    <cfRule type="cellIs" dxfId="2" priority="683" stopIfTrue="1" operator="lessThan">
      <formula>0</formula>
    </cfRule>
  </conditionalFormatting>
  <conditionalFormatting sqref="F664">
    <cfRule type="cellIs" dxfId="2" priority="682" stopIfTrue="1" operator="lessThan">
      <formula>0</formula>
    </cfRule>
  </conditionalFormatting>
  <conditionalFormatting sqref="F665">
    <cfRule type="cellIs" dxfId="2" priority="681" stopIfTrue="1" operator="lessThan">
      <formula>0</formula>
    </cfRule>
  </conditionalFormatting>
  <conditionalFormatting sqref="F666">
    <cfRule type="cellIs" dxfId="2" priority="680" stopIfTrue="1" operator="lessThan">
      <formula>0</formula>
    </cfRule>
  </conditionalFormatting>
  <conditionalFormatting sqref="F667">
    <cfRule type="cellIs" dxfId="2" priority="679" stopIfTrue="1" operator="lessThan">
      <formula>0</formula>
    </cfRule>
  </conditionalFormatting>
  <conditionalFormatting sqref="F668">
    <cfRule type="cellIs" dxfId="2" priority="678" stopIfTrue="1" operator="lessThan">
      <formula>0</formula>
    </cfRule>
  </conditionalFormatting>
  <conditionalFormatting sqref="F669">
    <cfRule type="cellIs" dxfId="2" priority="677" stopIfTrue="1" operator="lessThan">
      <formula>0</formula>
    </cfRule>
  </conditionalFormatting>
  <conditionalFormatting sqref="F670">
    <cfRule type="cellIs" dxfId="2" priority="676" stopIfTrue="1" operator="lessThan">
      <formula>0</formula>
    </cfRule>
  </conditionalFormatting>
  <conditionalFormatting sqref="F671">
    <cfRule type="cellIs" dxfId="2" priority="675" stopIfTrue="1" operator="lessThan">
      <formula>0</formula>
    </cfRule>
  </conditionalFormatting>
  <conditionalFormatting sqref="F672">
    <cfRule type="cellIs" dxfId="2" priority="674" stopIfTrue="1" operator="lessThan">
      <formula>0</formula>
    </cfRule>
  </conditionalFormatting>
  <conditionalFormatting sqref="F673">
    <cfRule type="cellIs" dxfId="2" priority="673" stopIfTrue="1" operator="lessThan">
      <formula>0</formula>
    </cfRule>
  </conditionalFormatting>
  <conditionalFormatting sqref="F674">
    <cfRule type="cellIs" dxfId="2" priority="672" stopIfTrue="1" operator="lessThan">
      <formula>0</formula>
    </cfRule>
  </conditionalFormatting>
  <conditionalFormatting sqref="F675">
    <cfRule type="cellIs" dxfId="2" priority="671" stopIfTrue="1" operator="lessThan">
      <formula>0</formula>
    </cfRule>
  </conditionalFormatting>
  <conditionalFormatting sqref="F676">
    <cfRule type="cellIs" dxfId="2" priority="670" stopIfTrue="1" operator="lessThan">
      <formula>0</formula>
    </cfRule>
  </conditionalFormatting>
  <conditionalFormatting sqref="F677">
    <cfRule type="cellIs" dxfId="2" priority="669" stopIfTrue="1" operator="lessThan">
      <formula>0</formula>
    </cfRule>
  </conditionalFormatting>
  <conditionalFormatting sqref="F678">
    <cfRule type="cellIs" dxfId="2" priority="668" stopIfTrue="1" operator="lessThan">
      <formula>0</formula>
    </cfRule>
  </conditionalFormatting>
  <conditionalFormatting sqref="F679">
    <cfRule type="cellIs" dxfId="2" priority="667" stopIfTrue="1" operator="lessThan">
      <formula>0</formula>
    </cfRule>
  </conditionalFormatting>
  <conditionalFormatting sqref="F680">
    <cfRule type="cellIs" dxfId="2" priority="666" stopIfTrue="1" operator="lessThan">
      <formula>0</formula>
    </cfRule>
  </conditionalFormatting>
  <conditionalFormatting sqref="F681">
    <cfRule type="cellIs" dxfId="2" priority="665" stopIfTrue="1" operator="lessThan">
      <formula>0</formula>
    </cfRule>
  </conditionalFormatting>
  <conditionalFormatting sqref="F682">
    <cfRule type="cellIs" dxfId="2" priority="664" stopIfTrue="1" operator="lessThan">
      <formula>0</formula>
    </cfRule>
  </conditionalFormatting>
  <conditionalFormatting sqref="F683">
    <cfRule type="cellIs" dxfId="2" priority="663" stopIfTrue="1" operator="lessThan">
      <formula>0</formula>
    </cfRule>
  </conditionalFormatting>
  <conditionalFormatting sqref="F684">
    <cfRule type="cellIs" dxfId="2" priority="662" stopIfTrue="1" operator="lessThan">
      <formula>0</formula>
    </cfRule>
  </conditionalFormatting>
  <conditionalFormatting sqref="F685">
    <cfRule type="cellIs" dxfId="2" priority="661" stopIfTrue="1" operator="lessThan">
      <formula>0</formula>
    </cfRule>
  </conditionalFormatting>
  <conditionalFormatting sqref="F686">
    <cfRule type="cellIs" dxfId="2" priority="660" stopIfTrue="1" operator="lessThan">
      <formula>0</formula>
    </cfRule>
  </conditionalFormatting>
  <conditionalFormatting sqref="F687">
    <cfRule type="cellIs" dxfId="2" priority="659" stopIfTrue="1" operator="lessThan">
      <formula>0</formula>
    </cfRule>
  </conditionalFormatting>
  <conditionalFormatting sqref="F688">
    <cfRule type="cellIs" dxfId="2" priority="658" stopIfTrue="1" operator="lessThan">
      <formula>0</formula>
    </cfRule>
  </conditionalFormatting>
  <conditionalFormatting sqref="F689">
    <cfRule type="cellIs" dxfId="2" priority="657" stopIfTrue="1" operator="lessThan">
      <formula>0</formula>
    </cfRule>
  </conditionalFormatting>
  <conditionalFormatting sqref="F690">
    <cfRule type="cellIs" dxfId="2" priority="656" stopIfTrue="1" operator="lessThan">
      <formula>0</formula>
    </cfRule>
  </conditionalFormatting>
  <conditionalFormatting sqref="F691">
    <cfRule type="cellIs" dxfId="2" priority="655" stopIfTrue="1" operator="lessThan">
      <formula>0</formula>
    </cfRule>
  </conditionalFormatting>
  <conditionalFormatting sqref="F692">
    <cfRule type="cellIs" dxfId="2" priority="654" stopIfTrue="1" operator="lessThan">
      <formula>0</formula>
    </cfRule>
  </conditionalFormatting>
  <conditionalFormatting sqref="F693">
    <cfRule type="cellIs" dxfId="2" priority="653" stopIfTrue="1" operator="lessThan">
      <formula>0</formula>
    </cfRule>
  </conditionalFormatting>
  <conditionalFormatting sqref="F694">
    <cfRule type="cellIs" dxfId="2" priority="652" stopIfTrue="1" operator="lessThan">
      <formula>0</formula>
    </cfRule>
  </conditionalFormatting>
  <conditionalFormatting sqref="F695">
    <cfRule type="cellIs" dxfId="2" priority="651" stopIfTrue="1" operator="lessThan">
      <formula>0</formula>
    </cfRule>
  </conditionalFormatting>
  <conditionalFormatting sqref="F696">
    <cfRule type="cellIs" dxfId="2" priority="650" stopIfTrue="1" operator="lessThan">
      <formula>0</formula>
    </cfRule>
  </conditionalFormatting>
  <conditionalFormatting sqref="F697">
    <cfRule type="cellIs" dxfId="2" priority="649" stopIfTrue="1" operator="lessThan">
      <formula>0</formula>
    </cfRule>
  </conditionalFormatting>
  <conditionalFormatting sqref="F698">
    <cfRule type="cellIs" dxfId="2" priority="648" stopIfTrue="1" operator="lessThan">
      <formula>0</formula>
    </cfRule>
  </conditionalFormatting>
  <conditionalFormatting sqref="F699">
    <cfRule type="cellIs" dxfId="2" priority="647" stopIfTrue="1" operator="lessThan">
      <formula>0</formula>
    </cfRule>
  </conditionalFormatting>
  <conditionalFormatting sqref="F700">
    <cfRule type="cellIs" dxfId="2" priority="646" stopIfTrue="1" operator="lessThan">
      <formula>0</formula>
    </cfRule>
  </conditionalFormatting>
  <conditionalFormatting sqref="F701">
    <cfRule type="cellIs" dxfId="2" priority="645" stopIfTrue="1" operator="lessThan">
      <formula>0</formula>
    </cfRule>
  </conditionalFormatting>
  <conditionalFormatting sqref="F702">
    <cfRule type="cellIs" dxfId="2" priority="644" stopIfTrue="1" operator="lessThan">
      <formula>0</formula>
    </cfRule>
  </conditionalFormatting>
  <conditionalFormatting sqref="F703">
    <cfRule type="cellIs" dxfId="2" priority="643" stopIfTrue="1" operator="lessThan">
      <formula>0</formula>
    </cfRule>
  </conditionalFormatting>
  <conditionalFormatting sqref="F704">
    <cfRule type="cellIs" dxfId="2" priority="642" stopIfTrue="1" operator="lessThan">
      <formula>0</formula>
    </cfRule>
  </conditionalFormatting>
  <conditionalFormatting sqref="F705">
    <cfRule type="cellIs" dxfId="2" priority="641" stopIfTrue="1" operator="lessThan">
      <formula>0</formula>
    </cfRule>
  </conditionalFormatting>
  <conditionalFormatting sqref="F706">
    <cfRule type="cellIs" dxfId="2" priority="640" stopIfTrue="1" operator="lessThan">
      <formula>0</formula>
    </cfRule>
  </conditionalFormatting>
  <conditionalFormatting sqref="F707">
    <cfRule type="cellIs" dxfId="2" priority="639" stopIfTrue="1" operator="lessThan">
      <formula>0</formula>
    </cfRule>
  </conditionalFormatting>
  <conditionalFormatting sqref="F708">
    <cfRule type="cellIs" dxfId="2" priority="638" stopIfTrue="1" operator="lessThan">
      <formula>0</formula>
    </cfRule>
  </conditionalFormatting>
  <conditionalFormatting sqref="F709">
    <cfRule type="cellIs" dxfId="2" priority="637" stopIfTrue="1" operator="lessThan">
      <formula>0</formula>
    </cfRule>
  </conditionalFormatting>
  <conditionalFormatting sqref="F710">
    <cfRule type="cellIs" dxfId="2" priority="636" stopIfTrue="1" operator="lessThan">
      <formula>0</formula>
    </cfRule>
  </conditionalFormatting>
  <conditionalFormatting sqref="F711">
    <cfRule type="cellIs" dxfId="2" priority="635" stopIfTrue="1" operator="lessThan">
      <formula>0</formula>
    </cfRule>
  </conditionalFormatting>
  <conditionalFormatting sqref="F712">
    <cfRule type="cellIs" dxfId="2" priority="634" stopIfTrue="1" operator="lessThan">
      <formula>0</formula>
    </cfRule>
  </conditionalFormatting>
  <conditionalFormatting sqref="F713">
    <cfRule type="cellIs" dxfId="2" priority="633" stopIfTrue="1" operator="lessThan">
      <formula>0</formula>
    </cfRule>
  </conditionalFormatting>
  <conditionalFormatting sqref="F714">
    <cfRule type="cellIs" dxfId="2" priority="632" stopIfTrue="1" operator="lessThan">
      <formula>0</formula>
    </cfRule>
  </conditionalFormatting>
  <conditionalFormatting sqref="F715">
    <cfRule type="cellIs" dxfId="2" priority="631" stopIfTrue="1" operator="lessThan">
      <formula>0</formula>
    </cfRule>
  </conditionalFormatting>
  <conditionalFormatting sqref="F716">
    <cfRule type="cellIs" dxfId="2" priority="630" stopIfTrue="1" operator="lessThan">
      <formula>0</formula>
    </cfRule>
  </conditionalFormatting>
  <conditionalFormatting sqref="F717">
    <cfRule type="cellIs" dxfId="2" priority="629" stopIfTrue="1" operator="lessThan">
      <formula>0</formula>
    </cfRule>
  </conditionalFormatting>
  <conditionalFormatting sqref="F718">
    <cfRule type="cellIs" dxfId="2" priority="628" stopIfTrue="1" operator="lessThan">
      <formula>0</formula>
    </cfRule>
  </conditionalFormatting>
  <conditionalFormatting sqref="F719">
    <cfRule type="cellIs" dxfId="2" priority="627" stopIfTrue="1" operator="lessThan">
      <formula>0</formula>
    </cfRule>
  </conditionalFormatting>
  <conditionalFormatting sqref="F720">
    <cfRule type="cellIs" dxfId="2" priority="626" stopIfTrue="1" operator="lessThan">
      <formula>0</formula>
    </cfRule>
  </conditionalFormatting>
  <conditionalFormatting sqref="F721">
    <cfRule type="cellIs" dxfId="2" priority="625" stopIfTrue="1" operator="lessThan">
      <formula>0</formula>
    </cfRule>
  </conditionalFormatting>
  <conditionalFormatting sqref="F722">
    <cfRule type="cellIs" dxfId="2" priority="624" stopIfTrue="1" operator="lessThan">
      <formula>0</formula>
    </cfRule>
  </conditionalFormatting>
  <conditionalFormatting sqref="F723">
    <cfRule type="cellIs" dxfId="2" priority="623" stopIfTrue="1" operator="lessThan">
      <formula>0</formula>
    </cfRule>
  </conditionalFormatting>
  <conditionalFormatting sqref="F724">
    <cfRule type="cellIs" dxfId="2" priority="622" stopIfTrue="1" operator="lessThan">
      <formula>0</formula>
    </cfRule>
  </conditionalFormatting>
  <conditionalFormatting sqref="F725">
    <cfRule type="cellIs" dxfId="2" priority="621" stopIfTrue="1" operator="lessThan">
      <formula>0</formula>
    </cfRule>
  </conditionalFormatting>
  <conditionalFormatting sqref="F726">
    <cfRule type="cellIs" dxfId="2" priority="620" stopIfTrue="1" operator="lessThan">
      <formula>0</formula>
    </cfRule>
  </conditionalFormatting>
  <conditionalFormatting sqref="F727">
    <cfRule type="cellIs" dxfId="2" priority="619" stopIfTrue="1" operator="lessThan">
      <formula>0</formula>
    </cfRule>
  </conditionalFormatting>
  <conditionalFormatting sqref="F728">
    <cfRule type="cellIs" dxfId="2" priority="618" stopIfTrue="1" operator="lessThan">
      <formula>0</formula>
    </cfRule>
  </conditionalFormatting>
  <conditionalFormatting sqref="F729">
    <cfRule type="cellIs" dxfId="2" priority="617" stopIfTrue="1" operator="lessThan">
      <formula>0</formula>
    </cfRule>
  </conditionalFormatting>
  <conditionalFormatting sqref="F730">
    <cfRule type="cellIs" dxfId="2" priority="616" stopIfTrue="1" operator="lessThan">
      <formula>0</formula>
    </cfRule>
  </conditionalFormatting>
  <conditionalFormatting sqref="F731">
    <cfRule type="cellIs" dxfId="2" priority="613" stopIfTrue="1" operator="lessThan">
      <formula>0</formula>
    </cfRule>
  </conditionalFormatting>
  <conditionalFormatting sqref="F732">
    <cfRule type="cellIs" dxfId="2" priority="612" stopIfTrue="1" operator="lessThan">
      <formula>0</formula>
    </cfRule>
  </conditionalFormatting>
  <conditionalFormatting sqref="F733">
    <cfRule type="cellIs" dxfId="2" priority="611" stopIfTrue="1" operator="lessThan">
      <formula>0</formula>
    </cfRule>
  </conditionalFormatting>
  <conditionalFormatting sqref="F734">
    <cfRule type="cellIs" dxfId="2" priority="610" stopIfTrue="1" operator="lessThan">
      <formula>0</formula>
    </cfRule>
  </conditionalFormatting>
  <conditionalFormatting sqref="F735">
    <cfRule type="cellIs" dxfId="2" priority="609" stopIfTrue="1" operator="lessThan">
      <formula>0</formula>
    </cfRule>
  </conditionalFormatting>
  <conditionalFormatting sqref="F736">
    <cfRule type="cellIs" dxfId="2" priority="608" stopIfTrue="1" operator="lessThan">
      <formula>0</formula>
    </cfRule>
  </conditionalFormatting>
  <conditionalFormatting sqref="F737">
    <cfRule type="cellIs" dxfId="2" priority="607" stopIfTrue="1" operator="lessThan">
      <formula>0</formula>
    </cfRule>
  </conditionalFormatting>
  <conditionalFormatting sqref="F738">
    <cfRule type="cellIs" dxfId="2" priority="606" stopIfTrue="1" operator="lessThan">
      <formula>0</formula>
    </cfRule>
  </conditionalFormatting>
  <conditionalFormatting sqref="F739">
    <cfRule type="cellIs" dxfId="2" priority="605" stopIfTrue="1" operator="lessThan">
      <formula>0</formula>
    </cfRule>
  </conditionalFormatting>
  <conditionalFormatting sqref="F740">
    <cfRule type="cellIs" dxfId="2" priority="604" stopIfTrue="1" operator="lessThan">
      <formula>0</formula>
    </cfRule>
  </conditionalFormatting>
  <conditionalFormatting sqref="F741">
    <cfRule type="cellIs" dxfId="2" priority="603" stopIfTrue="1" operator="lessThan">
      <formula>0</formula>
    </cfRule>
  </conditionalFormatting>
  <conditionalFormatting sqref="F742">
    <cfRule type="cellIs" dxfId="2" priority="602" stopIfTrue="1" operator="lessThan">
      <formula>0</formula>
    </cfRule>
  </conditionalFormatting>
  <conditionalFormatting sqref="F743">
    <cfRule type="cellIs" dxfId="2" priority="601" stopIfTrue="1" operator="lessThan">
      <formula>0</formula>
    </cfRule>
  </conditionalFormatting>
  <conditionalFormatting sqref="F744">
    <cfRule type="cellIs" dxfId="2" priority="600" stopIfTrue="1" operator="lessThan">
      <formula>0</formula>
    </cfRule>
  </conditionalFormatting>
  <conditionalFormatting sqref="F745">
    <cfRule type="cellIs" dxfId="2" priority="599" stopIfTrue="1" operator="lessThan">
      <formula>0</formula>
    </cfRule>
  </conditionalFormatting>
  <conditionalFormatting sqref="F746">
    <cfRule type="cellIs" dxfId="2" priority="598" stopIfTrue="1" operator="lessThan">
      <formula>0</formula>
    </cfRule>
  </conditionalFormatting>
  <conditionalFormatting sqref="F747">
    <cfRule type="cellIs" dxfId="2" priority="597" stopIfTrue="1" operator="lessThan">
      <formula>0</formula>
    </cfRule>
  </conditionalFormatting>
  <conditionalFormatting sqref="F748">
    <cfRule type="cellIs" dxfId="2" priority="596" stopIfTrue="1" operator="lessThan">
      <formula>0</formula>
    </cfRule>
  </conditionalFormatting>
  <conditionalFormatting sqref="F749">
    <cfRule type="cellIs" dxfId="2" priority="595" stopIfTrue="1" operator="lessThan">
      <formula>0</formula>
    </cfRule>
  </conditionalFormatting>
  <conditionalFormatting sqref="F750">
    <cfRule type="cellIs" dxfId="2" priority="594" stopIfTrue="1" operator="lessThan">
      <formula>0</formula>
    </cfRule>
  </conditionalFormatting>
  <conditionalFormatting sqref="F751">
    <cfRule type="cellIs" dxfId="2" priority="593" stopIfTrue="1" operator="lessThan">
      <formula>0</formula>
    </cfRule>
  </conditionalFormatting>
  <conditionalFormatting sqref="F752">
    <cfRule type="cellIs" dxfId="2" priority="592" stopIfTrue="1" operator="lessThan">
      <formula>0</formula>
    </cfRule>
  </conditionalFormatting>
  <conditionalFormatting sqref="F753">
    <cfRule type="cellIs" dxfId="2" priority="591" stopIfTrue="1" operator="lessThan">
      <formula>0</formula>
    </cfRule>
  </conditionalFormatting>
  <conditionalFormatting sqref="F754">
    <cfRule type="cellIs" dxfId="2" priority="590" stopIfTrue="1" operator="lessThan">
      <formula>0</formula>
    </cfRule>
  </conditionalFormatting>
  <conditionalFormatting sqref="F755">
    <cfRule type="cellIs" dxfId="2" priority="589" stopIfTrue="1" operator="lessThan">
      <formula>0</formula>
    </cfRule>
  </conditionalFormatting>
  <conditionalFormatting sqref="F756">
    <cfRule type="cellIs" dxfId="2" priority="588" stopIfTrue="1" operator="lessThan">
      <formula>0</formula>
    </cfRule>
  </conditionalFormatting>
  <conditionalFormatting sqref="F757">
    <cfRule type="cellIs" dxfId="2" priority="587" stopIfTrue="1" operator="lessThan">
      <formula>0</formula>
    </cfRule>
  </conditionalFormatting>
  <conditionalFormatting sqref="F758">
    <cfRule type="cellIs" dxfId="2" priority="586" stopIfTrue="1" operator="lessThan">
      <formula>0</formula>
    </cfRule>
  </conditionalFormatting>
  <conditionalFormatting sqref="F759">
    <cfRule type="cellIs" dxfId="2" priority="585" stopIfTrue="1" operator="lessThan">
      <formula>0</formula>
    </cfRule>
  </conditionalFormatting>
  <conditionalFormatting sqref="F760">
    <cfRule type="cellIs" dxfId="2" priority="584" stopIfTrue="1" operator="lessThan">
      <formula>0</formula>
    </cfRule>
  </conditionalFormatting>
  <conditionalFormatting sqref="F761">
    <cfRule type="cellIs" dxfId="2" priority="583" stopIfTrue="1" operator="lessThan">
      <formula>0</formula>
    </cfRule>
  </conditionalFormatting>
  <conditionalFormatting sqref="F762">
    <cfRule type="cellIs" dxfId="2" priority="582" stopIfTrue="1" operator="lessThan">
      <formula>0</formula>
    </cfRule>
  </conditionalFormatting>
  <conditionalFormatting sqref="F763">
    <cfRule type="cellIs" dxfId="2" priority="581" stopIfTrue="1" operator="lessThan">
      <formula>0</formula>
    </cfRule>
  </conditionalFormatting>
  <conditionalFormatting sqref="F764">
    <cfRule type="cellIs" dxfId="2" priority="580" stopIfTrue="1" operator="lessThan">
      <formula>0</formula>
    </cfRule>
  </conditionalFormatting>
  <conditionalFormatting sqref="F765">
    <cfRule type="cellIs" dxfId="2" priority="579" stopIfTrue="1" operator="lessThan">
      <formula>0</formula>
    </cfRule>
  </conditionalFormatting>
  <conditionalFormatting sqref="F766">
    <cfRule type="cellIs" dxfId="2" priority="578" stopIfTrue="1" operator="lessThan">
      <formula>0</formula>
    </cfRule>
  </conditionalFormatting>
  <conditionalFormatting sqref="F767">
    <cfRule type="cellIs" dxfId="2" priority="577" stopIfTrue="1" operator="lessThan">
      <formula>0</formula>
    </cfRule>
  </conditionalFormatting>
  <conditionalFormatting sqref="F768">
    <cfRule type="cellIs" dxfId="2" priority="576" stopIfTrue="1" operator="lessThan">
      <formula>0</formula>
    </cfRule>
  </conditionalFormatting>
  <conditionalFormatting sqref="F769">
    <cfRule type="cellIs" dxfId="2" priority="575" stopIfTrue="1" operator="lessThan">
      <formula>0</formula>
    </cfRule>
  </conditionalFormatting>
  <conditionalFormatting sqref="F770">
    <cfRule type="cellIs" dxfId="2" priority="574" stopIfTrue="1" operator="lessThan">
      <formula>0</formula>
    </cfRule>
  </conditionalFormatting>
  <conditionalFormatting sqref="F771">
    <cfRule type="cellIs" dxfId="2" priority="573" stopIfTrue="1" operator="lessThan">
      <formula>0</formula>
    </cfRule>
  </conditionalFormatting>
  <conditionalFormatting sqref="F772">
    <cfRule type="cellIs" dxfId="2" priority="572" stopIfTrue="1" operator="lessThan">
      <formula>0</formula>
    </cfRule>
  </conditionalFormatting>
  <conditionalFormatting sqref="F773">
    <cfRule type="cellIs" dxfId="2" priority="571" stopIfTrue="1" operator="lessThan">
      <formula>0</formula>
    </cfRule>
  </conditionalFormatting>
  <conditionalFormatting sqref="F774">
    <cfRule type="cellIs" dxfId="2" priority="570" stopIfTrue="1" operator="lessThan">
      <formula>0</formula>
    </cfRule>
  </conditionalFormatting>
  <conditionalFormatting sqref="F775">
    <cfRule type="cellIs" dxfId="2" priority="569" stopIfTrue="1" operator="lessThan">
      <formula>0</formula>
    </cfRule>
  </conditionalFormatting>
  <conditionalFormatting sqref="F776">
    <cfRule type="cellIs" dxfId="2" priority="568" stopIfTrue="1" operator="lessThan">
      <formula>0</formula>
    </cfRule>
  </conditionalFormatting>
  <conditionalFormatting sqref="F777">
    <cfRule type="cellIs" dxfId="2" priority="567" stopIfTrue="1" operator="lessThan">
      <formula>0</formula>
    </cfRule>
  </conditionalFormatting>
  <conditionalFormatting sqref="F778">
    <cfRule type="cellIs" dxfId="2" priority="566" stopIfTrue="1" operator="lessThan">
      <formula>0</formula>
    </cfRule>
  </conditionalFormatting>
  <conditionalFormatting sqref="F779">
    <cfRule type="cellIs" dxfId="2" priority="565" stopIfTrue="1" operator="lessThan">
      <formula>0</formula>
    </cfRule>
  </conditionalFormatting>
  <conditionalFormatting sqref="F780">
    <cfRule type="cellIs" dxfId="2" priority="564" stopIfTrue="1" operator="lessThan">
      <formula>0</formula>
    </cfRule>
  </conditionalFormatting>
  <conditionalFormatting sqref="F781">
    <cfRule type="cellIs" dxfId="2" priority="563" stopIfTrue="1" operator="lessThan">
      <formula>0</formula>
    </cfRule>
  </conditionalFormatting>
  <conditionalFormatting sqref="F782">
    <cfRule type="cellIs" dxfId="2" priority="562" stopIfTrue="1" operator="lessThan">
      <formula>0</formula>
    </cfRule>
  </conditionalFormatting>
  <conditionalFormatting sqref="F783">
    <cfRule type="cellIs" dxfId="2" priority="561" stopIfTrue="1" operator="lessThan">
      <formula>0</formula>
    </cfRule>
  </conditionalFormatting>
  <conditionalFormatting sqref="F784">
    <cfRule type="cellIs" dxfId="2" priority="560" stopIfTrue="1" operator="lessThan">
      <formula>0</formula>
    </cfRule>
  </conditionalFormatting>
  <conditionalFormatting sqref="F785">
    <cfRule type="cellIs" dxfId="2" priority="559" stopIfTrue="1" operator="lessThan">
      <formula>0</formula>
    </cfRule>
  </conditionalFormatting>
  <conditionalFormatting sqref="F786">
    <cfRule type="cellIs" dxfId="2" priority="558" stopIfTrue="1" operator="lessThan">
      <formula>0</formula>
    </cfRule>
  </conditionalFormatting>
  <conditionalFormatting sqref="F787">
    <cfRule type="cellIs" dxfId="2" priority="557" stopIfTrue="1" operator="lessThan">
      <formula>0</formula>
    </cfRule>
  </conditionalFormatting>
  <conditionalFormatting sqref="F788">
    <cfRule type="cellIs" dxfId="2" priority="556" stopIfTrue="1" operator="lessThan">
      <formula>0</formula>
    </cfRule>
  </conditionalFormatting>
  <conditionalFormatting sqref="F789">
    <cfRule type="cellIs" dxfId="2" priority="555" stopIfTrue="1" operator="lessThan">
      <formula>0</formula>
    </cfRule>
  </conditionalFormatting>
  <conditionalFormatting sqref="F790">
    <cfRule type="cellIs" dxfId="2" priority="554" stopIfTrue="1" operator="lessThan">
      <formula>0</formula>
    </cfRule>
  </conditionalFormatting>
  <conditionalFormatting sqref="F791">
    <cfRule type="cellIs" dxfId="2" priority="553" stopIfTrue="1" operator="lessThan">
      <formula>0</formula>
    </cfRule>
  </conditionalFormatting>
  <conditionalFormatting sqref="F792">
    <cfRule type="cellIs" dxfId="2" priority="552" stopIfTrue="1" operator="lessThan">
      <formula>0</formula>
    </cfRule>
  </conditionalFormatting>
  <conditionalFormatting sqref="F793">
    <cfRule type="cellIs" dxfId="2" priority="551" stopIfTrue="1" operator="lessThan">
      <formula>0</formula>
    </cfRule>
  </conditionalFormatting>
  <conditionalFormatting sqref="F794">
    <cfRule type="cellIs" dxfId="2" priority="550" stopIfTrue="1" operator="lessThan">
      <formula>0</formula>
    </cfRule>
  </conditionalFormatting>
  <conditionalFormatting sqref="F795">
    <cfRule type="cellIs" dxfId="2" priority="549" stopIfTrue="1" operator="lessThan">
      <formula>0</formula>
    </cfRule>
  </conditionalFormatting>
  <conditionalFormatting sqref="F796">
    <cfRule type="cellIs" dxfId="2" priority="548" stopIfTrue="1" operator="lessThan">
      <formula>0</formula>
    </cfRule>
  </conditionalFormatting>
  <conditionalFormatting sqref="F797">
    <cfRule type="cellIs" dxfId="2" priority="547" stopIfTrue="1" operator="lessThan">
      <formula>0</formula>
    </cfRule>
  </conditionalFormatting>
  <conditionalFormatting sqref="F798">
    <cfRule type="cellIs" dxfId="2" priority="546" stopIfTrue="1" operator="lessThan">
      <formula>0</formula>
    </cfRule>
  </conditionalFormatting>
  <conditionalFormatting sqref="F799">
    <cfRule type="cellIs" dxfId="2" priority="545" stopIfTrue="1" operator="lessThan">
      <formula>0</formula>
    </cfRule>
  </conditionalFormatting>
  <conditionalFormatting sqref="F800">
    <cfRule type="cellIs" dxfId="2" priority="544" stopIfTrue="1" operator="lessThan">
      <formula>0</formula>
    </cfRule>
  </conditionalFormatting>
  <conditionalFormatting sqref="F801">
    <cfRule type="cellIs" dxfId="2" priority="543" stopIfTrue="1" operator="lessThan">
      <formula>0</formula>
    </cfRule>
  </conditionalFormatting>
  <conditionalFormatting sqref="F802">
    <cfRule type="cellIs" dxfId="2" priority="542" stopIfTrue="1" operator="lessThan">
      <formula>0</formula>
    </cfRule>
  </conditionalFormatting>
  <conditionalFormatting sqref="F803">
    <cfRule type="cellIs" dxfId="2" priority="541" stopIfTrue="1" operator="lessThan">
      <formula>0</formula>
    </cfRule>
  </conditionalFormatting>
  <conditionalFormatting sqref="F804">
    <cfRule type="cellIs" dxfId="2" priority="540" stopIfTrue="1" operator="lessThan">
      <formula>0</formula>
    </cfRule>
  </conditionalFormatting>
  <conditionalFormatting sqref="F805">
    <cfRule type="cellIs" dxfId="2" priority="539" stopIfTrue="1" operator="lessThan">
      <formula>0</formula>
    </cfRule>
  </conditionalFormatting>
  <conditionalFormatting sqref="F806">
    <cfRule type="cellIs" dxfId="2" priority="538" stopIfTrue="1" operator="lessThan">
      <formula>0</formula>
    </cfRule>
  </conditionalFormatting>
  <conditionalFormatting sqref="F807">
    <cfRule type="cellIs" dxfId="2" priority="537" stopIfTrue="1" operator="lessThan">
      <formula>0</formula>
    </cfRule>
  </conditionalFormatting>
  <conditionalFormatting sqref="F808">
    <cfRule type="cellIs" dxfId="2" priority="536" stopIfTrue="1" operator="lessThan">
      <formula>0</formula>
    </cfRule>
  </conditionalFormatting>
  <conditionalFormatting sqref="F809">
    <cfRule type="cellIs" dxfId="2" priority="535" stopIfTrue="1" operator="lessThan">
      <formula>0</formula>
    </cfRule>
  </conditionalFormatting>
  <conditionalFormatting sqref="F810">
    <cfRule type="cellIs" dxfId="2" priority="533" stopIfTrue="1" operator="lessThan">
      <formula>0</formula>
    </cfRule>
  </conditionalFormatting>
  <conditionalFormatting sqref="F811">
    <cfRule type="cellIs" dxfId="2" priority="532" stopIfTrue="1" operator="lessThan">
      <formula>0</formula>
    </cfRule>
  </conditionalFormatting>
  <conditionalFormatting sqref="F812">
    <cfRule type="cellIs" dxfId="2" priority="531" stopIfTrue="1" operator="lessThan">
      <formula>0</formula>
    </cfRule>
  </conditionalFormatting>
  <conditionalFormatting sqref="F813">
    <cfRule type="cellIs" dxfId="2" priority="530" stopIfTrue="1" operator="lessThan">
      <formula>0</formula>
    </cfRule>
  </conditionalFormatting>
  <conditionalFormatting sqref="F814">
    <cfRule type="cellIs" dxfId="2" priority="529" stopIfTrue="1" operator="lessThan">
      <formula>0</formula>
    </cfRule>
  </conditionalFormatting>
  <conditionalFormatting sqref="F815">
    <cfRule type="cellIs" dxfId="2" priority="528" stopIfTrue="1" operator="lessThan">
      <formula>0</formula>
    </cfRule>
  </conditionalFormatting>
  <conditionalFormatting sqref="F816">
    <cfRule type="cellIs" dxfId="2" priority="527" stopIfTrue="1" operator="lessThan">
      <formula>0</formula>
    </cfRule>
  </conditionalFormatting>
  <conditionalFormatting sqref="F817">
    <cfRule type="cellIs" dxfId="2" priority="526" stopIfTrue="1" operator="lessThan">
      <formula>0</formula>
    </cfRule>
  </conditionalFormatting>
  <conditionalFormatting sqref="F818">
    <cfRule type="cellIs" dxfId="2" priority="525" stopIfTrue="1" operator="lessThan">
      <formula>0</formula>
    </cfRule>
  </conditionalFormatting>
  <conditionalFormatting sqref="F819">
    <cfRule type="cellIs" dxfId="2" priority="524" stopIfTrue="1" operator="lessThan">
      <formula>0</formula>
    </cfRule>
  </conditionalFormatting>
  <conditionalFormatting sqref="F820">
    <cfRule type="cellIs" dxfId="2" priority="523" stopIfTrue="1" operator="lessThan">
      <formula>0</formula>
    </cfRule>
  </conditionalFormatting>
  <conditionalFormatting sqref="F821">
    <cfRule type="cellIs" dxfId="2" priority="522" stopIfTrue="1" operator="lessThan">
      <formula>0</formula>
    </cfRule>
  </conditionalFormatting>
  <conditionalFormatting sqref="F822">
    <cfRule type="cellIs" dxfId="2" priority="521" stopIfTrue="1" operator="lessThan">
      <formula>0</formula>
    </cfRule>
  </conditionalFormatting>
  <conditionalFormatting sqref="F823">
    <cfRule type="cellIs" dxfId="2" priority="520" stopIfTrue="1" operator="lessThan">
      <formula>0</formula>
    </cfRule>
  </conditionalFormatting>
  <conditionalFormatting sqref="F824">
    <cfRule type="cellIs" dxfId="2" priority="519" stopIfTrue="1" operator="lessThan">
      <formula>0</formula>
    </cfRule>
  </conditionalFormatting>
  <conditionalFormatting sqref="F825">
    <cfRule type="cellIs" dxfId="2" priority="518" stopIfTrue="1" operator="lessThan">
      <formula>0</formula>
    </cfRule>
  </conditionalFormatting>
  <conditionalFormatting sqref="F826">
    <cfRule type="cellIs" dxfId="2" priority="517" stopIfTrue="1" operator="lessThan">
      <formula>0</formula>
    </cfRule>
  </conditionalFormatting>
  <conditionalFormatting sqref="F827">
    <cfRule type="cellIs" dxfId="2" priority="516" stopIfTrue="1" operator="lessThan">
      <formula>0</formula>
    </cfRule>
  </conditionalFormatting>
  <conditionalFormatting sqref="F828">
    <cfRule type="cellIs" dxfId="2" priority="515" stopIfTrue="1" operator="lessThan">
      <formula>0</formula>
    </cfRule>
  </conditionalFormatting>
  <conditionalFormatting sqref="F829">
    <cfRule type="cellIs" dxfId="2" priority="514" stopIfTrue="1" operator="lessThan">
      <formula>0</formula>
    </cfRule>
  </conditionalFormatting>
  <conditionalFormatting sqref="F830">
    <cfRule type="cellIs" dxfId="2" priority="513" stopIfTrue="1" operator="lessThan">
      <formula>0</formula>
    </cfRule>
  </conditionalFormatting>
  <conditionalFormatting sqref="F831">
    <cfRule type="cellIs" dxfId="2" priority="512" stopIfTrue="1" operator="lessThan">
      <formula>0</formula>
    </cfRule>
  </conditionalFormatting>
  <conditionalFormatting sqref="F832">
    <cfRule type="cellIs" dxfId="2" priority="511" stopIfTrue="1" operator="lessThan">
      <formula>0</formula>
    </cfRule>
  </conditionalFormatting>
  <conditionalFormatting sqref="F833">
    <cfRule type="cellIs" dxfId="2" priority="509" stopIfTrue="1" operator="lessThan">
      <formula>0</formula>
    </cfRule>
  </conditionalFormatting>
  <conditionalFormatting sqref="F834">
    <cfRule type="cellIs" dxfId="2" priority="508" stopIfTrue="1" operator="lessThan">
      <formula>0</formula>
    </cfRule>
  </conditionalFormatting>
  <conditionalFormatting sqref="F835">
    <cfRule type="cellIs" dxfId="2" priority="507" stopIfTrue="1" operator="lessThan">
      <formula>0</formula>
    </cfRule>
  </conditionalFormatting>
  <conditionalFormatting sqref="F836">
    <cfRule type="cellIs" dxfId="2" priority="506" stopIfTrue="1" operator="lessThan">
      <formula>0</formula>
    </cfRule>
  </conditionalFormatting>
  <conditionalFormatting sqref="F837">
    <cfRule type="cellIs" dxfId="2" priority="505" stopIfTrue="1" operator="lessThan">
      <formula>0</formula>
    </cfRule>
  </conditionalFormatting>
  <conditionalFormatting sqref="F838">
    <cfRule type="cellIs" dxfId="2" priority="504" stopIfTrue="1" operator="lessThan">
      <formula>0</formula>
    </cfRule>
  </conditionalFormatting>
  <conditionalFormatting sqref="F839">
    <cfRule type="cellIs" dxfId="2" priority="503" stopIfTrue="1" operator="lessThan">
      <formula>0</formula>
    </cfRule>
  </conditionalFormatting>
  <conditionalFormatting sqref="F840">
    <cfRule type="cellIs" dxfId="2" priority="502" stopIfTrue="1" operator="lessThan">
      <formula>0</formula>
    </cfRule>
  </conditionalFormatting>
  <conditionalFormatting sqref="F841">
    <cfRule type="cellIs" dxfId="2" priority="501" stopIfTrue="1" operator="lessThan">
      <formula>0</formula>
    </cfRule>
  </conditionalFormatting>
  <conditionalFormatting sqref="F842">
    <cfRule type="cellIs" dxfId="2" priority="500" stopIfTrue="1" operator="lessThan">
      <formula>0</formula>
    </cfRule>
  </conditionalFormatting>
  <conditionalFormatting sqref="F843">
    <cfRule type="cellIs" dxfId="2" priority="499" stopIfTrue="1" operator="lessThan">
      <formula>0</formula>
    </cfRule>
  </conditionalFormatting>
  <conditionalFormatting sqref="F844">
    <cfRule type="cellIs" dxfId="2" priority="498" stopIfTrue="1" operator="lessThan">
      <formula>0</formula>
    </cfRule>
  </conditionalFormatting>
  <conditionalFormatting sqref="F845">
    <cfRule type="cellIs" dxfId="2" priority="497" stopIfTrue="1" operator="lessThan">
      <formula>0</formula>
    </cfRule>
  </conditionalFormatting>
  <conditionalFormatting sqref="F846">
    <cfRule type="cellIs" dxfId="2" priority="496" stopIfTrue="1" operator="lessThan">
      <formula>0</formula>
    </cfRule>
  </conditionalFormatting>
  <conditionalFormatting sqref="F847">
    <cfRule type="cellIs" dxfId="2" priority="495" stopIfTrue="1" operator="lessThan">
      <formula>0</formula>
    </cfRule>
  </conditionalFormatting>
  <conditionalFormatting sqref="F848">
    <cfRule type="cellIs" dxfId="2" priority="494" stopIfTrue="1" operator="lessThan">
      <formula>0</formula>
    </cfRule>
  </conditionalFormatting>
  <conditionalFormatting sqref="F849">
    <cfRule type="cellIs" dxfId="2" priority="493" stopIfTrue="1" operator="lessThan">
      <formula>0</formula>
    </cfRule>
  </conditionalFormatting>
  <conditionalFormatting sqref="F850">
    <cfRule type="cellIs" dxfId="2" priority="492" stopIfTrue="1" operator="lessThan">
      <formula>0</formula>
    </cfRule>
  </conditionalFormatting>
  <conditionalFormatting sqref="F851">
    <cfRule type="cellIs" dxfId="2" priority="491" stopIfTrue="1" operator="lessThan">
      <formula>0</formula>
    </cfRule>
  </conditionalFormatting>
  <conditionalFormatting sqref="F852">
    <cfRule type="cellIs" dxfId="2" priority="490" stopIfTrue="1" operator="lessThan">
      <formula>0</formula>
    </cfRule>
  </conditionalFormatting>
  <conditionalFormatting sqref="F853">
    <cfRule type="cellIs" dxfId="2" priority="489" stopIfTrue="1" operator="lessThan">
      <formula>0</formula>
    </cfRule>
  </conditionalFormatting>
  <conditionalFormatting sqref="F854">
    <cfRule type="cellIs" dxfId="2" priority="488" stopIfTrue="1" operator="lessThan">
      <formula>0</formula>
    </cfRule>
  </conditionalFormatting>
  <conditionalFormatting sqref="F855">
    <cfRule type="cellIs" dxfId="2" priority="487" stopIfTrue="1" operator="lessThan">
      <formula>0</formula>
    </cfRule>
  </conditionalFormatting>
  <conditionalFormatting sqref="F856">
    <cfRule type="cellIs" dxfId="2" priority="486" stopIfTrue="1" operator="lessThan">
      <formula>0</formula>
    </cfRule>
  </conditionalFormatting>
  <conditionalFormatting sqref="F857">
    <cfRule type="cellIs" dxfId="2" priority="485" stopIfTrue="1" operator="lessThan">
      <formula>0</formula>
    </cfRule>
  </conditionalFormatting>
  <conditionalFormatting sqref="F858">
    <cfRule type="cellIs" dxfId="2" priority="484" stopIfTrue="1" operator="lessThan">
      <formula>0</formula>
    </cfRule>
  </conditionalFormatting>
  <conditionalFormatting sqref="F859">
    <cfRule type="cellIs" dxfId="2" priority="483" stopIfTrue="1" operator="lessThan">
      <formula>0</formula>
    </cfRule>
  </conditionalFormatting>
  <conditionalFormatting sqref="F860">
    <cfRule type="cellIs" dxfId="2" priority="482" stopIfTrue="1" operator="lessThan">
      <formula>0</formula>
    </cfRule>
  </conditionalFormatting>
  <conditionalFormatting sqref="F861">
    <cfRule type="cellIs" dxfId="2" priority="481" stopIfTrue="1" operator="lessThan">
      <formula>0</formula>
    </cfRule>
  </conditionalFormatting>
  <conditionalFormatting sqref="F862">
    <cfRule type="cellIs" dxfId="2" priority="480" stopIfTrue="1" operator="lessThan">
      <formula>0</formula>
    </cfRule>
  </conditionalFormatting>
  <conditionalFormatting sqref="F863">
    <cfRule type="cellIs" dxfId="2" priority="479" stopIfTrue="1" operator="lessThan">
      <formula>0</formula>
    </cfRule>
  </conditionalFormatting>
  <conditionalFormatting sqref="F864">
    <cfRule type="cellIs" dxfId="2" priority="478" stopIfTrue="1" operator="lessThan">
      <formula>0</formula>
    </cfRule>
  </conditionalFormatting>
  <conditionalFormatting sqref="F865">
    <cfRule type="cellIs" dxfId="2" priority="477" stopIfTrue="1" operator="lessThan">
      <formula>0</formula>
    </cfRule>
  </conditionalFormatting>
  <conditionalFormatting sqref="F866">
    <cfRule type="cellIs" dxfId="2" priority="476" stopIfTrue="1" operator="lessThan">
      <formula>0</formula>
    </cfRule>
  </conditionalFormatting>
  <conditionalFormatting sqref="F867">
    <cfRule type="cellIs" dxfId="2" priority="475" stopIfTrue="1" operator="lessThan">
      <formula>0</formula>
    </cfRule>
  </conditionalFormatting>
  <conditionalFormatting sqref="F868">
    <cfRule type="cellIs" dxfId="2" priority="474" stopIfTrue="1" operator="lessThan">
      <formula>0</formula>
    </cfRule>
  </conditionalFormatting>
  <conditionalFormatting sqref="F869">
    <cfRule type="cellIs" dxfId="2" priority="473" stopIfTrue="1" operator="lessThan">
      <formula>0</formula>
    </cfRule>
  </conditionalFormatting>
  <conditionalFormatting sqref="F870">
    <cfRule type="cellIs" dxfId="2" priority="472" stopIfTrue="1" operator="lessThan">
      <formula>0</formula>
    </cfRule>
  </conditionalFormatting>
  <conditionalFormatting sqref="F871">
    <cfRule type="cellIs" dxfId="2" priority="471" stopIfTrue="1" operator="lessThan">
      <formula>0</formula>
    </cfRule>
  </conditionalFormatting>
  <conditionalFormatting sqref="F872">
    <cfRule type="cellIs" dxfId="2" priority="470" stopIfTrue="1" operator="lessThan">
      <formula>0</formula>
    </cfRule>
  </conditionalFormatting>
  <conditionalFormatting sqref="F873">
    <cfRule type="cellIs" dxfId="2" priority="469" stopIfTrue="1" operator="lessThan">
      <formula>0</formula>
    </cfRule>
  </conditionalFormatting>
  <conditionalFormatting sqref="F874">
    <cfRule type="cellIs" dxfId="2" priority="468" stopIfTrue="1" operator="lessThan">
      <formula>0</formula>
    </cfRule>
  </conditionalFormatting>
  <conditionalFormatting sqref="F875">
    <cfRule type="cellIs" dxfId="2" priority="467" stopIfTrue="1" operator="lessThan">
      <formula>0</formula>
    </cfRule>
  </conditionalFormatting>
  <conditionalFormatting sqref="F876">
    <cfRule type="cellIs" dxfId="2" priority="466" stopIfTrue="1" operator="lessThan">
      <formula>0</formula>
    </cfRule>
  </conditionalFormatting>
  <conditionalFormatting sqref="F877">
    <cfRule type="cellIs" dxfId="2" priority="465" stopIfTrue="1" operator="lessThan">
      <formula>0</formula>
    </cfRule>
  </conditionalFormatting>
  <conditionalFormatting sqref="F878">
    <cfRule type="cellIs" dxfId="2" priority="464" stopIfTrue="1" operator="lessThan">
      <formula>0</formula>
    </cfRule>
  </conditionalFormatting>
  <conditionalFormatting sqref="F879">
    <cfRule type="cellIs" dxfId="2" priority="463" stopIfTrue="1" operator="lessThan">
      <formula>0</formula>
    </cfRule>
  </conditionalFormatting>
  <conditionalFormatting sqref="F880">
    <cfRule type="cellIs" dxfId="2" priority="462" stopIfTrue="1" operator="lessThan">
      <formula>0</formula>
    </cfRule>
  </conditionalFormatting>
  <conditionalFormatting sqref="F881">
    <cfRule type="cellIs" dxfId="2" priority="461" stopIfTrue="1" operator="lessThan">
      <formula>0</formula>
    </cfRule>
  </conditionalFormatting>
  <conditionalFormatting sqref="F882">
    <cfRule type="cellIs" dxfId="2" priority="460" stopIfTrue="1" operator="lessThan">
      <formula>0</formula>
    </cfRule>
  </conditionalFormatting>
  <conditionalFormatting sqref="F883">
    <cfRule type="cellIs" dxfId="2" priority="459" stopIfTrue="1" operator="lessThan">
      <formula>0</formula>
    </cfRule>
  </conditionalFormatting>
  <conditionalFormatting sqref="F884">
    <cfRule type="cellIs" dxfId="2" priority="458" stopIfTrue="1" operator="lessThan">
      <formula>0</formula>
    </cfRule>
  </conditionalFormatting>
  <conditionalFormatting sqref="F885">
    <cfRule type="cellIs" dxfId="2" priority="457" stopIfTrue="1" operator="lessThan">
      <formula>0</formula>
    </cfRule>
  </conditionalFormatting>
  <conditionalFormatting sqref="F886">
    <cfRule type="cellIs" dxfId="2" priority="456" stopIfTrue="1" operator="lessThan">
      <formula>0</formula>
    </cfRule>
  </conditionalFormatting>
  <conditionalFormatting sqref="F887">
    <cfRule type="cellIs" dxfId="2" priority="455" stopIfTrue="1" operator="lessThan">
      <formula>0</formula>
    </cfRule>
  </conditionalFormatting>
  <conditionalFormatting sqref="F888">
    <cfRule type="cellIs" dxfId="2" priority="454" stopIfTrue="1" operator="lessThan">
      <formula>0</formula>
    </cfRule>
  </conditionalFormatting>
  <conditionalFormatting sqref="F889">
    <cfRule type="cellIs" dxfId="2" priority="453" stopIfTrue="1" operator="lessThan">
      <formula>0</formula>
    </cfRule>
  </conditionalFormatting>
  <conditionalFormatting sqref="F890">
    <cfRule type="cellIs" dxfId="2" priority="452" stopIfTrue="1" operator="lessThan">
      <formula>0</formula>
    </cfRule>
  </conditionalFormatting>
  <conditionalFormatting sqref="F891">
    <cfRule type="cellIs" dxfId="2" priority="451" stopIfTrue="1" operator="lessThan">
      <formula>0</formula>
    </cfRule>
  </conditionalFormatting>
  <conditionalFormatting sqref="F892">
    <cfRule type="cellIs" dxfId="2" priority="450" stopIfTrue="1" operator="lessThan">
      <formula>0</formula>
    </cfRule>
  </conditionalFormatting>
  <conditionalFormatting sqref="F893">
    <cfRule type="cellIs" dxfId="2" priority="449" stopIfTrue="1" operator="lessThan">
      <formula>0</formula>
    </cfRule>
  </conditionalFormatting>
  <conditionalFormatting sqref="F894">
    <cfRule type="cellIs" dxfId="2" priority="448" stopIfTrue="1" operator="lessThan">
      <formula>0</formula>
    </cfRule>
  </conditionalFormatting>
  <conditionalFormatting sqref="F895">
    <cfRule type="cellIs" dxfId="2" priority="447" stopIfTrue="1" operator="lessThan">
      <formula>0</formula>
    </cfRule>
  </conditionalFormatting>
  <conditionalFormatting sqref="F896">
    <cfRule type="cellIs" dxfId="2" priority="446" stopIfTrue="1" operator="lessThan">
      <formula>0</formula>
    </cfRule>
  </conditionalFormatting>
  <conditionalFormatting sqref="F897">
    <cfRule type="cellIs" dxfId="2" priority="445" stopIfTrue="1" operator="lessThan">
      <formula>0</formula>
    </cfRule>
  </conditionalFormatting>
  <conditionalFormatting sqref="F898">
    <cfRule type="cellIs" dxfId="2" priority="444" stopIfTrue="1" operator="lessThan">
      <formula>0</formula>
    </cfRule>
  </conditionalFormatting>
  <conditionalFormatting sqref="F899">
    <cfRule type="cellIs" dxfId="2" priority="443" stopIfTrue="1" operator="lessThan">
      <formula>0</formula>
    </cfRule>
  </conditionalFormatting>
  <conditionalFormatting sqref="F900">
    <cfRule type="cellIs" dxfId="2" priority="442" stopIfTrue="1" operator="lessThan">
      <formula>0</formula>
    </cfRule>
  </conditionalFormatting>
  <conditionalFormatting sqref="F901">
    <cfRule type="cellIs" dxfId="2" priority="441" stopIfTrue="1" operator="lessThan">
      <formula>0</formula>
    </cfRule>
  </conditionalFormatting>
  <conditionalFormatting sqref="F902">
    <cfRule type="cellIs" dxfId="2" priority="440" stopIfTrue="1" operator="lessThan">
      <formula>0</formula>
    </cfRule>
  </conditionalFormatting>
  <conditionalFormatting sqref="F903">
    <cfRule type="cellIs" dxfId="2" priority="439" stopIfTrue="1" operator="lessThan">
      <formula>0</formula>
    </cfRule>
  </conditionalFormatting>
  <conditionalFormatting sqref="F904">
    <cfRule type="cellIs" dxfId="2" priority="438" stopIfTrue="1" operator="lessThan">
      <formula>0</formula>
    </cfRule>
  </conditionalFormatting>
  <conditionalFormatting sqref="F905">
    <cfRule type="cellIs" dxfId="2" priority="437" stopIfTrue="1" operator="lessThan">
      <formula>0</formula>
    </cfRule>
  </conditionalFormatting>
  <conditionalFormatting sqref="F906">
    <cfRule type="cellIs" dxfId="2" priority="436" stopIfTrue="1" operator="lessThan">
      <formula>0</formula>
    </cfRule>
  </conditionalFormatting>
  <conditionalFormatting sqref="F907">
    <cfRule type="cellIs" dxfId="2" priority="435" stopIfTrue="1" operator="lessThan">
      <formula>0</formula>
    </cfRule>
  </conditionalFormatting>
  <conditionalFormatting sqref="F908">
    <cfRule type="cellIs" dxfId="2" priority="434" stopIfTrue="1" operator="lessThan">
      <formula>0</formula>
    </cfRule>
  </conditionalFormatting>
  <conditionalFormatting sqref="F909">
    <cfRule type="cellIs" dxfId="2" priority="433" stopIfTrue="1" operator="lessThan">
      <formula>0</formula>
    </cfRule>
  </conditionalFormatting>
  <conditionalFormatting sqref="F910">
    <cfRule type="cellIs" dxfId="2" priority="432" stopIfTrue="1" operator="lessThan">
      <formula>0</formula>
    </cfRule>
  </conditionalFormatting>
  <conditionalFormatting sqref="F911">
    <cfRule type="cellIs" dxfId="2" priority="431" stopIfTrue="1" operator="lessThan">
      <formula>0</formula>
    </cfRule>
  </conditionalFormatting>
  <conditionalFormatting sqref="F912">
    <cfRule type="cellIs" dxfId="2" priority="430" stopIfTrue="1" operator="lessThan">
      <formula>0</formula>
    </cfRule>
  </conditionalFormatting>
  <conditionalFormatting sqref="F913">
    <cfRule type="cellIs" dxfId="2" priority="429" stopIfTrue="1" operator="lessThan">
      <formula>0</formula>
    </cfRule>
  </conditionalFormatting>
  <conditionalFormatting sqref="F914">
    <cfRule type="cellIs" dxfId="2" priority="428" stopIfTrue="1" operator="lessThan">
      <formula>0</formula>
    </cfRule>
  </conditionalFormatting>
  <conditionalFormatting sqref="F915">
    <cfRule type="cellIs" dxfId="2" priority="427" stopIfTrue="1" operator="lessThan">
      <formula>0</formula>
    </cfRule>
  </conditionalFormatting>
  <conditionalFormatting sqref="F916">
    <cfRule type="cellIs" dxfId="2" priority="426" stopIfTrue="1" operator="lessThan">
      <formula>0</formula>
    </cfRule>
  </conditionalFormatting>
  <conditionalFormatting sqref="F917">
    <cfRule type="cellIs" dxfId="2" priority="425" stopIfTrue="1" operator="lessThan">
      <formula>0</formula>
    </cfRule>
  </conditionalFormatting>
  <conditionalFormatting sqref="F918">
    <cfRule type="cellIs" dxfId="2" priority="424" stopIfTrue="1" operator="lessThan">
      <formula>0</formula>
    </cfRule>
  </conditionalFormatting>
  <conditionalFormatting sqref="F919">
    <cfRule type="cellIs" dxfId="2" priority="423" stopIfTrue="1" operator="lessThan">
      <formula>0</formula>
    </cfRule>
  </conditionalFormatting>
  <conditionalFormatting sqref="F920">
    <cfRule type="cellIs" dxfId="2" priority="422" stopIfTrue="1" operator="lessThan">
      <formula>0</formula>
    </cfRule>
  </conditionalFormatting>
  <conditionalFormatting sqref="F921">
    <cfRule type="cellIs" dxfId="2" priority="421" stopIfTrue="1" operator="lessThan">
      <formula>0</formula>
    </cfRule>
  </conditionalFormatting>
  <conditionalFormatting sqref="F922">
    <cfRule type="cellIs" dxfId="2" priority="420" stopIfTrue="1" operator="lessThan">
      <formula>0</formula>
    </cfRule>
  </conditionalFormatting>
  <conditionalFormatting sqref="F923">
    <cfRule type="cellIs" dxfId="2" priority="419" stopIfTrue="1" operator="lessThan">
      <formula>0</formula>
    </cfRule>
  </conditionalFormatting>
  <conditionalFormatting sqref="F924">
    <cfRule type="cellIs" dxfId="2" priority="418" stopIfTrue="1" operator="lessThan">
      <formula>0</formula>
    </cfRule>
  </conditionalFormatting>
  <conditionalFormatting sqref="F925">
    <cfRule type="cellIs" dxfId="2" priority="417" stopIfTrue="1" operator="lessThan">
      <formula>0</formula>
    </cfRule>
  </conditionalFormatting>
  <conditionalFormatting sqref="F926">
    <cfRule type="cellIs" dxfId="2" priority="416" stopIfTrue="1" operator="lessThan">
      <formula>0</formula>
    </cfRule>
  </conditionalFormatting>
  <conditionalFormatting sqref="F927">
    <cfRule type="cellIs" dxfId="2" priority="415" stopIfTrue="1" operator="lessThan">
      <formula>0</formula>
    </cfRule>
  </conditionalFormatting>
  <conditionalFormatting sqref="F928">
    <cfRule type="cellIs" dxfId="2" priority="414" stopIfTrue="1" operator="lessThan">
      <formula>0</formula>
    </cfRule>
  </conditionalFormatting>
  <conditionalFormatting sqref="F929">
    <cfRule type="cellIs" dxfId="2" priority="413" stopIfTrue="1" operator="lessThan">
      <formula>0</formula>
    </cfRule>
  </conditionalFormatting>
  <conditionalFormatting sqref="F930">
    <cfRule type="cellIs" dxfId="2" priority="412" stopIfTrue="1" operator="lessThan">
      <formula>0</formula>
    </cfRule>
  </conditionalFormatting>
  <conditionalFormatting sqref="F931">
    <cfRule type="cellIs" dxfId="2" priority="411" stopIfTrue="1" operator="lessThan">
      <formula>0</formula>
    </cfRule>
  </conditionalFormatting>
  <conditionalFormatting sqref="F932">
    <cfRule type="cellIs" dxfId="2" priority="410" stopIfTrue="1" operator="lessThan">
      <formula>0</formula>
    </cfRule>
  </conditionalFormatting>
  <conditionalFormatting sqref="F933">
    <cfRule type="cellIs" dxfId="2" priority="409" stopIfTrue="1" operator="lessThan">
      <formula>0</formula>
    </cfRule>
  </conditionalFormatting>
  <conditionalFormatting sqref="F934">
    <cfRule type="cellIs" dxfId="2" priority="408" stopIfTrue="1" operator="lessThan">
      <formula>0</formula>
    </cfRule>
  </conditionalFormatting>
  <conditionalFormatting sqref="F935">
    <cfRule type="cellIs" dxfId="2" priority="407" stopIfTrue="1" operator="lessThan">
      <formula>0</formula>
    </cfRule>
  </conditionalFormatting>
  <conditionalFormatting sqref="F936">
    <cfRule type="cellIs" dxfId="2" priority="406" stopIfTrue="1" operator="lessThan">
      <formula>0</formula>
    </cfRule>
  </conditionalFormatting>
  <conditionalFormatting sqref="F937">
    <cfRule type="cellIs" dxfId="2" priority="405" stopIfTrue="1" operator="lessThan">
      <formula>0</formula>
    </cfRule>
  </conditionalFormatting>
  <conditionalFormatting sqref="F938">
    <cfRule type="cellIs" dxfId="2" priority="404" stopIfTrue="1" operator="lessThan">
      <formula>0</formula>
    </cfRule>
  </conditionalFormatting>
  <conditionalFormatting sqref="F939">
    <cfRule type="cellIs" dxfId="2" priority="403" stopIfTrue="1" operator="lessThan">
      <formula>0</formula>
    </cfRule>
  </conditionalFormatting>
  <conditionalFormatting sqref="F940">
    <cfRule type="cellIs" dxfId="2" priority="402" stopIfTrue="1" operator="lessThan">
      <formula>0</formula>
    </cfRule>
  </conditionalFormatting>
  <conditionalFormatting sqref="F941">
    <cfRule type="cellIs" dxfId="2" priority="401" stopIfTrue="1" operator="lessThan">
      <formula>0</formula>
    </cfRule>
  </conditionalFormatting>
  <conditionalFormatting sqref="F942">
    <cfRule type="cellIs" dxfId="2" priority="400" stopIfTrue="1" operator="lessThan">
      <formula>0</formula>
    </cfRule>
  </conditionalFormatting>
  <conditionalFormatting sqref="F943">
    <cfRule type="cellIs" dxfId="2" priority="399" stopIfTrue="1" operator="lessThan">
      <formula>0</formula>
    </cfRule>
  </conditionalFormatting>
  <conditionalFormatting sqref="F944">
    <cfRule type="cellIs" dxfId="2" priority="396" stopIfTrue="1" operator="lessThan">
      <formula>0</formula>
    </cfRule>
  </conditionalFormatting>
  <conditionalFormatting sqref="F945">
    <cfRule type="cellIs" dxfId="2" priority="395" stopIfTrue="1" operator="lessThan">
      <formula>0</formula>
    </cfRule>
  </conditionalFormatting>
  <conditionalFormatting sqref="F946">
    <cfRule type="cellIs" dxfId="2" priority="394" stopIfTrue="1" operator="lessThan">
      <formula>0</formula>
    </cfRule>
  </conditionalFormatting>
  <conditionalFormatting sqref="F947">
    <cfRule type="cellIs" dxfId="2" priority="393" stopIfTrue="1" operator="lessThan">
      <formula>0</formula>
    </cfRule>
  </conditionalFormatting>
  <conditionalFormatting sqref="F948">
    <cfRule type="cellIs" dxfId="2" priority="392" stopIfTrue="1" operator="lessThan">
      <formula>0</formula>
    </cfRule>
  </conditionalFormatting>
  <conditionalFormatting sqref="F949">
    <cfRule type="cellIs" dxfId="2" priority="391" stopIfTrue="1" operator="lessThan">
      <formula>0</formula>
    </cfRule>
  </conditionalFormatting>
  <conditionalFormatting sqref="F950">
    <cfRule type="cellIs" dxfId="2" priority="390" stopIfTrue="1" operator="lessThan">
      <formula>0</formula>
    </cfRule>
  </conditionalFormatting>
  <conditionalFormatting sqref="F951">
    <cfRule type="cellIs" dxfId="2" priority="389" stopIfTrue="1" operator="lessThan">
      <formula>0</formula>
    </cfRule>
  </conditionalFormatting>
  <conditionalFormatting sqref="F952">
    <cfRule type="cellIs" dxfId="2" priority="388" stopIfTrue="1" operator="lessThan">
      <formula>0</formula>
    </cfRule>
  </conditionalFormatting>
  <conditionalFormatting sqref="F953">
    <cfRule type="cellIs" dxfId="2" priority="387" stopIfTrue="1" operator="lessThan">
      <formula>0</formula>
    </cfRule>
  </conditionalFormatting>
  <conditionalFormatting sqref="F954">
    <cfRule type="cellIs" dxfId="2" priority="386" stopIfTrue="1" operator="lessThan">
      <formula>0</formula>
    </cfRule>
  </conditionalFormatting>
  <conditionalFormatting sqref="F955">
    <cfRule type="cellIs" dxfId="2" priority="385" stopIfTrue="1" operator="lessThan">
      <formula>0</formula>
    </cfRule>
  </conditionalFormatting>
  <conditionalFormatting sqref="F956">
    <cfRule type="cellIs" dxfId="2" priority="384" stopIfTrue="1" operator="lessThan">
      <formula>0</formula>
    </cfRule>
  </conditionalFormatting>
  <conditionalFormatting sqref="F957">
    <cfRule type="cellIs" dxfId="2" priority="383" stopIfTrue="1" operator="lessThan">
      <formula>0</formula>
    </cfRule>
  </conditionalFormatting>
  <conditionalFormatting sqref="F958">
    <cfRule type="cellIs" dxfId="2" priority="382" stopIfTrue="1" operator="lessThan">
      <formula>0</formula>
    </cfRule>
  </conditionalFormatting>
  <conditionalFormatting sqref="F959">
    <cfRule type="cellIs" dxfId="2" priority="381" stopIfTrue="1" operator="lessThan">
      <formula>0</formula>
    </cfRule>
  </conditionalFormatting>
  <conditionalFormatting sqref="F960">
    <cfRule type="cellIs" dxfId="2" priority="380" stopIfTrue="1" operator="lessThan">
      <formula>0</formula>
    </cfRule>
  </conditionalFormatting>
  <conditionalFormatting sqref="F961">
    <cfRule type="cellIs" dxfId="2" priority="379" stopIfTrue="1" operator="lessThan">
      <formula>0</formula>
    </cfRule>
  </conditionalFormatting>
  <conditionalFormatting sqref="F962">
    <cfRule type="cellIs" dxfId="2" priority="378" stopIfTrue="1" operator="lessThan">
      <formula>0</formula>
    </cfRule>
  </conditionalFormatting>
  <conditionalFormatting sqref="F963">
    <cfRule type="cellIs" dxfId="2" priority="377" stopIfTrue="1" operator="lessThan">
      <formula>0</formula>
    </cfRule>
  </conditionalFormatting>
  <conditionalFormatting sqref="F964">
    <cfRule type="cellIs" dxfId="2" priority="376" stopIfTrue="1" operator="lessThan">
      <formula>0</formula>
    </cfRule>
  </conditionalFormatting>
  <conditionalFormatting sqref="F965">
    <cfRule type="cellIs" dxfId="2" priority="375" stopIfTrue="1" operator="lessThan">
      <formula>0</formula>
    </cfRule>
  </conditionalFormatting>
  <conditionalFormatting sqref="F966">
    <cfRule type="cellIs" dxfId="2" priority="374" stopIfTrue="1" operator="lessThan">
      <formula>0</formula>
    </cfRule>
  </conditionalFormatting>
  <conditionalFormatting sqref="F967">
    <cfRule type="cellIs" dxfId="2" priority="373" stopIfTrue="1" operator="lessThan">
      <formula>0</formula>
    </cfRule>
  </conditionalFormatting>
  <conditionalFormatting sqref="F968">
    <cfRule type="cellIs" dxfId="2" priority="372" stopIfTrue="1" operator="lessThan">
      <formula>0</formula>
    </cfRule>
  </conditionalFormatting>
  <conditionalFormatting sqref="F969">
    <cfRule type="cellIs" dxfId="2" priority="371" stopIfTrue="1" operator="lessThan">
      <formula>0</formula>
    </cfRule>
  </conditionalFormatting>
  <conditionalFormatting sqref="F970">
    <cfRule type="cellIs" dxfId="2" priority="370" stopIfTrue="1" operator="lessThan">
      <formula>0</formula>
    </cfRule>
  </conditionalFormatting>
  <conditionalFormatting sqref="F971">
    <cfRule type="cellIs" dxfId="2" priority="369" stopIfTrue="1" operator="lessThan">
      <formula>0</formula>
    </cfRule>
  </conditionalFormatting>
  <conditionalFormatting sqref="F972">
    <cfRule type="cellIs" dxfId="2" priority="368" stopIfTrue="1" operator="lessThan">
      <formula>0</formula>
    </cfRule>
  </conditionalFormatting>
  <conditionalFormatting sqref="F973">
    <cfRule type="cellIs" dxfId="2" priority="367" stopIfTrue="1" operator="lessThan">
      <formula>0</formula>
    </cfRule>
  </conditionalFormatting>
  <conditionalFormatting sqref="F974">
    <cfRule type="cellIs" dxfId="2" priority="366" stopIfTrue="1" operator="lessThan">
      <formula>0</formula>
    </cfRule>
  </conditionalFormatting>
  <conditionalFormatting sqref="F975">
    <cfRule type="cellIs" dxfId="2" priority="365" stopIfTrue="1" operator="lessThan">
      <formula>0</formula>
    </cfRule>
  </conditionalFormatting>
  <conditionalFormatting sqref="F976">
    <cfRule type="cellIs" dxfId="2" priority="364" stopIfTrue="1" operator="lessThan">
      <formula>0</formula>
    </cfRule>
  </conditionalFormatting>
  <conditionalFormatting sqref="F977">
    <cfRule type="cellIs" dxfId="2" priority="363" stopIfTrue="1" operator="lessThan">
      <formula>0</formula>
    </cfRule>
  </conditionalFormatting>
  <conditionalFormatting sqref="F978">
    <cfRule type="cellIs" dxfId="2" priority="362" stopIfTrue="1" operator="lessThan">
      <formula>0</formula>
    </cfRule>
  </conditionalFormatting>
  <conditionalFormatting sqref="F979">
    <cfRule type="cellIs" dxfId="2" priority="361" stopIfTrue="1" operator="lessThan">
      <formula>0</formula>
    </cfRule>
  </conditionalFormatting>
  <conditionalFormatting sqref="F980">
    <cfRule type="cellIs" dxfId="2" priority="360" stopIfTrue="1" operator="lessThan">
      <formula>0</formula>
    </cfRule>
  </conditionalFormatting>
  <conditionalFormatting sqref="F981">
    <cfRule type="cellIs" dxfId="2" priority="359" stopIfTrue="1" operator="lessThan">
      <formula>0</formula>
    </cfRule>
  </conditionalFormatting>
  <conditionalFormatting sqref="F982">
    <cfRule type="cellIs" dxfId="2" priority="358" stopIfTrue="1" operator="lessThan">
      <formula>0</formula>
    </cfRule>
  </conditionalFormatting>
  <conditionalFormatting sqref="F983">
    <cfRule type="cellIs" dxfId="2" priority="357" stopIfTrue="1" operator="lessThan">
      <formula>0</formula>
    </cfRule>
  </conditionalFormatting>
  <conditionalFormatting sqref="F984">
    <cfRule type="cellIs" dxfId="2" priority="356" stopIfTrue="1" operator="lessThan">
      <formula>0</formula>
    </cfRule>
  </conditionalFormatting>
  <conditionalFormatting sqref="F985">
    <cfRule type="cellIs" dxfId="2" priority="355" stopIfTrue="1" operator="lessThan">
      <formula>0</formula>
    </cfRule>
  </conditionalFormatting>
  <conditionalFormatting sqref="F986">
    <cfRule type="cellIs" dxfId="2" priority="354" stopIfTrue="1" operator="lessThan">
      <formula>0</formula>
    </cfRule>
  </conditionalFormatting>
  <conditionalFormatting sqref="F987">
    <cfRule type="cellIs" dxfId="2" priority="353" stopIfTrue="1" operator="lessThan">
      <formula>0</formula>
    </cfRule>
  </conditionalFormatting>
  <conditionalFormatting sqref="F988">
    <cfRule type="cellIs" dxfId="2" priority="352" stopIfTrue="1" operator="lessThan">
      <formula>0</formula>
    </cfRule>
  </conditionalFormatting>
  <conditionalFormatting sqref="F989">
    <cfRule type="cellIs" dxfId="2" priority="351" stopIfTrue="1" operator="lessThan">
      <formula>0</formula>
    </cfRule>
  </conditionalFormatting>
  <conditionalFormatting sqref="F990">
    <cfRule type="cellIs" dxfId="2" priority="350" stopIfTrue="1" operator="lessThan">
      <formula>0</formula>
    </cfRule>
  </conditionalFormatting>
  <conditionalFormatting sqref="F991">
    <cfRule type="cellIs" dxfId="2" priority="349" stopIfTrue="1" operator="lessThan">
      <formula>0</formula>
    </cfRule>
  </conditionalFormatting>
  <conditionalFormatting sqref="F992">
    <cfRule type="cellIs" dxfId="2" priority="348" stopIfTrue="1" operator="lessThan">
      <formula>0</formula>
    </cfRule>
  </conditionalFormatting>
  <conditionalFormatting sqref="F993">
    <cfRule type="cellIs" dxfId="2" priority="347" stopIfTrue="1" operator="lessThan">
      <formula>0</formula>
    </cfRule>
  </conditionalFormatting>
  <conditionalFormatting sqref="F994">
    <cfRule type="cellIs" dxfId="2" priority="346" stopIfTrue="1" operator="lessThan">
      <formula>0</formula>
    </cfRule>
  </conditionalFormatting>
  <conditionalFormatting sqref="F995">
    <cfRule type="cellIs" dxfId="2" priority="345" stopIfTrue="1" operator="lessThan">
      <formula>0</formula>
    </cfRule>
  </conditionalFormatting>
  <conditionalFormatting sqref="F996">
    <cfRule type="cellIs" dxfId="2" priority="344" stopIfTrue="1" operator="lessThan">
      <formula>0</formula>
    </cfRule>
  </conditionalFormatting>
  <conditionalFormatting sqref="F997">
    <cfRule type="cellIs" dxfId="2" priority="343" stopIfTrue="1" operator="lessThan">
      <formula>0</formula>
    </cfRule>
  </conditionalFormatting>
  <conditionalFormatting sqref="F998">
    <cfRule type="cellIs" dxfId="2" priority="342" stopIfTrue="1" operator="lessThan">
      <formula>0</formula>
    </cfRule>
  </conditionalFormatting>
  <conditionalFormatting sqref="F999">
    <cfRule type="cellIs" dxfId="2" priority="341" stopIfTrue="1" operator="lessThan">
      <formula>0</formula>
    </cfRule>
  </conditionalFormatting>
  <conditionalFormatting sqref="F1000">
    <cfRule type="cellIs" dxfId="2" priority="340" stopIfTrue="1" operator="lessThan">
      <formula>0</formula>
    </cfRule>
  </conditionalFormatting>
  <conditionalFormatting sqref="F1001">
    <cfRule type="cellIs" dxfId="2" priority="339" stopIfTrue="1" operator="lessThan">
      <formula>0</formula>
    </cfRule>
  </conditionalFormatting>
  <conditionalFormatting sqref="F1002">
    <cfRule type="cellIs" dxfId="2" priority="338" stopIfTrue="1" operator="lessThan">
      <formula>0</formula>
    </cfRule>
  </conditionalFormatting>
  <conditionalFormatting sqref="F1003">
    <cfRule type="cellIs" dxfId="2" priority="337" stopIfTrue="1" operator="lessThan">
      <formula>0</formula>
    </cfRule>
  </conditionalFormatting>
  <conditionalFormatting sqref="F1004">
    <cfRule type="cellIs" dxfId="2" priority="336" stopIfTrue="1" operator="lessThan">
      <formula>0</formula>
    </cfRule>
  </conditionalFormatting>
  <conditionalFormatting sqref="F1005">
    <cfRule type="cellIs" dxfId="2" priority="335" stopIfTrue="1" operator="lessThan">
      <formula>0</formula>
    </cfRule>
  </conditionalFormatting>
  <conditionalFormatting sqref="F1006">
    <cfRule type="cellIs" dxfId="2" priority="334" stopIfTrue="1" operator="lessThan">
      <formula>0</formula>
    </cfRule>
  </conditionalFormatting>
  <conditionalFormatting sqref="F1007">
    <cfRule type="cellIs" dxfId="2" priority="333" stopIfTrue="1" operator="lessThan">
      <formula>0</formula>
    </cfRule>
  </conditionalFormatting>
  <conditionalFormatting sqref="F1008">
    <cfRule type="cellIs" dxfId="2" priority="331" stopIfTrue="1" operator="lessThan">
      <formula>0</formula>
    </cfRule>
  </conditionalFormatting>
  <conditionalFormatting sqref="F1009">
    <cfRule type="cellIs" dxfId="2" priority="330" stopIfTrue="1" operator="lessThan">
      <formula>0</formula>
    </cfRule>
  </conditionalFormatting>
  <conditionalFormatting sqref="F1010">
    <cfRule type="cellIs" dxfId="2" priority="329" stopIfTrue="1" operator="lessThan">
      <formula>0</formula>
    </cfRule>
  </conditionalFormatting>
  <conditionalFormatting sqref="F1011">
    <cfRule type="cellIs" dxfId="2" priority="328" stopIfTrue="1" operator="lessThan">
      <formula>0</formula>
    </cfRule>
  </conditionalFormatting>
  <conditionalFormatting sqref="F1012">
    <cfRule type="cellIs" dxfId="2" priority="327" stopIfTrue="1" operator="lessThan">
      <formula>0</formula>
    </cfRule>
  </conditionalFormatting>
  <conditionalFormatting sqref="F1013">
    <cfRule type="cellIs" dxfId="2" priority="326" stopIfTrue="1" operator="lessThan">
      <formula>0</formula>
    </cfRule>
  </conditionalFormatting>
  <conditionalFormatting sqref="F1014">
    <cfRule type="cellIs" dxfId="2" priority="325" stopIfTrue="1" operator="lessThan">
      <formula>0</formula>
    </cfRule>
  </conditionalFormatting>
  <conditionalFormatting sqref="F1015">
    <cfRule type="cellIs" dxfId="2" priority="324" stopIfTrue="1" operator="lessThan">
      <formula>0</formula>
    </cfRule>
  </conditionalFormatting>
  <conditionalFormatting sqref="F1016">
    <cfRule type="cellIs" dxfId="2" priority="323" stopIfTrue="1" operator="lessThan">
      <formula>0</formula>
    </cfRule>
  </conditionalFormatting>
  <conditionalFormatting sqref="F1017">
    <cfRule type="cellIs" dxfId="2" priority="322" stopIfTrue="1" operator="lessThan">
      <formula>0</formula>
    </cfRule>
  </conditionalFormatting>
  <conditionalFormatting sqref="F1018">
    <cfRule type="cellIs" dxfId="2" priority="321" stopIfTrue="1" operator="lessThan">
      <formula>0</formula>
    </cfRule>
  </conditionalFormatting>
  <conditionalFormatting sqref="F1019">
    <cfRule type="cellIs" dxfId="2" priority="320" stopIfTrue="1" operator="lessThan">
      <formula>0</formula>
    </cfRule>
  </conditionalFormatting>
  <conditionalFormatting sqref="F1020">
    <cfRule type="cellIs" dxfId="2" priority="319" stopIfTrue="1" operator="lessThan">
      <formula>0</formula>
    </cfRule>
  </conditionalFormatting>
  <conditionalFormatting sqref="F1021">
    <cfRule type="cellIs" dxfId="2" priority="318" stopIfTrue="1" operator="lessThan">
      <formula>0</formula>
    </cfRule>
  </conditionalFormatting>
  <conditionalFormatting sqref="F1022">
    <cfRule type="cellIs" dxfId="2" priority="317" stopIfTrue="1" operator="lessThan">
      <formula>0</formula>
    </cfRule>
  </conditionalFormatting>
  <conditionalFormatting sqref="F1023">
    <cfRule type="cellIs" dxfId="2" priority="316" stopIfTrue="1" operator="lessThan">
      <formula>0</formula>
    </cfRule>
  </conditionalFormatting>
  <conditionalFormatting sqref="F1024">
    <cfRule type="cellIs" dxfId="2" priority="315" stopIfTrue="1" operator="lessThan">
      <formula>0</formula>
    </cfRule>
  </conditionalFormatting>
  <conditionalFormatting sqref="F1025">
    <cfRule type="cellIs" dxfId="2" priority="314" stopIfTrue="1" operator="lessThan">
      <formula>0</formula>
    </cfRule>
  </conditionalFormatting>
  <conditionalFormatting sqref="F1026">
    <cfRule type="cellIs" dxfId="2" priority="313" stopIfTrue="1" operator="lessThan">
      <formula>0</formula>
    </cfRule>
  </conditionalFormatting>
  <conditionalFormatting sqref="F1027">
    <cfRule type="cellIs" dxfId="2" priority="312" stopIfTrue="1" operator="lessThan">
      <formula>0</formula>
    </cfRule>
  </conditionalFormatting>
  <conditionalFormatting sqref="F1028">
    <cfRule type="cellIs" dxfId="2" priority="311" stopIfTrue="1" operator="lessThan">
      <formula>0</formula>
    </cfRule>
  </conditionalFormatting>
  <conditionalFormatting sqref="F1029">
    <cfRule type="cellIs" dxfId="2" priority="310" stopIfTrue="1" operator="lessThan">
      <formula>0</formula>
    </cfRule>
  </conditionalFormatting>
  <conditionalFormatting sqref="F1030">
    <cfRule type="cellIs" dxfId="2" priority="309" stopIfTrue="1" operator="lessThan">
      <formula>0</formula>
    </cfRule>
  </conditionalFormatting>
  <conditionalFormatting sqref="F1031">
    <cfRule type="cellIs" dxfId="2" priority="308" stopIfTrue="1" operator="lessThan">
      <formula>0</formula>
    </cfRule>
  </conditionalFormatting>
  <conditionalFormatting sqref="F1032">
    <cfRule type="cellIs" dxfId="2" priority="307" stopIfTrue="1" operator="lessThan">
      <formula>0</formula>
    </cfRule>
  </conditionalFormatting>
  <conditionalFormatting sqref="F1033">
    <cfRule type="cellIs" dxfId="2" priority="306" stopIfTrue="1" operator="lessThan">
      <formula>0</formula>
    </cfRule>
  </conditionalFormatting>
  <conditionalFormatting sqref="F1034">
    <cfRule type="cellIs" dxfId="2" priority="305" stopIfTrue="1" operator="lessThan">
      <formula>0</formula>
    </cfRule>
  </conditionalFormatting>
  <conditionalFormatting sqref="F1035">
    <cfRule type="cellIs" dxfId="2" priority="304" stopIfTrue="1" operator="lessThan">
      <formula>0</formula>
    </cfRule>
  </conditionalFormatting>
  <conditionalFormatting sqref="F1036">
    <cfRule type="cellIs" dxfId="2" priority="303" stopIfTrue="1" operator="lessThan">
      <formula>0</formula>
    </cfRule>
  </conditionalFormatting>
  <conditionalFormatting sqref="F1037">
    <cfRule type="cellIs" dxfId="2" priority="302" stopIfTrue="1" operator="lessThan">
      <formula>0</formula>
    </cfRule>
  </conditionalFormatting>
  <conditionalFormatting sqref="F1038">
    <cfRule type="cellIs" dxfId="2" priority="301" stopIfTrue="1" operator="lessThan">
      <formula>0</formula>
    </cfRule>
  </conditionalFormatting>
  <conditionalFormatting sqref="F1039">
    <cfRule type="cellIs" dxfId="2" priority="300" stopIfTrue="1" operator="lessThan">
      <formula>0</formula>
    </cfRule>
  </conditionalFormatting>
  <conditionalFormatting sqref="F1040">
    <cfRule type="cellIs" dxfId="2" priority="299" stopIfTrue="1" operator="lessThan">
      <formula>0</formula>
    </cfRule>
  </conditionalFormatting>
  <conditionalFormatting sqref="F1041">
    <cfRule type="cellIs" dxfId="2" priority="298" stopIfTrue="1" operator="lessThan">
      <formula>0</formula>
    </cfRule>
  </conditionalFormatting>
  <conditionalFormatting sqref="F1042">
    <cfRule type="cellIs" dxfId="2" priority="297" stopIfTrue="1" operator="lessThan">
      <formula>0</formula>
    </cfRule>
  </conditionalFormatting>
  <conditionalFormatting sqref="F1043">
    <cfRule type="cellIs" dxfId="2" priority="296" stopIfTrue="1" operator="lessThan">
      <formula>0</formula>
    </cfRule>
  </conditionalFormatting>
  <conditionalFormatting sqref="F1044">
    <cfRule type="cellIs" dxfId="2" priority="295" stopIfTrue="1" operator="lessThan">
      <formula>0</formula>
    </cfRule>
  </conditionalFormatting>
  <conditionalFormatting sqref="F1045">
    <cfRule type="cellIs" dxfId="2" priority="294" stopIfTrue="1" operator="lessThan">
      <formula>0</formula>
    </cfRule>
  </conditionalFormatting>
  <conditionalFormatting sqref="F1046">
    <cfRule type="cellIs" dxfId="2" priority="293" stopIfTrue="1" operator="lessThan">
      <formula>0</formula>
    </cfRule>
  </conditionalFormatting>
  <conditionalFormatting sqref="F1047">
    <cfRule type="cellIs" dxfId="2" priority="292" stopIfTrue="1" operator="lessThan">
      <formula>0</formula>
    </cfRule>
  </conditionalFormatting>
  <conditionalFormatting sqref="F1048">
    <cfRule type="cellIs" dxfId="2" priority="291" stopIfTrue="1" operator="lessThan">
      <formula>0</formula>
    </cfRule>
  </conditionalFormatting>
  <conditionalFormatting sqref="F1049">
    <cfRule type="cellIs" dxfId="2" priority="290" stopIfTrue="1" operator="lessThan">
      <formula>0</formula>
    </cfRule>
  </conditionalFormatting>
  <conditionalFormatting sqref="F1050">
    <cfRule type="cellIs" dxfId="2" priority="289" stopIfTrue="1" operator="lessThan">
      <formula>0</formula>
    </cfRule>
  </conditionalFormatting>
  <conditionalFormatting sqref="F1051">
    <cfRule type="cellIs" dxfId="2" priority="288" stopIfTrue="1" operator="lessThan">
      <formula>0</formula>
    </cfRule>
  </conditionalFormatting>
  <conditionalFormatting sqref="F1052">
    <cfRule type="cellIs" dxfId="2" priority="287" stopIfTrue="1" operator="lessThan">
      <formula>0</formula>
    </cfRule>
  </conditionalFormatting>
  <conditionalFormatting sqref="F1053">
    <cfRule type="cellIs" dxfId="2" priority="286" stopIfTrue="1" operator="lessThan">
      <formula>0</formula>
    </cfRule>
  </conditionalFormatting>
  <conditionalFormatting sqref="F1054">
    <cfRule type="cellIs" dxfId="2" priority="285" stopIfTrue="1" operator="lessThan">
      <formula>0</formula>
    </cfRule>
  </conditionalFormatting>
  <conditionalFormatting sqref="F1055">
    <cfRule type="cellIs" dxfId="2" priority="284" stopIfTrue="1" operator="lessThan">
      <formula>0</formula>
    </cfRule>
  </conditionalFormatting>
  <conditionalFormatting sqref="F1056">
    <cfRule type="cellIs" dxfId="2" priority="283" stopIfTrue="1" operator="lessThan">
      <formula>0</formula>
    </cfRule>
  </conditionalFormatting>
  <conditionalFormatting sqref="F1057">
    <cfRule type="cellIs" dxfId="2" priority="282" stopIfTrue="1" operator="lessThan">
      <formula>0</formula>
    </cfRule>
  </conditionalFormatting>
  <conditionalFormatting sqref="F1058">
    <cfRule type="cellIs" dxfId="2" priority="281" stopIfTrue="1" operator="lessThan">
      <formula>0</formula>
    </cfRule>
  </conditionalFormatting>
  <conditionalFormatting sqref="F1059">
    <cfRule type="cellIs" dxfId="2" priority="280" stopIfTrue="1" operator="lessThan">
      <formula>0</formula>
    </cfRule>
  </conditionalFormatting>
  <conditionalFormatting sqref="F1060">
    <cfRule type="cellIs" dxfId="2" priority="279" stopIfTrue="1" operator="lessThan">
      <formula>0</formula>
    </cfRule>
  </conditionalFormatting>
  <conditionalFormatting sqref="F1061">
    <cfRule type="cellIs" dxfId="2" priority="278" stopIfTrue="1" operator="lessThan">
      <formula>0</formula>
    </cfRule>
  </conditionalFormatting>
  <conditionalFormatting sqref="F1062">
    <cfRule type="cellIs" dxfId="2" priority="277" stopIfTrue="1" operator="lessThan">
      <formula>0</formula>
    </cfRule>
  </conditionalFormatting>
  <conditionalFormatting sqref="F1063">
    <cfRule type="cellIs" dxfId="2" priority="276" stopIfTrue="1" operator="lessThan">
      <formula>0</formula>
    </cfRule>
  </conditionalFormatting>
  <conditionalFormatting sqref="F1064">
    <cfRule type="cellIs" dxfId="2" priority="275" stopIfTrue="1" operator="lessThan">
      <formula>0</formula>
    </cfRule>
  </conditionalFormatting>
  <conditionalFormatting sqref="F1065">
    <cfRule type="cellIs" dxfId="2" priority="274" stopIfTrue="1" operator="lessThan">
      <formula>0</formula>
    </cfRule>
  </conditionalFormatting>
  <conditionalFormatting sqref="F1066">
    <cfRule type="cellIs" dxfId="2" priority="273" stopIfTrue="1" operator="lessThan">
      <formula>0</formula>
    </cfRule>
  </conditionalFormatting>
  <conditionalFormatting sqref="F1067">
    <cfRule type="cellIs" dxfId="2" priority="272" stopIfTrue="1" operator="lessThan">
      <formula>0</formula>
    </cfRule>
  </conditionalFormatting>
  <conditionalFormatting sqref="F1068">
    <cfRule type="cellIs" dxfId="2" priority="271" stopIfTrue="1" operator="lessThan">
      <formula>0</formula>
    </cfRule>
  </conditionalFormatting>
  <conditionalFormatting sqref="F1069">
    <cfRule type="cellIs" dxfId="2" priority="270" stopIfTrue="1" operator="lessThan">
      <formula>0</formula>
    </cfRule>
  </conditionalFormatting>
  <conditionalFormatting sqref="F1070">
    <cfRule type="cellIs" dxfId="2" priority="269" stopIfTrue="1" operator="lessThan">
      <formula>0</formula>
    </cfRule>
  </conditionalFormatting>
  <conditionalFormatting sqref="F1071">
    <cfRule type="cellIs" dxfId="2" priority="268" stopIfTrue="1" operator="lessThan">
      <formula>0</formula>
    </cfRule>
  </conditionalFormatting>
  <conditionalFormatting sqref="F1072">
    <cfRule type="cellIs" dxfId="2" priority="267" stopIfTrue="1" operator="lessThan">
      <formula>0</formula>
    </cfRule>
  </conditionalFormatting>
  <conditionalFormatting sqref="F1073">
    <cfRule type="cellIs" dxfId="2" priority="266" stopIfTrue="1" operator="lessThan">
      <formula>0</formula>
    </cfRule>
  </conditionalFormatting>
  <conditionalFormatting sqref="F1074">
    <cfRule type="cellIs" dxfId="2" priority="265" stopIfTrue="1" operator="lessThan">
      <formula>0</formula>
    </cfRule>
  </conditionalFormatting>
  <conditionalFormatting sqref="F1075">
    <cfRule type="cellIs" dxfId="2" priority="264" stopIfTrue="1" operator="lessThan">
      <formula>0</formula>
    </cfRule>
  </conditionalFormatting>
  <conditionalFormatting sqref="F1076">
    <cfRule type="cellIs" dxfId="2" priority="263" stopIfTrue="1" operator="lessThan">
      <formula>0</formula>
    </cfRule>
  </conditionalFormatting>
  <conditionalFormatting sqref="F1077">
    <cfRule type="cellIs" dxfId="2" priority="262" stopIfTrue="1" operator="lessThan">
      <formula>0</formula>
    </cfRule>
  </conditionalFormatting>
  <conditionalFormatting sqref="F1078">
    <cfRule type="cellIs" dxfId="2" priority="260" stopIfTrue="1" operator="lessThan">
      <formula>0</formula>
    </cfRule>
  </conditionalFormatting>
  <conditionalFormatting sqref="F1079">
    <cfRule type="cellIs" dxfId="2" priority="259" stopIfTrue="1" operator="lessThan">
      <formula>0</formula>
    </cfRule>
  </conditionalFormatting>
  <conditionalFormatting sqref="F1080">
    <cfRule type="cellIs" dxfId="2" priority="258" stopIfTrue="1" operator="lessThan">
      <formula>0</formula>
    </cfRule>
  </conditionalFormatting>
  <conditionalFormatting sqref="F1081">
    <cfRule type="cellIs" dxfId="2" priority="257" stopIfTrue="1" operator="lessThan">
      <formula>0</formula>
    </cfRule>
  </conditionalFormatting>
  <conditionalFormatting sqref="F1082">
    <cfRule type="cellIs" dxfId="2" priority="256" stopIfTrue="1" operator="lessThan">
      <formula>0</formula>
    </cfRule>
  </conditionalFormatting>
  <conditionalFormatting sqref="F1083">
    <cfRule type="cellIs" dxfId="2" priority="255" stopIfTrue="1" operator="lessThan">
      <formula>0</formula>
    </cfRule>
  </conditionalFormatting>
  <conditionalFormatting sqref="F1084">
    <cfRule type="cellIs" dxfId="2" priority="254" stopIfTrue="1" operator="lessThan">
      <formula>0</formula>
    </cfRule>
  </conditionalFormatting>
  <conditionalFormatting sqref="F1085">
    <cfRule type="cellIs" dxfId="2" priority="253" stopIfTrue="1" operator="lessThan">
      <formula>0</formula>
    </cfRule>
  </conditionalFormatting>
  <conditionalFormatting sqref="F1086">
    <cfRule type="cellIs" dxfId="2" priority="252" stopIfTrue="1" operator="lessThan">
      <formula>0</formula>
    </cfRule>
  </conditionalFormatting>
  <conditionalFormatting sqref="F1087">
    <cfRule type="cellIs" dxfId="2" priority="251" stopIfTrue="1" operator="lessThan">
      <formula>0</formula>
    </cfRule>
  </conditionalFormatting>
  <conditionalFormatting sqref="F1088">
    <cfRule type="cellIs" dxfId="2" priority="250" stopIfTrue="1" operator="lessThan">
      <formula>0</formula>
    </cfRule>
  </conditionalFormatting>
  <conditionalFormatting sqref="F1089">
    <cfRule type="cellIs" dxfId="2" priority="249" stopIfTrue="1" operator="lessThan">
      <formula>0</formula>
    </cfRule>
  </conditionalFormatting>
  <conditionalFormatting sqref="F1090">
    <cfRule type="cellIs" dxfId="2" priority="248" stopIfTrue="1" operator="lessThan">
      <formula>0</formula>
    </cfRule>
  </conditionalFormatting>
  <conditionalFormatting sqref="F1091">
    <cfRule type="cellIs" dxfId="2" priority="247" stopIfTrue="1" operator="lessThan">
      <formula>0</formula>
    </cfRule>
  </conditionalFormatting>
  <conditionalFormatting sqref="F1092">
    <cfRule type="cellIs" dxfId="2" priority="246" stopIfTrue="1" operator="lessThan">
      <formula>0</formula>
    </cfRule>
  </conditionalFormatting>
  <conditionalFormatting sqref="F1093">
    <cfRule type="cellIs" dxfId="2" priority="245" stopIfTrue="1" operator="lessThan">
      <formula>0</formula>
    </cfRule>
  </conditionalFormatting>
  <conditionalFormatting sqref="F1094">
    <cfRule type="cellIs" dxfId="2" priority="244" stopIfTrue="1" operator="lessThan">
      <formula>0</formula>
    </cfRule>
  </conditionalFormatting>
  <conditionalFormatting sqref="F1095">
    <cfRule type="cellIs" dxfId="2" priority="243" stopIfTrue="1" operator="lessThan">
      <formula>0</formula>
    </cfRule>
  </conditionalFormatting>
  <conditionalFormatting sqref="F1096">
    <cfRule type="cellIs" dxfId="2" priority="242" stopIfTrue="1" operator="lessThan">
      <formula>0</formula>
    </cfRule>
  </conditionalFormatting>
  <conditionalFormatting sqref="F1097">
    <cfRule type="cellIs" dxfId="2" priority="241" stopIfTrue="1" operator="lessThan">
      <formula>0</formula>
    </cfRule>
  </conditionalFormatting>
  <conditionalFormatting sqref="F1098">
    <cfRule type="cellIs" dxfId="2" priority="239" stopIfTrue="1" operator="lessThan">
      <formula>0</formula>
    </cfRule>
  </conditionalFormatting>
  <conditionalFormatting sqref="F1099">
    <cfRule type="cellIs" dxfId="2" priority="238" stopIfTrue="1" operator="lessThan">
      <formula>0</formula>
    </cfRule>
  </conditionalFormatting>
  <conditionalFormatting sqref="F1100">
    <cfRule type="cellIs" dxfId="2" priority="237" stopIfTrue="1" operator="lessThan">
      <formula>0</formula>
    </cfRule>
  </conditionalFormatting>
  <conditionalFormatting sqref="F1101">
    <cfRule type="cellIs" dxfId="2" priority="236" stopIfTrue="1" operator="lessThan">
      <formula>0</formula>
    </cfRule>
  </conditionalFormatting>
  <conditionalFormatting sqref="F1102">
    <cfRule type="cellIs" dxfId="2" priority="235" stopIfTrue="1" operator="lessThan">
      <formula>0</formula>
    </cfRule>
  </conditionalFormatting>
  <conditionalFormatting sqref="F1103">
    <cfRule type="cellIs" dxfId="2" priority="234" stopIfTrue="1" operator="lessThan">
      <formula>0</formula>
    </cfRule>
  </conditionalFormatting>
  <conditionalFormatting sqref="F1104">
    <cfRule type="cellIs" dxfId="2" priority="233" stopIfTrue="1" operator="lessThan">
      <formula>0</formula>
    </cfRule>
  </conditionalFormatting>
  <conditionalFormatting sqref="F1105">
    <cfRule type="cellIs" dxfId="2" priority="232" stopIfTrue="1" operator="lessThan">
      <formula>0</formula>
    </cfRule>
  </conditionalFormatting>
  <conditionalFormatting sqref="F1106">
    <cfRule type="cellIs" dxfId="2" priority="231" stopIfTrue="1" operator="lessThan">
      <formula>0</formula>
    </cfRule>
  </conditionalFormatting>
  <conditionalFormatting sqref="F1107">
    <cfRule type="cellIs" dxfId="2" priority="230" stopIfTrue="1" operator="lessThan">
      <formula>0</formula>
    </cfRule>
  </conditionalFormatting>
  <conditionalFormatting sqref="F1108">
    <cfRule type="cellIs" dxfId="2" priority="229" stopIfTrue="1" operator="lessThan">
      <formula>0</formula>
    </cfRule>
  </conditionalFormatting>
  <conditionalFormatting sqref="F1109">
    <cfRule type="cellIs" dxfId="2" priority="228" stopIfTrue="1" operator="lessThan">
      <formula>0</formula>
    </cfRule>
  </conditionalFormatting>
  <conditionalFormatting sqref="F1110">
    <cfRule type="cellIs" dxfId="2" priority="227" stopIfTrue="1" operator="lessThan">
      <formula>0</formula>
    </cfRule>
  </conditionalFormatting>
  <conditionalFormatting sqref="F1111">
    <cfRule type="cellIs" dxfId="2" priority="226" stopIfTrue="1" operator="lessThan">
      <formula>0</formula>
    </cfRule>
  </conditionalFormatting>
  <conditionalFormatting sqref="F1112">
    <cfRule type="cellIs" dxfId="2" priority="225" stopIfTrue="1" operator="lessThan">
      <formula>0</formula>
    </cfRule>
  </conditionalFormatting>
  <conditionalFormatting sqref="F1113">
    <cfRule type="cellIs" dxfId="2" priority="224" stopIfTrue="1" operator="lessThan">
      <formula>0</formula>
    </cfRule>
  </conditionalFormatting>
  <conditionalFormatting sqref="F1114">
    <cfRule type="cellIs" dxfId="2" priority="223" stopIfTrue="1" operator="lessThan">
      <formula>0</formula>
    </cfRule>
  </conditionalFormatting>
  <conditionalFormatting sqref="F1115">
    <cfRule type="cellIs" dxfId="2" priority="222" stopIfTrue="1" operator="lessThan">
      <formula>0</formula>
    </cfRule>
  </conditionalFormatting>
  <conditionalFormatting sqref="F1116">
    <cfRule type="cellIs" dxfId="2" priority="221" stopIfTrue="1" operator="lessThan">
      <formula>0</formula>
    </cfRule>
  </conditionalFormatting>
  <conditionalFormatting sqref="F1117">
    <cfRule type="cellIs" dxfId="2" priority="220" stopIfTrue="1" operator="lessThan">
      <formula>0</formula>
    </cfRule>
  </conditionalFormatting>
  <conditionalFormatting sqref="F1118">
    <cfRule type="cellIs" dxfId="2" priority="219" stopIfTrue="1" operator="lessThan">
      <formula>0</formula>
    </cfRule>
  </conditionalFormatting>
  <conditionalFormatting sqref="F1119">
    <cfRule type="cellIs" dxfId="2" priority="218" stopIfTrue="1" operator="lessThan">
      <formula>0</formula>
    </cfRule>
  </conditionalFormatting>
  <conditionalFormatting sqref="F1120">
    <cfRule type="cellIs" dxfId="2" priority="217" stopIfTrue="1" operator="lessThan">
      <formula>0</formula>
    </cfRule>
  </conditionalFormatting>
  <conditionalFormatting sqref="F1121">
    <cfRule type="cellIs" dxfId="2" priority="216" stopIfTrue="1" operator="lessThan">
      <formula>0</formula>
    </cfRule>
  </conditionalFormatting>
  <conditionalFormatting sqref="F1122">
    <cfRule type="cellIs" dxfId="2" priority="215" stopIfTrue="1" operator="lessThan">
      <formula>0</formula>
    </cfRule>
  </conditionalFormatting>
  <conditionalFormatting sqref="F1123">
    <cfRule type="cellIs" dxfId="2" priority="214" stopIfTrue="1" operator="lessThan">
      <formula>0</formula>
    </cfRule>
  </conditionalFormatting>
  <conditionalFormatting sqref="F1124">
    <cfRule type="cellIs" dxfId="2" priority="213" stopIfTrue="1" operator="lessThan">
      <formula>0</formula>
    </cfRule>
  </conditionalFormatting>
  <conditionalFormatting sqref="F1125">
    <cfRule type="cellIs" dxfId="2" priority="211" stopIfTrue="1" operator="lessThan">
      <formula>0</formula>
    </cfRule>
  </conditionalFormatting>
  <conditionalFormatting sqref="F1126">
    <cfRule type="cellIs" dxfId="2" priority="210" stopIfTrue="1" operator="lessThan">
      <formula>0</formula>
    </cfRule>
  </conditionalFormatting>
  <conditionalFormatting sqref="F1127">
    <cfRule type="cellIs" dxfId="2" priority="209" stopIfTrue="1" operator="lessThan">
      <formula>0</formula>
    </cfRule>
  </conditionalFormatting>
  <conditionalFormatting sqref="F1128">
    <cfRule type="cellIs" dxfId="2" priority="208" stopIfTrue="1" operator="lessThan">
      <formula>0</formula>
    </cfRule>
  </conditionalFormatting>
  <conditionalFormatting sqref="F1129">
    <cfRule type="cellIs" dxfId="2" priority="207" stopIfTrue="1" operator="lessThan">
      <formula>0</formula>
    </cfRule>
  </conditionalFormatting>
  <conditionalFormatting sqref="F1130">
    <cfRule type="cellIs" dxfId="2" priority="206" stopIfTrue="1" operator="lessThan">
      <formula>0</formula>
    </cfRule>
  </conditionalFormatting>
  <conditionalFormatting sqref="F1131">
    <cfRule type="cellIs" dxfId="2" priority="205" stopIfTrue="1" operator="lessThan">
      <formula>0</formula>
    </cfRule>
  </conditionalFormatting>
  <conditionalFormatting sqref="F1132">
    <cfRule type="cellIs" dxfId="2" priority="204" stopIfTrue="1" operator="lessThan">
      <formula>0</formula>
    </cfRule>
  </conditionalFormatting>
  <conditionalFormatting sqref="F1133">
    <cfRule type="cellIs" dxfId="2" priority="203" stopIfTrue="1" operator="lessThan">
      <formula>0</formula>
    </cfRule>
  </conditionalFormatting>
  <conditionalFormatting sqref="F1134">
    <cfRule type="cellIs" dxfId="2" priority="202" stopIfTrue="1" operator="lessThan">
      <formula>0</formula>
    </cfRule>
  </conditionalFormatting>
  <conditionalFormatting sqref="F1135">
    <cfRule type="cellIs" dxfId="2" priority="201" stopIfTrue="1" operator="lessThan">
      <formula>0</formula>
    </cfRule>
  </conditionalFormatting>
  <conditionalFormatting sqref="F1136">
    <cfRule type="cellIs" dxfId="2" priority="200" stopIfTrue="1" operator="lessThan">
      <formula>0</formula>
    </cfRule>
  </conditionalFormatting>
  <conditionalFormatting sqref="F1137">
    <cfRule type="cellIs" dxfId="2" priority="199" stopIfTrue="1" operator="lessThan">
      <formula>0</formula>
    </cfRule>
  </conditionalFormatting>
  <conditionalFormatting sqref="F1138">
    <cfRule type="cellIs" dxfId="2" priority="198" stopIfTrue="1" operator="lessThan">
      <formula>0</formula>
    </cfRule>
  </conditionalFormatting>
  <conditionalFormatting sqref="F1139">
    <cfRule type="cellIs" dxfId="2" priority="197" stopIfTrue="1" operator="lessThan">
      <formula>0</formula>
    </cfRule>
  </conditionalFormatting>
  <conditionalFormatting sqref="F1140">
    <cfRule type="cellIs" dxfId="2" priority="196" stopIfTrue="1" operator="lessThan">
      <formula>0</formula>
    </cfRule>
  </conditionalFormatting>
  <conditionalFormatting sqref="F1141">
    <cfRule type="cellIs" dxfId="2" priority="195" stopIfTrue="1" operator="lessThan">
      <formula>0</formula>
    </cfRule>
  </conditionalFormatting>
  <conditionalFormatting sqref="F1142">
    <cfRule type="cellIs" dxfId="2" priority="194" stopIfTrue="1" operator="lessThan">
      <formula>0</formula>
    </cfRule>
  </conditionalFormatting>
  <conditionalFormatting sqref="F1143">
    <cfRule type="cellIs" dxfId="2" priority="193" stopIfTrue="1" operator="lessThan">
      <formula>0</formula>
    </cfRule>
  </conditionalFormatting>
  <conditionalFormatting sqref="F1144">
    <cfRule type="cellIs" dxfId="2" priority="192" stopIfTrue="1" operator="lessThan">
      <formula>0</formula>
    </cfRule>
  </conditionalFormatting>
  <conditionalFormatting sqref="F1145">
    <cfRule type="cellIs" dxfId="2" priority="191" stopIfTrue="1" operator="lessThan">
      <formula>0</formula>
    </cfRule>
  </conditionalFormatting>
  <conditionalFormatting sqref="F1146">
    <cfRule type="cellIs" dxfId="2" priority="190" stopIfTrue="1" operator="lessThan">
      <formula>0</formula>
    </cfRule>
  </conditionalFormatting>
  <conditionalFormatting sqref="F1147">
    <cfRule type="cellIs" dxfId="2" priority="189" stopIfTrue="1" operator="lessThan">
      <formula>0</formula>
    </cfRule>
  </conditionalFormatting>
  <conditionalFormatting sqref="F1148">
    <cfRule type="cellIs" dxfId="2" priority="188" stopIfTrue="1" operator="lessThan">
      <formula>0</formula>
    </cfRule>
  </conditionalFormatting>
  <conditionalFormatting sqref="F1149">
    <cfRule type="cellIs" dxfId="2" priority="187" stopIfTrue="1" operator="lessThan">
      <formula>0</formula>
    </cfRule>
  </conditionalFormatting>
  <conditionalFormatting sqref="F1150">
    <cfRule type="cellIs" dxfId="2" priority="186" stopIfTrue="1" operator="lessThan">
      <formula>0</formula>
    </cfRule>
  </conditionalFormatting>
  <conditionalFormatting sqref="F1151">
    <cfRule type="cellIs" dxfId="2" priority="185" stopIfTrue="1" operator="lessThan">
      <formula>0</formula>
    </cfRule>
  </conditionalFormatting>
  <conditionalFormatting sqref="F1152">
    <cfRule type="cellIs" dxfId="2" priority="184" stopIfTrue="1" operator="lessThan">
      <formula>0</formula>
    </cfRule>
  </conditionalFormatting>
  <conditionalFormatting sqref="F1153">
    <cfRule type="cellIs" dxfId="2" priority="183" stopIfTrue="1" operator="lessThan">
      <formula>0</formula>
    </cfRule>
  </conditionalFormatting>
  <conditionalFormatting sqref="F1154">
    <cfRule type="cellIs" dxfId="2" priority="182" stopIfTrue="1" operator="lessThan">
      <formula>0</formula>
    </cfRule>
  </conditionalFormatting>
  <conditionalFormatting sqref="F1155">
    <cfRule type="cellIs" dxfId="2" priority="181" stopIfTrue="1" operator="lessThan">
      <formula>0</formula>
    </cfRule>
  </conditionalFormatting>
  <conditionalFormatting sqref="F1156">
    <cfRule type="cellIs" dxfId="2" priority="180" stopIfTrue="1" operator="lessThan">
      <formula>0</formula>
    </cfRule>
  </conditionalFormatting>
  <conditionalFormatting sqref="F1157">
    <cfRule type="cellIs" dxfId="2" priority="179" stopIfTrue="1" operator="lessThan">
      <formula>0</formula>
    </cfRule>
  </conditionalFormatting>
  <conditionalFormatting sqref="F1158">
    <cfRule type="cellIs" dxfId="2" priority="178" stopIfTrue="1" operator="lessThan">
      <formula>0</formula>
    </cfRule>
  </conditionalFormatting>
  <conditionalFormatting sqref="F1159">
    <cfRule type="cellIs" dxfId="2" priority="177" stopIfTrue="1" operator="lessThan">
      <formula>0</formula>
    </cfRule>
  </conditionalFormatting>
  <conditionalFormatting sqref="F1160">
    <cfRule type="cellIs" dxfId="2" priority="176" stopIfTrue="1" operator="lessThan">
      <formula>0</formula>
    </cfRule>
  </conditionalFormatting>
  <conditionalFormatting sqref="F1161">
    <cfRule type="cellIs" dxfId="2" priority="175" stopIfTrue="1" operator="lessThan">
      <formula>0</formula>
    </cfRule>
  </conditionalFormatting>
  <conditionalFormatting sqref="F1162">
    <cfRule type="cellIs" dxfId="2" priority="174" stopIfTrue="1" operator="lessThan">
      <formula>0</formula>
    </cfRule>
  </conditionalFormatting>
  <conditionalFormatting sqref="F1163">
    <cfRule type="cellIs" dxfId="2" priority="173" stopIfTrue="1" operator="lessThan">
      <formula>0</formula>
    </cfRule>
  </conditionalFormatting>
  <conditionalFormatting sqref="F1164">
    <cfRule type="cellIs" dxfId="2" priority="172" stopIfTrue="1" operator="lessThan">
      <formula>0</formula>
    </cfRule>
  </conditionalFormatting>
  <conditionalFormatting sqref="F1165">
    <cfRule type="cellIs" dxfId="2" priority="171" stopIfTrue="1" operator="lessThan">
      <formula>0</formula>
    </cfRule>
  </conditionalFormatting>
  <conditionalFormatting sqref="F1166">
    <cfRule type="cellIs" dxfId="2" priority="170" stopIfTrue="1" operator="lessThan">
      <formula>0</formula>
    </cfRule>
  </conditionalFormatting>
  <conditionalFormatting sqref="F1167">
    <cfRule type="cellIs" dxfId="2" priority="169" stopIfTrue="1" operator="lessThan">
      <formula>0</formula>
    </cfRule>
  </conditionalFormatting>
  <conditionalFormatting sqref="F1168">
    <cfRule type="cellIs" dxfId="2" priority="168" stopIfTrue="1" operator="lessThan">
      <formula>0</formula>
    </cfRule>
  </conditionalFormatting>
  <conditionalFormatting sqref="F1169">
    <cfRule type="cellIs" dxfId="2" priority="167" stopIfTrue="1" operator="lessThan">
      <formula>0</formula>
    </cfRule>
  </conditionalFormatting>
  <conditionalFormatting sqref="F1170">
    <cfRule type="cellIs" dxfId="2" priority="166" stopIfTrue="1" operator="lessThan">
      <formula>0</formula>
    </cfRule>
  </conditionalFormatting>
  <conditionalFormatting sqref="F1171">
    <cfRule type="cellIs" dxfId="2" priority="165" stopIfTrue="1" operator="lessThan">
      <formula>0</formula>
    </cfRule>
  </conditionalFormatting>
  <conditionalFormatting sqref="F1172">
    <cfRule type="cellIs" dxfId="2" priority="164" stopIfTrue="1" operator="lessThan">
      <formula>0</formula>
    </cfRule>
  </conditionalFormatting>
  <conditionalFormatting sqref="F1173">
    <cfRule type="cellIs" dxfId="2" priority="163" stopIfTrue="1" operator="lessThan">
      <formula>0</formula>
    </cfRule>
  </conditionalFormatting>
  <conditionalFormatting sqref="F1174">
    <cfRule type="cellIs" dxfId="2" priority="162" stopIfTrue="1" operator="lessThan">
      <formula>0</formula>
    </cfRule>
  </conditionalFormatting>
  <conditionalFormatting sqref="F1175">
    <cfRule type="cellIs" dxfId="2" priority="161" stopIfTrue="1" operator="lessThan">
      <formula>0</formula>
    </cfRule>
  </conditionalFormatting>
  <conditionalFormatting sqref="F1176">
    <cfRule type="cellIs" dxfId="2" priority="160" stopIfTrue="1" operator="lessThan">
      <formula>0</formula>
    </cfRule>
  </conditionalFormatting>
  <conditionalFormatting sqref="F1177">
    <cfRule type="cellIs" dxfId="2" priority="159" stopIfTrue="1" operator="lessThan">
      <formula>0</formula>
    </cfRule>
  </conditionalFormatting>
  <conditionalFormatting sqref="F1178">
    <cfRule type="cellIs" dxfId="2" priority="158" stopIfTrue="1" operator="lessThan">
      <formula>0</formula>
    </cfRule>
  </conditionalFormatting>
  <conditionalFormatting sqref="F1179">
    <cfRule type="cellIs" dxfId="2" priority="157" stopIfTrue="1" operator="lessThan">
      <formula>0</formula>
    </cfRule>
  </conditionalFormatting>
  <conditionalFormatting sqref="F1180">
    <cfRule type="cellIs" dxfId="2" priority="155" stopIfTrue="1" operator="lessThan">
      <formula>0</formula>
    </cfRule>
  </conditionalFormatting>
  <conditionalFormatting sqref="F1181">
    <cfRule type="cellIs" dxfId="2" priority="154" stopIfTrue="1" operator="lessThan">
      <formula>0</formula>
    </cfRule>
  </conditionalFormatting>
  <conditionalFormatting sqref="F1182">
    <cfRule type="cellIs" dxfId="2" priority="153" stopIfTrue="1" operator="lessThan">
      <formula>0</formula>
    </cfRule>
  </conditionalFormatting>
  <conditionalFormatting sqref="F1183">
    <cfRule type="cellIs" dxfId="2" priority="152" stopIfTrue="1" operator="lessThan">
      <formula>0</formula>
    </cfRule>
  </conditionalFormatting>
  <conditionalFormatting sqref="F1184">
    <cfRule type="cellIs" dxfId="2" priority="151" stopIfTrue="1" operator="lessThan">
      <formula>0</formula>
    </cfRule>
  </conditionalFormatting>
  <conditionalFormatting sqref="F1185">
    <cfRule type="cellIs" dxfId="2" priority="150" stopIfTrue="1" operator="lessThan">
      <formula>0</formula>
    </cfRule>
  </conditionalFormatting>
  <conditionalFormatting sqref="F1186">
    <cfRule type="cellIs" dxfId="2" priority="149" stopIfTrue="1" operator="lessThan">
      <formula>0</formula>
    </cfRule>
  </conditionalFormatting>
  <conditionalFormatting sqref="F1187">
    <cfRule type="cellIs" dxfId="2" priority="148" stopIfTrue="1" operator="lessThan">
      <formula>0</formula>
    </cfRule>
  </conditionalFormatting>
  <conditionalFormatting sqref="F1188">
    <cfRule type="cellIs" dxfId="2" priority="147" stopIfTrue="1" operator="lessThan">
      <formula>0</formula>
    </cfRule>
  </conditionalFormatting>
  <conditionalFormatting sqref="F1189">
    <cfRule type="cellIs" dxfId="2" priority="146" stopIfTrue="1" operator="lessThan">
      <formula>0</formula>
    </cfRule>
  </conditionalFormatting>
  <conditionalFormatting sqref="F1190">
    <cfRule type="cellIs" dxfId="2" priority="145" stopIfTrue="1" operator="lessThan">
      <formula>0</formula>
    </cfRule>
  </conditionalFormatting>
  <conditionalFormatting sqref="F1191">
    <cfRule type="cellIs" dxfId="2" priority="144" stopIfTrue="1" operator="lessThan">
      <formula>0</formula>
    </cfRule>
  </conditionalFormatting>
  <conditionalFormatting sqref="F1192">
    <cfRule type="cellIs" dxfId="2" priority="143" stopIfTrue="1" operator="lessThan">
      <formula>0</formula>
    </cfRule>
  </conditionalFormatting>
  <conditionalFormatting sqref="F1193">
    <cfRule type="cellIs" dxfId="2" priority="142" stopIfTrue="1" operator="lessThan">
      <formula>0</formula>
    </cfRule>
  </conditionalFormatting>
  <conditionalFormatting sqref="F1194">
    <cfRule type="cellIs" dxfId="2" priority="141" stopIfTrue="1" operator="lessThan">
      <formula>0</formula>
    </cfRule>
  </conditionalFormatting>
  <conditionalFormatting sqref="F1195">
    <cfRule type="cellIs" dxfId="2" priority="140" stopIfTrue="1" operator="lessThan">
      <formula>0</formula>
    </cfRule>
  </conditionalFormatting>
  <conditionalFormatting sqref="F1196">
    <cfRule type="cellIs" dxfId="2" priority="139" stopIfTrue="1" operator="lessThan">
      <formula>0</formula>
    </cfRule>
  </conditionalFormatting>
  <conditionalFormatting sqref="F1197">
    <cfRule type="cellIs" dxfId="2" priority="138" stopIfTrue="1" operator="lessThan">
      <formula>0</formula>
    </cfRule>
  </conditionalFormatting>
  <conditionalFormatting sqref="F1198">
    <cfRule type="cellIs" dxfId="2" priority="137" stopIfTrue="1" operator="lessThan">
      <formula>0</formula>
    </cfRule>
  </conditionalFormatting>
  <conditionalFormatting sqref="F1199">
    <cfRule type="cellIs" dxfId="2" priority="136" stopIfTrue="1" operator="lessThan">
      <formula>0</formula>
    </cfRule>
  </conditionalFormatting>
  <conditionalFormatting sqref="F1200">
    <cfRule type="cellIs" dxfId="2" priority="134" stopIfTrue="1" operator="lessThan">
      <formula>0</formula>
    </cfRule>
  </conditionalFormatting>
  <conditionalFormatting sqref="F1201">
    <cfRule type="cellIs" dxfId="2" priority="133" stopIfTrue="1" operator="lessThan">
      <formula>0</formula>
    </cfRule>
  </conditionalFormatting>
  <conditionalFormatting sqref="F1202">
    <cfRule type="cellIs" dxfId="2" priority="132" stopIfTrue="1" operator="lessThan">
      <formula>0</formula>
    </cfRule>
  </conditionalFormatting>
  <conditionalFormatting sqref="F1203">
    <cfRule type="cellIs" dxfId="2" priority="131" stopIfTrue="1" operator="lessThan">
      <formula>0</formula>
    </cfRule>
  </conditionalFormatting>
  <conditionalFormatting sqref="F1204">
    <cfRule type="cellIs" dxfId="2" priority="130" stopIfTrue="1" operator="lessThan">
      <formula>0</formula>
    </cfRule>
  </conditionalFormatting>
  <conditionalFormatting sqref="F1205">
    <cfRule type="cellIs" dxfId="2" priority="129" stopIfTrue="1" operator="lessThan">
      <formula>0</formula>
    </cfRule>
  </conditionalFormatting>
  <conditionalFormatting sqref="F1206">
    <cfRule type="cellIs" dxfId="2" priority="128" stopIfTrue="1" operator="lessThan">
      <formula>0</formula>
    </cfRule>
  </conditionalFormatting>
  <conditionalFormatting sqref="F1207">
    <cfRule type="cellIs" dxfId="2" priority="127" stopIfTrue="1" operator="lessThan">
      <formula>0</formula>
    </cfRule>
  </conditionalFormatting>
  <conditionalFormatting sqref="F1208">
    <cfRule type="cellIs" dxfId="2" priority="126" stopIfTrue="1" operator="lessThan">
      <formula>0</formula>
    </cfRule>
  </conditionalFormatting>
  <conditionalFormatting sqref="F1209">
    <cfRule type="cellIs" dxfId="2" priority="125" stopIfTrue="1" operator="lessThan">
      <formula>0</formula>
    </cfRule>
  </conditionalFormatting>
  <conditionalFormatting sqref="F1210">
    <cfRule type="cellIs" dxfId="2" priority="124" stopIfTrue="1" operator="lessThan">
      <formula>0</formula>
    </cfRule>
  </conditionalFormatting>
  <conditionalFormatting sqref="F1211">
    <cfRule type="cellIs" dxfId="2" priority="123" stopIfTrue="1" operator="lessThan">
      <formula>0</formula>
    </cfRule>
  </conditionalFormatting>
  <conditionalFormatting sqref="F1212">
    <cfRule type="cellIs" dxfId="2" priority="122" stopIfTrue="1" operator="lessThan">
      <formula>0</formula>
    </cfRule>
  </conditionalFormatting>
  <conditionalFormatting sqref="F1213">
    <cfRule type="cellIs" dxfId="2" priority="121" stopIfTrue="1" operator="lessThan">
      <formula>0</formula>
    </cfRule>
  </conditionalFormatting>
  <conditionalFormatting sqref="F1214">
    <cfRule type="cellIs" dxfId="2" priority="120" stopIfTrue="1" operator="lessThan">
      <formula>0</formula>
    </cfRule>
  </conditionalFormatting>
  <conditionalFormatting sqref="F1215">
    <cfRule type="cellIs" dxfId="2" priority="119" stopIfTrue="1" operator="lessThan">
      <formula>0</formula>
    </cfRule>
  </conditionalFormatting>
  <conditionalFormatting sqref="F1216">
    <cfRule type="cellIs" dxfId="2" priority="118" stopIfTrue="1" operator="lessThan">
      <formula>0</formula>
    </cfRule>
  </conditionalFormatting>
  <conditionalFormatting sqref="F1217">
    <cfRule type="cellIs" dxfId="2" priority="117" stopIfTrue="1" operator="lessThan">
      <formula>0</formula>
    </cfRule>
  </conditionalFormatting>
  <conditionalFormatting sqref="F1218">
    <cfRule type="cellIs" dxfId="2" priority="116" stopIfTrue="1" operator="lessThan">
      <formula>0</formula>
    </cfRule>
  </conditionalFormatting>
  <conditionalFormatting sqref="F1219">
    <cfRule type="cellIs" dxfId="2" priority="115" stopIfTrue="1" operator="lessThan">
      <formula>0</formula>
    </cfRule>
  </conditionalFormatting>
  <conditionalFormatting sqref="F1220">
    <cfRule type="cellIs" dxfId="2" priority="114" stopIfTrue="1" operator="lessThan">
      <formula>0</formula>
    </cfRule>
  </conditionalFormatting>
  <conditionalFormatting sqref="F1221">
    <cfRule type="cellIs" dxfId="2" priority="113" stopIfTrue="1" operator="lessThan">
      <formula>0</formula>
    </cfRule>
  </conditionalFormatting>
  <conditionalFormatting sqref="F1222">
    <cfRule type="cellIs" dxfId="2" priority="112" stopIfTrue="1" operator="lessThan">
      <formula>0</formula>
    </cfRule>
  </conditionalFormatting>
  <conditionalFormatting sqref="F1223">
    <cfRule type="cellIs" dxfId="2" priority="111" stopIfTrue="1" operator="lessThan">
      <formula>0</formula>
    </cfRule>
  </conditionalFormatting>
  <conditionalFormatting sqref="F1224">
    <cfRule type="cellIs" dxfId="2" priority="110" stopIfTrue="1" operator="lessThan">
      <formula>0</formula>
    </cfRule>
  </conditionalFormatting>
  <conditionalFormatting sqref="F1225">
    <cfRule type="cellIs" dxfId="2" priority="109" stopIfTrue="1" operator="lessThan">
      <formula>0</formula>
    </cfRule>
  </conditionalFormatting>
  <conditionalFormatting sqref="F1226">
    <cfRule type="cellIs" dxfId="2" priority="108" stopIfTrue="1" operator="lessThan">
      <formula>0</formula>
    </cfRule>
  </conditionalFormatting>
  <conditionalFormatting sqref="F1227">
    <cfRule type="cellIs" dxfId="2" priority="107" stopIfTrue="1" operator="lessThan">
      <formula>0</formula>
    </cfRule>
  </conditionalFormatting>
  <conditionalFormatting sqref="F1228">
    <cfRule type="cellIs" dxfId="2" priority="106" stopIfTrue="1" operator="lessThan">
      <formula>0</formula>
    </cfRule>
  </conditionalFormatting>
  <conditionalFormatting sqref="F1229">
    <cfRule type="cellIs" dxfId="2" priority="105" stopIfTrue="1" operator="lessThan">
      <formula>0</formula>
    </cfRule>
  </conditionalFormatting>
  <conditionalFormatting sqref="F1230">
    <cfRule type="cellIs" dxfId="2" priority="104" stopIfTrue="1" operator="lessThan">
      <formula>0</formula>
    </cfRule>
  </conditionalFormatting>
  <conditionalFormatting sqref="F1231">
    <cfRule type="cellIs" dxfId="2" priority="103" stopIfTrue="1" operator="lessThan">
      <formula>0</formula>
    </cfRule>
  </conditionalFormatting>
  <conditionalFormatting sqref="F1232">
    <cfRule type="cellIs" dxfId="2" priority="102" stopIfTrue="1" operator="lessThan">
      <formula>0</formula>
    </cfRule>
  </conditionalFormatting>
  <conditionalFormatting sqref="F1233">
    <cfRule type="cellIs" dxfId="2" priority="101" stopIfTrue="1" operator="lessThan">
      <formula>0</formula>
    </cfRule>
  </conditionalFormatting>
  <conditionalFormatting sqref="F1234">
    <cfRule type="cellIs" dxfId="2" priority="100" stopIfTrue="1" operator="lessThan">
      <formula>0</formula>
    </cfRule>
  </conditionalFormatting>
  <conditionalFormatting sqref="F1235">
    <cfRule type="cellIs" dxfId="2" priority="99" stopIfTrue="1" operator="lessThan">
      <formula>0</formula>
    </cfRule>
  </conditionalFormatting>
  <conditionalFormatting sqref="F1236">
    <cfRule type="cellIs" dxfId="2" priority="98" stopIfTrue="1" operator="lessThan">
      <formula>0</formula>
    </cfRule>
  </conditionalFormatting>
  <conditionalFormatting sqref="F1237">
    <cfRule type="cellIs" dxfId="2" priority="97" stopIfTrue="1" operator="lessThan">
      <formula>0</formula>
    </cfRule>
  </conditionalFormatting>
  <conditionalFormatting sqref="F1238">
    <cfRule type="cellIs" dxfId="2" priority="96" stopIfTrue="1" operator="lessThan">
      <formula>0</formula>
    </cfRule>
  </conditionalFormatting>
  <conditionalFormatting sqref="F1239">
    <cfRule type="cellIs" dxfId="2" priority="95" stopIfTrue="1" operator="lessThan">
      <formula>0</formula>
    </cfRule>
  </conditionalFormatting>
  <conditionalFormatting sqref="F1240">
    <cfRule type="cellIs" dxfId="2" priority="94" stopIfTrue="1" operator="lessThan">
      <formula>0</formula>
    </cfRule>
  </conditionalFormatting>
  <conditionalFormatting sqref="F1241">
    <cfRule type="cellIs" dxfId="2" priority="93" stopIfTrue="1" operator="lessThan">
      <formula>0</formula>
    </cfRule>
  </conditionalFormatting>
  <conditionalFormatting sqref="F1242">
    <cfRule type="cellIs" dxfId="2" priority="92" stopIfTrue="1" operator="lessThan">
      <formula>0</formula>
    </cfRule>
  </conditionalFormatting>
  <conditionalFormatting sqref="F1243">
    <cfRule type="cellIs" dxfId="2" priority="91" stopIfTrue="1" operator="lessThan">
      <formula>0</formula>
    </cfRule>
  </conditionalFormatting>
  <conditionalFormatting sqref="F1244">
    <cfRule type="cellIs" dxfId="2" priority="90" stopIfTrue="1" operator="lessThan">
      <formula>0</formula>
    </cfRule>
  </conditionalFormatting>
  <conditionalFormatting sqref="F1245">
    <cfRule type="cellIs" dxfId="2" priority="89" stopIfTrue="1" operator="lessThan">
      <formula>0</formula>
    </cfRule>
  </conditionalFormatting>
  <conditionalFormatting sqref="F1246">
    <cfRule type="cellIs" dxfId="2" priority="88" stopIfTrue="1" operator="lessThan">
      <formula>0</formula>
    </cfRule>
  </conditionalFormatting>
  <conditionalFormatting sqref="F1247">
    <cfRule type="cellIs" dxfId="2" priority="87" stopIfTrue="1" operator="lessThan">
      <formula>0</formula>
    </cfRule>
  </conditionalFormatting>
  <conditionalFormatting sqref="F1248">
    <cfRule type="cellIs" dxfId="2" priority="86" stopIfTrue="1" operator="lessThan">
      <formula>0</formula>
    </cfRule>
  </conditionalFormatting>
  <conditionalFormatting sqref="F1249">
    <cfRule type="cellIs" dxfId="2" priority="85" stopIfTrue="1" operator="lessThan">
      <formula>0</formula>
    </cfRule>
  </conditionalFormatting>
  <conditionalFormatting sqref="F1250">
    <cfRule type="cellIs" dxfId="2" priority="84" stopIfTrue="1" operator="lessThan">
      <formula>0</formula>
    </cfRule>
  </conditionalFormatting>
  <conditionalFormatting sqref="F1251">
    <cfRule type="cellIs" dxfId="2" priority="83" stopIfTrue="1" operator="lessThan">
      <formula>0</formula>
    </cfRule>
  </conditionalFormatting>
  <conditionalFormatting sqref="F1252">
    <cfRule type="cellIs" dxfId="2" priority="82" stopIfTrue="1" operator="lessThan">
      <formula>0</formula>
    </cfRule>
  </conditionalFormatting>
  <conditionalFormatting sqref="F1253">
    <cfRule type="cellIs" dxfId="2" priority="81" stopIfTrue="1" operator="lessThan">
      <formula>0</formula>
    </cfRule>
  </conditionalFormatting>
  <conditionalFormatting sqref="F1254">
    <cfRule type="cellIs" dxfId="2" priority="80" stopIfTrue="1" operator="lessThan">
      <formula>0</formula>
    </cfRule>
  </conditionalFormatting>
  <conditionalFormatting sqref="F1255">
    <cfRule type="cellIs" dxfId="2" priority="79" stopIfTrue="1" operator="lessThan">
      <formula>0</formula>
    </cfRule>
  </conditionalFormatting>
  <conditionalFormatting sqref="F1256">
    <cfRule type="cellIs" dxfId="2" priority="78" stopIfTrue="1" operator="lessThan">
      <formula>0</formula>
    </cfRule>
  </conditionalFormatting>
  <conditionalFormatting sqref="F1257">
    <cfRule type="cellIs" dxfId="2" priority="77" stopIfTrue="1" operator="lessThan">
      <formula>0</formula>
    </cfRule>
  </conditionalFormatting>
  <conditionalFormatting sqref="F1258">
    <cfRule type="cellIs" dxfId="2" priority="75" stopIfTrue="1" operator="lessThan">
      <formula>0</formula>
    </cfRule>
  </conditionalFormatting>
  <conditionalFormatting sqref="F1259">
    <cfRule type="cellIs" dxfId="2" priority="74" stopIfTrue="1" operator="lessThan">
      <formula>0</formula>
    </cfRule>
  </conditionalFormatting>
  <conditionalFormatting sqref="F1260">
    <cfRule type="cellIs" dxfId="2" priority="73" stopIfTrue="1" operator="lessThan">
      <formula>0</formula>
    </cfRule>
  </conditionalFormatting>
  <conditionalFormatting sqref="F1261">
    <cfRule type="cellIs" dxfId="2" priority="72" stopIfTrue="1" operator="lessThan">
      <formula>0</formula>
    </cfRule>
  </conditionalFormatting>
  <conditionalFormatting sqref="F1262">
    <cfRule type="cellIs" dxfId="2" priority="71" stopIfTrue="1" operator="lessThan">
      <formula>0</formula>
    </cfRule>
  </conditionalFormatting>
  <conditionalFormatting sqref="F1263">
    <cfRule type="cellIs" dxfId="2" priority="70" stopIfTrue="1" operator="lessThan">
      <formula>0</formula>
    </cfRule>
  </conditionalFormatting>
  <conditionalFormatting sqref="F1264">
    <cfRule type="cellIs" dxfId="2" priority="69" stopIfTrue="1" operator="lessThan">
      <formula>0</formula>
    </cfRule>
  </conditionalFormatting>
  <conditionalFormatting sqref="F1265">
    <cfRule type="cellIs" dxfId="2" priority="68" stopIfTrue="1" operator="lessThan">
      <formula>0</formula>
    </cfRule>
  </conditionalFormatting>
  <conditionalFormatting sqref="F1266">
    <cfRule type="cellIs" dxfId="2" priority="67" stopIfTrue="1" operator="lessThan">
      <formula>0</formula>
    </cfRule>
  </conditionalFormatting>
  <conditionalFormatting sqref="F1267">
    <cfRule type="cellIs" dxfId="2" priority="66" stopIfTrue="1" operator="lessThan">
      <formula>0</formula>
    </cfRule>
  </conditionalFormatting>
  <conditionalFormatting sqref="F1268">
    <cfRule type="cellIs" dxfId="2" priority="65" stopIfTrue="1" operator="lessThan">
      <formula>0</formula>
    </cfRule>
  </conditionalFormatting>
  <conditionalFormatting sqref="F1269">
    <cfRule type="cellIs" dxfId="2" priority="64" stopIfTrue="1" operator="lessThan">
      <formula>0</formula>
    </cfRule>
  </conditionalFormatting>
  <conditionalFormatting sqref="F1270">
    <cfRule type="cellIs" dxfId="2" priority="63" stopIfTrue="1" operator="lessThan">
      <formula>0</formula>
    </cfRule>
  </conditionalFormatting>
  <conditionalFormatting sqref="F1271">
    <cfRule type="cellIs" dxfId="2" priority="62" stopIfTrue="1" operator="lessThan">
      <formula>0</formula>
    </cfRule>
  </conditionalFormatting>
  <conditionalFormatting sqref="F1272">
    <cfRule type="cellIs" dxfId="2" priority="61" stopIfTrue="1" operator="lessThan">
      <formula>0</formula>
    </cfRule>
  </conditionalFormatting>
  <conditionalFormatting sqref="F1273">
    <cfRule type="cellIs" dxfId="2" priority="60" stopIfTrue="1" operator="lessThan">
      <formula>0</formula>
    </cfRule>
  </conditionalFormatting>
  <conditionalFormatting sqref="F1274">
    <cfRule type="cellIs" dxfId="2" priority="59" stopIfTrue="1" operator="lessThan">
      <formula>0</formula>
    </cfRule>
  </conditionalFormatting>
  <conditionalFormatting sqref="F1275">
    <cfRule type="cellIs" dxfId="2" priority="58" stopIfTrue="1" operator="lessThan">
      <formula>0</formula>
    </cfRule>
  </conditionalFormatting>
  <conditionalFormatting sqref="F1276">
    <cfRule type="cellIs" dxfId="2" priority="57" stopIfTrue="1" operator="lessThan">
      <formula>0</formula>
    </cfRule>
  </conditionalFormatting>
  <conditionalFormatting sqref="F1277">
    <cfRule type="cellIs" dxfId="2" priority="56" stopIfTrue="1" operator="lessThan">
      <formula>0</formula>
    </cfRule>
  </conditionalFormatting>
  <conditionalFormatting sqref="F1278">
    <cfRule type="cellIs" dxfId="2" priority="55" stopIfTrue="1" operator="lessThan">
      <formula>0</formula>
    </cfRule>
  </conditionalFormatting>
  <conditionalFormatting sqref="F1279">
    <cfRule type="cellIs" dxfId="2" priority="54" stopIfTrue="1" operator="lessThan">
      <formula>0</formula>
    </cfRule>
  </conditionalFormatting>
  <conditionalFormatting sqref="F1280">
    <cfRule type="cellIs" dxfId="2" priority="53" stopIfTrue="1" operator="lessThan">
      <formula>0</formula>
    </cfRule>
  </conditionalFormatting>
  <conditionalFormatting sqref="F1281">
    <cfRule type="cellIs" dxfId="2" priority="52" stopIfTrue="1" operator="lessThan">
      <formula>0</formula>
    </cfRule>
  </conditionalFormatting>
  <conditionalFormatting sqref="F1282">
    <cfRule type="cellIs" dxfId="2" priority="51" stopIfTrue="1" operator="lessThan">
      <formula>0</formula>
    </cfRule>
  </conditionalFormatting>
  <conditionalFormatting sqref="F1283">
    <cfRule type="cellIs" dxfId="2" priority="50" stopIfTrue="1" operator="lessThan">
      <formula>0</formula>
    </cfRule>
  </conditionalFormatting>
  <conditionalFormatting sqref="F1284">
    <cfRule type="cellIs" dxfId="2" priority="49" stopIfTrue="1" operator="lessThan">
      <formula>0</formula>
    </cfRule>
  </conditionalFormatting>
  <conditionalFormatting sqref="F1285">
    <cfRule type="cellIs" dxfId="2" priority="48" stopIfTrue="1" operator="lessThan">
      <formula>0</formula>
    </cfRule>
  </conditionalFormatting>
  <conditionalFormatting sqref="F1286">
    <cfRule type="cellIs" dxfId="2" priority="47" stopIfTrue="1" operator="lessThan">
      <formula>0</formula>
    </cfRule>
  </conditionalFormatting>
  <conditionalFormatting sqref="F1287">
    <cfRule type="cellIs" dxfId="2" priority="46" stopIfTrue="1" operator="lessThan">
      <formula>0</formula>
    </cfRule>
  </conditionalFormatting>
  <conditionalFormatting sqref="F1288">
    <cfRule type="cellIs" dxfId="2" priority="45" stopIfTrue="1" operator="lessThan">
      <formula>0</formula>
    </cfRule>
  </conditionalFormatting>
  <conditionalFormatting sqref="F1289">
    <cfRule type="cellIs" dxfId="2" priority="44" stopIfTrue="1" operator="lessThan">
      <formula>0</formula>
    </cfRule>
  </conditionalFormatting>
  <conditionalFormatting sqref="F1290">
    <cfRule type="cellIs" dxfId="2" priority="43" stopIfTrue="1" operator="lessThan">
      <formula>0</formula>
    </cfRule>
  </conditionalFormatting>
  <conditionalFormatting sqref="F1291">
    <cfRule type="cellIs" dxfId="2" priority="42" stopIfTrue="1" operator="lessThan">
      <formula>0</formula>
    </cfRule>
  </conditionalFormatting>
  <conditionalFormatting sqref="F1292">
    <cfRule type="cellIs" dxfId="2" priority="41" stopIfTrue="1" operator="lessThan">
      <formula>0</formula>
    </cfRule>
  </conditionalFormatting>
  <conditionalFormatting sqref="F1293">
    <cfRule type="cellIs" dxfId="2" priority="40" stopIfTrue="1" operator="lessThan">
      <formula>0</formula>
    </cfRule>
  </conditionalFormatting>
  <conditionalFormatting sqref="F1294">
    <cfRule type="cellIs" dxfId="2" priority="39" stopIfTrue="1" operator="lessThan">
      <formula>0</formula>
    </cfRule>
  </conditionalFormatting>
  <conditionalFormatting sqref="F1295">
    <cfRule type="cellIs" dxfId="2" priority="38" stopIfTrue="1" operator="lessThan">
      <formula>0</formula>
    </cfRule>
  </conditionalFormatting>
  <conditionalFormatting sqref="F1296">
    <cfRule type="cellIs" dxfId="2" priority="37" stopIfTrue="1" operator="lessThan">
      <formula>0</formula>
    </cfRule>
  </conditionalFormatting>
  <conditionalFormatting sqref="F1297">
    <cfRule type="cellIs" dxfId="2" priority="36" stopIfTrue="1" operator="lessThan">
      <formula>0</formula>
    </cfRule>
  </conditionalFormatting>
  <conditionalFormatting sqref="F1298">
    <cfRule type="cellIs" dxfId="2" priority="35" stopIfTrue="1" operator="lessThan">
      <formula>0</formula>
    </cfRule>
  </conditionalFormatting>
  <conditionalFormatting sqref="F1299">
    <cfRule type="cellIs" dxfId="2" priority="34" stopIfTrue="1" operator="lessThan">
      <formula>0</formula>
    </cfRule>
  </conditionalFormatting>
  <conditionalFormatting sqref="F1300">
    <cfRule type="cellIs" dxfId="2" priority="33" stopIfTrue="1" operator="lessThan">
      <formula>0</formula>
    </cfRule>
  </conditionalFormatting>
  <conditionalFormatting sqref="F1301">
    <cfRule type="cellIs" dxfId="2" priority="32" stopIfTrue="1" operator="lessThan">
      <formula>0</formula>
    </cfRule>
  </conditionalFormatting>
  <conditionalFormatting sqref="F1302">
    <cfRule type="cellIs" dxfId="2" priority="31" stopIfTrue="1" operator="lessThan">
      <formula>0</formula>
    </cfRule>
  </conditionalFormatting>
  <conditionalFormatting sqref="F1303">
    <cfRule type="cellIs" dxfId="2" priority="30" stopIfTrue="1" operator="lessThan">
      <formula>0</formula>
    </cfRule>
  </conditionalFormatting>
  <conditionalFormatting sqref="F1304">
    <cfRule type="cellIs" dxfId="2" priority="29" stopIfTrue="1" operator="lessThan">
      <formula>0</formula>
    </cfRule>
  </conditionalFormatting>
  <conditionalFormatting sqref="F1305">
    <cfRule type="cellIs" dxfId="2" priority="28" stopIfTrue="1" operator="lessThan">
      <formula>0</formula>
    </cfRule>
  </conditionalFormatting>
  <conditionalFormatting sqref="F1306">
    <cfRule type="cellIs" dxfId="2" priority="27" stopIfTrue="1" operator="lessThan">
      <formula>0</formula>
    </cfRule>
  </conditionalFormatting>
  <conditionalFormatting sqref="F1307">
    <cfRule type="cellIs" dxfId="2" priority="26" stopIfTrue="1" operator="lessThan">
      <formula>0</formula>
    </cfRule>
  </conditionalFormatting>
  <conditionalFormatting sqref="F1308">
    <cfRule type="cellIs" dxfId="2" priority="25" stopIfTrue="1" operator="lessThan">
      <formula>0</formula>
    </cfRule>
  </conditionalFormatting>
  <conditionalFormatting sqref="F1309">
    <cfRule type="cellIs" dxfId="2" priority="24" stopIfTrue="1" operator="lessThan">
      <formula>0</formula>
    </cfRule>
  </conditionalFormatting>
  <conditionalFormatting sqref="F1310">
    <cfRule type="cellIs" dxfId="2" priority="23" stopIfTrue="1" operator="lessThan">
      <formula>0</formula>
    </cfRule>
  </conditionalFormatting>
  <conditionalFormatting sqref="F1311">
    <cfRule type="cellIs" dxfId="2" priority="22" stopIfTrue="1" operator="lessThan">
      <formula>0</formula>
    </cfRule>
  </conditionalFormatting>
  <conditionalFormatting sqref="F1312">
    <cfRule type="cellIs" dxfId="2" priority="21" stopIfTrue="1" operator="lessThan">
      <formula>0</formula>
    </cfRule>
  </conditionalFormatting>
  <conditionalFormatting sqref="F1313">
    <cfRule type="cellIs" dxfId="2" priority="20" stopIfTrue="1" operator="lessThan">
      <formula>0</formula>
    </cfRule>
  </conditionalFormatting>
  <conditionalFormatting sqref="F1314">
    <cfRule type="cellIs" dxfId="2" priority="19" stopIfTrue="1" operator="lessThan">
      <formula>0</formula>
    </cfRule>
  </conditionalFormatting>
  <conditionalFormatting sqref="F1315">
    <cfRule type="cellIs" dxfId="2" priority="18" stopIfTrue="1" operator="lessThan">
      <formula>0</formula>
    </cfRule>
  </conditionalFormatting>
  <conditionalFormatting sqref="F1316">
    <cfRule type="cellIs" dxfId="2" priority="16" stopIfTrue="1" operator="lessThan">
      <formula>0</formula>
    </cfRule>
  </conditionalFormatting>
  <conditionalFormatting sqref="F1317">
    <cfRule type="cellIs" dxfId="2" priority="15" stopIfTrue="1" operator="lessThan">
      <formula>0</formula>
    </cfRule>
  </conditionalFormatting>
  <conditionalFormatting sqref="F1318">
    <cfRule type="cellIs" dxfId="2" priority="14" stopIfTrue="1" operator="lessThan">
      <formula>0</formula>
    </cfRule>
  </conditionalFormatting>
  <conditionalFormatting sqref="F1319">
    <cfRule type="cellIs" dxfId="2" priority="13" stopIfTrue="1" operator="lessThan">
      <formula>0</formula>
    </cfRule>
  </conditionalFormatting>
  <conditionalFormatting sqref="F1320">
    <cfRule type="cellIs" dxfId="2" priority="12" stopIfTrue="1" operator="lessThan">
      <formula>0</formula>
    </cfRule>
  </conditionalFormatting>
  <conditionalFormatting sqref="F1321">
    <cfRule type="cellIs" dxfId="2" priority="11" stopIfTrue="1" operator="lessThan">
      <formula>0</formula>
    </cfRule>
  </conditionalFormatting>
  <conditionalFormatting sqref="F1322">
    <cfRule type="cellIs" dxfId="2" priority="10" stopIfTrue="1" operator="lessThan">
      <formula>0</formula>
    </cfRule>
  </conditionalFormatting>
  <conditionalFormatting sqref="F1323">
    <cfRule type="cellIs" dxfId="2" priority="8" stopIfTrue="1" operator="lessThan">
      <formula>0</formula>
    </cfRule>
  </conditionalFormatting>
  <conditionalFormatting sqref="F1324">
    <cfRule type="cellIs" dxfId="2" priority="7" stopIfTrue="1" operator="lessThan">
      <formula>0</formula>
    </cfRule>
  </conditionalFormatting>
  <conditionalFormatting sqref="F1325">
    <cfRule type="cellIs" dxfId="2" priority="6" stopIfTrue="1" operator="lessThan">
      <formula>0</formula>
    </cfRule>
  </conditionalFormatting>
  <conditionalFormatting sqref="F1326">
    <cfRule type="cellIs" dxfId="2" priority="5" stopIfTrue="1" operator="lessThan">
      <formula>0</formula>
    </cfRule>
  </conditionalFormatting>
  <conditionalFormatting sqref="F1327">
    <cfRule type="cellIs" dxfId="2" priority="4" stopIfTrue="1" operator="lessThan">
      <formula>0</formula>
    </cfRule>
  </conditionalFormatting>
  <conditionalFormatting sqref="F1328">
    <cfRule type="cellIs" dxfId="2" priority="2" stopIfTrue="1" operator="lessThan">
      <formula>0</formula>
    </cfRule>
  </conditionalFormatting>
  <conditionalFormatting sqref="F1329">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view="pageBreakPreview" zoomScaleNormal="100" workbookViewId="0">
      <selection activeCell="A1" sqref="A1:B1"/>
    </sheetView>
  </sheetViews>
  <sheetFormatPr defaultColWidth="9" defaultRowHeight="13.5" outlineLevelCol="1"/>
  <cols>
    <col min="1" max="1" width="79" customWidth="1"/>
    <col min="2" max="2" width="36.5" customWidth="1"/>
  </cols>
  <sheetData>
    <row r="1" ht="45" customHeight="1" spans="1:2">
      <c r="A1" s="378" t="s">
        <v>1134</v>
      </c>
      <c r="B1" s="378"/>
    </row>
    <row r="2" ht="20.1" customHeight="1" spans="1:2">
      <c r="A2" s="379"/>
      <c r="B2" s="380" t="s">
        <v>1</v>
      </c>
    </row>
    <row r="3" ht="45" customHeight="1" spans="1:2">
      <c r="A3" s="381" t="s">
        <v>1135</v>
      </c>
      <c r="B3" s="81" t="s">
        <v>5</v>
      </c>
    </row>
    <row r="4" ht="30" customHeight="1" spans="1:2">
      <c r="A4" s="382" t="s">
        <v>1136</v>
      </c>
      <c r="B4" s="383">
        <f>SUM(B5:B8)</f>
        <v>30497</v>
      </c>
    </row>
    <row r="5" ht="30" customHeight="1" spans="1:2">
      <c r="A5" s="384" t="s">
        <v>1137</v>
      </c>
      <c r="B5" s="385">
        <v>15440</v>
      </c>
    </row>
    <row r="6" ht="30" customHeight="1" spans="1:2">
      <c r="A6" s="384" t="s">
        <v>1138</v>
      </c>
      <c r="B6" s="385">
        <v>7174</v>
      </c>
    </row>
    <row r="7" ht="30" customHeight="1" spans="1:2">
      <c r="A7" s="384" t="s">
        <v>1139</v>
      </c>
      <c r="B7" s="385">
        <v>2122</v>
      </c>
    </row>
    <row r="8" ht="30" customHeight="1" spans="1:2">
      <c r="A8" s="384" t="s">
        <v>1140</v>
      </c>
      <c r="B8" s="385">
        <v>5761</v>
      </c>
    </row>
    <row r="9" ht="30" customHeight="1" spans="1:2">
      <c r="A9" s="382" t="s">
        <v>1141</v>
      </c>
      <c r="B9" s="383">
        <f>SUM(B10:B19)</f>
        <v>3542</v>
      </c>
    </row>
    <row r="10" ht="30" customHeight="1" spans="1:2">
      <c r="A10" s="384" t="s">
        <v>1142</v>
      </c>
      <c r="B10" s="385">
        <v>2540</v>
      </c>
    </row>
    <row r="11" ht="30" customHeight="1" spans="1:2">
      <c r="A11" s="384" t="s">
        <v>1143</v>
      </c>
      <c r="B11" s="385">
        <v>162</v>
      </c>
    </row>
    <row r="12" ht="30" customHeight="1" spans="1:2">
      <c r="A12" s="384" t="s">
        <v>1144</v>
      </c>
      <c r="B12" s="385">
        <v>261</v>
      </c>
    </row>
    <row r="13" ht="30" customHeight="1" spans="1:2">
      <c r="A13" s="384" t="s">
        <v>1145</v>
      </c>
      <c r="B13" s="385"/>
    </row>
    <row r="14" ht="30" customHeight="1" spans="1:2">
      <c r="A14" s="384" t="s">
        <v>1146</v>
      </c>
      <c r="B14" s="385">
        <v>310</v>
      </c>
    </row>
    <row r="15" ht="30" customHeight="1" spans="1:2">
      <c r="A15" s="384" t="s">
        <v>1147</v>
      </c>
      <c r="B15" s="385">
        <v>116</v>
      </c>
    </row>
    <row r="16" ht="30" customHeight="1" spans="1:2">
      <c r="A16" s="384" t="s">
        <v>1148</v>
      </c>
      <c r="B16" s="385"/>
    </row>
    <row r="17" ht="30" customHeight="1" spans="1:2">
      <c r="A17" s="384" t="s">
        <v>1149</v>
      </c>
      <c r="B17" s="385">
        <v>139</v>
      </c>
    </row>
    <row r="18" ht="30" customHeight="1" spans="1:2">
      <c r="A18" s="384" t="s">
        <v>1150</v>
      </c>
      <c r="B18" s="385"/>
    </row>
    <row r="19" ht="30" customHeight="1" spans="1:2">
      <c r="A19" s="384" t="s">
        <v>1151</v>
      </c>
      <c r="B19" s="385">
        <v>14</v>
      </c>
    </row>
    <row r="20" ht="30" customHeight="1" spans="1:2">
      <c r="A20" s="382" t="s">
        <v>1152</v>
      </c>
      <c r="B20" s="383">
        <f>B21</f>
        <v>0</v>
      </c>
    </row>
    <row r="21" ht="30" customHeight="1" spans="1:2">
      <c r="A21" s="384" t="s">
        <v>1153</v>
      </c>
      <c r="B21" s="361"/>
    </row>
    <row r="22" ht="30" customHeight="1" spans="1:2">
      <c r="A22" s="382" t="s">
        <v>1154</v>
      </c>
      <c r="B22" s="383">
        <f>B23+B24</f>
        <v>63820</v>
      </c>
    </row>
    <row r="23" ht="30" customHeight="1" spans="1:2">
      <c r="A23" s="384" t="s">
        <v>1155</v>
      </c>
      <c r="B23" s="361">
        <v>61392</v>
      </c>
    </row>
    <row r="24" ht="30" customHeight="1" spans="1:2">
      <c r="A24" s="384" t="s">
        <v>1156</v>
      </c>
      <c r="B24" s="385">
        <v>2428</v>
      </c>
    </row>
    <row r="25" ht="30" customHeight="1" spans="1:2">
      <c r="A25" s="382" t="s">
        <v>1157</v>
      </c>
      <c r="B25" s="383">
        <f>B26</f>
        <v>0</v>
      </c>
    </row>
    <row r="26" ht="30" customHeight="1" spans="1:2">
      <c r="A26" s="384" t="s">
        <v>1158</v>
      </c>
      <c r="B26" s="361"/>
    </row>
    <row r="27" ht="30" customHeight="1" spans="1:2">
      <c r="A27" s="382" t="s">
        <v>1159</v>
      </c>
      <c r="B27" s="383">
        <f>B28+B29+B30</f>
        <v>7821</v>
      </c>
    </row>
    <row r="28" ht="30" customHeight="1" spans="1:2">
      <c r="A28" s="384" t="s">
        <v>1160</v>
      </c>
      <c r="B28" s="385">
        <v>4368</v>
      </c>
    </row>
    <row r="29" ht="30" customHeight="1" spans="1:2">
      <c r="A29" s="384" t="s">
        <v>1161</v>
      </c>
      <c r="B29" s="385">
        <v>3453</v>
      </c>
    </row>
    <row r="30" ht="30" customHeight="1" spans="1:2">
      <c r="A30" s="384" t="s">
        <v>1162</v>
      </c>
      <c r="B30" s="385"/>
    </row>
    <row r="31" ht="30" customHeight="1" spans="1:2">
      <c r="A31" s="386" t="s">
        <v>1163</v>
      </c>
      <c r="B31" s="383">
        <f>B4+B9+B20+B22+B25+B27</f>
        <v>105680</v>
      </c>
    </row>
  </sheetData>
  <autoFilter ref="A3:B31">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47"/>
  <sheetViews>
    <sheetView showGridLines="0" showZeros="0" view="pageBreakPreview" zoomScaleNormal="100" workbookViewId="0">
      <selection activeCell="B17" sqref="B17"/>
    </sheetView>
  </sheetViews>
  <sheetFormatPr defaultColWidth="9" defaultRowHeight="13.5" outlineLevelCol="4"/>
  <cols>
    <col min="1" max="1" width="69.6333333333333" style="236" customWidth="1"/>
    <col min="2" max="2" width="45.6333333333333" customWidth="1"/>
    <col min="3" max="4" width="16.6333333333333" hidden="1" customWidth="1"/>
  </cols>
  <sheetData>
    <row r="1" s="235" customFormat="1" ht="45" customHeight="1" spans="1:4">
      <c r="A1" s="366" t="s">
        <v>1164</v>
      </c>
      <c r="B1" s="366"/>
      <c r="C1" s="366"/>
      <c r="D1" s="366"/>
    </row>
    <row r="2" ht="20.1" customHeight="1" spans="1:4">
      <c r="A2" s="239"/>
      <c r="B2" s="356" t="s">
        <v>1</v>
      </c>
      <c r="C2" s="367"/>
      <c r="D2" s="367" t="s">
        <v>1</v>
      </c>
    </row>
    <row r="3" ht="45" customHeight="1" spans="1:5">
      <c r="A3" s="150" t="s">
        <v>1165</v>
      </c>
      <c r="B3" s="81" t="s">
        <v>5</v>
      </c>
      <c r="C3" s="368" t="s">
        <v>1166</v>
      </c>
      <c r="D3" s="81" t="s">
        <v>1167</v>
      </c>
      <c r="E3" s="369" t="s">
        <v>7</v>
      </c>
    </row>
    <row r="4" ht="36" customHeight="1" spans="1:5">
      <c r="A4" s="370" t="s">
        <v>1168</v>
      </c>
      <c r="B4" s="84">
        <v>119100</v>
      </c>
      <c r="C4" s="371">
        <f>SUM(C5:C5)</f>
        <v>0</v>
      </c>
      <c r="D4" s="372">
        <f>SUM(D5:D5)</f>
        <v>0</v>
      </c>
      <c r="E4" s="247" t="str">
        <f>IF(A4&lt;&gt;"",IF(SUM(B4:D4)&lt;&gt;0,"是","否"),"是")</f>
        <v>是</v>
      </c>
    </row>
    <row r="5" ht="36" customHeight="1" spans="1:5">
      <c r="A5" s="373" t="s">
        <v>1169</v>
      </c>
      <c r="B5" s="87">
        <v>98100</v>
      </c>
      <c r="C5" s="374"/>
      <c r="D5" s="375"/>
      <c r="E5" s="247" t="str">
        <f>IF(A5&lt;&gt;"",IF(SUM(B5:D5)&lt;&gt;0,"是","否"),"是")</f>
        <v>是</v>
      </c>
    </row>
    <row r="6" ht="36" customHeight="1" spans="1:5">
      <c r="A6" s="376" t="s">
        <v>1170</v>
      </c>
      <c r="B6" s="87">
        <v>11724</v>
      </c>
      <c r="C6" s="374">
        <v>64164</v>
      </c>
      <c r="D6" s="375"/>
      <c r="E6" s="247" t="str">
        <f>IF(A6&lt;&gt;"",IF(SUM(B6:D6)&lt;&gt;0,"是","否"),"是")</f>
        <v>是</v>
      </c>
    </row>
    <row r="7" ht="36" customHeight="1" spans="1:5">
      <c r="A7" s="377" t="s">
        <v>1171</v>
      </c>
      <c r="B7" s="87">
        <v>17849</v>
      </c>
      <c r="C7" s="374"/>
      <c r="D7" s="375"/>
      <c r="E7" s="247"/>
    </row>
    <row r="8" ht="36" customHeight="1" spans="1:5">
      <c r="A8" s="377" t="s">
        <v>1172</v>
      </c>
      <c r="B8" s="87">
        <v>11123</v>
      </c>
      <c r="C8" s="374">
        <v>2293</v>
      </c>
      <c r="D8" s="375"/>
      <c r="E8" s="247" t="str">
        <f>IF(A8&lt;&gt;"",IF(SUM(B8:D8)&lt;&gt;0,"是","否"),"是")</f>
        <v>是</v>
      </c>
    </row>
    <row r="9" ht="36" customHeight="1" spans="1:5">
      <c r="A9" s="377" t="s">
        <v>1173</v>
      </c>
      <c r="B9" s="87">
        <v>962</v>
      </c>
      <c r="C9" s="374"/>
      <c r="D9" s="375"/>
      <c r="E9" s="247"/>
    </row>
    <row r="10" ht="36" customHeight="1" spans="1:5">
      <c r="A10" s="377" t="s">
        <v>1174</v>
      </c>
      <c r="B10" s="87">
        <v>1732</v>
      </c>
      <c r="C10" s="374">
        <v>9600</v>
      </c>
      <c r="D10" s="375"/>
      <c r="E10" s="247" t="str">
        <f>IF(A10&lt;&gt;"",IF(SUM(B10:D10)&lt;&gt;0,"是","否"),"是")</f>
        <v>是</v>
      </c>
    </row>
    <row r="11" ht="36" customHeight="1" spans="1:5">
      <c r="A11" s="377" t="s">
        <v>1175</v>
      </c>
      <c r="B11" s="87">
        <v>6540</v>
      </c>
      <c r="C11" s="374"/>
      <c r="D11" s="375"/>
      <c r="E11" s="247"/>
    </row>
    <row r="12" ht="36" customHeight="1" spans="1:5">
      <c r="A12" s="377" t="s">
        <v>1176</v>
      </c>
      <c r="B12" s="87"/>
      <c r="C12" s="374">
        <v>280</v>
      </c>
      <c r="D12" s="375"/>
      <c r="E12" s="247" t="str">
        <f>IF(A12&lt;&gt;"",IF(SUM(B12:D12)&lt;&gt;0,"是","否"),"是")</f>
        <v>是</v>
      </c>
    </row>
    <row r="13" ht="36" customHeight="1" spans="1:5">
      <c r="A13" s="377" t="s">
        <v>1177</v>
      </c>
      <c r="B13" s="87">
        <v>1912</v>
      </c>
      <c r="C13" s="374"/>
      <c r="D13" s="375"/>
      <c r="E13" s="247"/>
    </row>
    <row r="14" ht="36" customHeight="1" spans="1:5">
      <c r="A14" s="377" t="s">
        <v>1178</v>
      </c>
      <c r="B14" s="87">
        <v>38261</v>
      </c>
      <c r="C14" s="374">
        <v>83870</v>
      </c>
      <c r="D14" s="375"/>
      <c r="E14" s="247" t="str">
        <f>IF(A14&lt;&gt;"",IF(SUM(B14:D14)&lt;&gt;0,"是","否"),"是")</f>
        <v>是</v>
      </c>
    </row>
    <row r="15" ht="36" customHeight="1" spans="1:5">
      <c r="A15" s="377" t="s">
        <v>1179</v>
      </c>
      <c r="B15" s="87"/>
      <c r="C15" s="374"/>
      <c r="D15" s="375"/>
      <c r="E15" s="247"/>
    </row>
    <row r="16" ht="36" customHeight="1" spans="1:5">
      <c r="A16" s="377" t="s">
        <v>1180</v>
      </c>
      <c r="B16" s="87"/>
      <c r="C16" s="374">
        <v>413</v>
      </c>
      <c r="D16" s="375"/>
      <c r="E16" s="247" t="str">
        <f>IF(A16&lt;&gt;"",IF(SUM(B16:D16)&lt;&gt;0,"是","否"),"是")</f>
        <v>是</v>
      </c>
    </row>
    <row r="17" ht="36" customHeight="1" spans="1:5">
      <c r="A17" s="377" t="s">
        <v>1181</v>
      </c>
      <c r="B17" s="87">
        <v>6500</v>
      </c>
      <c r="C17" s="374"/>
      <c r="D17" s="375"/>
      <c r="E17" s="247"/>
    </row>
    <row r="18" ht="36" customHeight="1" spans="1:5">
      <c r="A18" s="377" t="s">
        <v>1182</v>
      </c>
      <c r="B18" s="87">
        <v>1497</v>
      </c>
      <c r="C18" s="374">
        <v>60</v>
      </c>
      <c r="D18" s="375"/>
      <c r="E18" s="247" t="str">
        <f>IF(A18&lt;&gt;"",IF(SUM(B18:D18)&lt;&gt;0,"是","否"),"是")</f>
        <v>是</v>
      </c>
    </row>
    <row r="19" ht="36" customHeight="1" spans="1:5">
      <c r="A19" s="373" t="s">
        <v>1183</v>
      </c>
      <c r="B19" s="87">
        <v>21000</v>
      </c>
      <c r="C19" s="374"/>
      <c r="D19" s="375"/>
      <c r="E19" s="247"/>
    </row>
    <row r="20" ht="36" customHeight="1" spans="1:5">
      <c r="A20" s="376" t="s">
        <v>1184</v>
      </c>
      <c r="B20" s="87">
        <v>2100</v>
      </c>
      <c r="C20" s="374">
        <v>4418</v>
      </c>
      <c r="D20" s="375"/>
      <c r="E20" s="247" t="str">
        <f>IF(A20&lt;&gt;"",IF(SUM(B20:D20)&lt;&gt;0,"是","否"),"是")</f>
        <v>是</v>
      </c>
    </row>
    <row r="21" ht="36" customHeight="1" spans="1:5">
      <c r="A21" s="377" t="s">
        <v>1185</v>
      </c>
      <c r="B21" s="87">
        <v>56</v>
      </c>
      <c r="C21" s="371"/>
      <c r="D21" s="372"/>
      <c r="E21" s="247"/>
    </row>
    <row r="22" ht="36" customHeight="1" spans="1:5">
      <c r="A22" s="377" t="s">
        <v>1186</v>
      </c>
      <c r="B22" s="87">
        <v>221</v>
      </c>
      <c r="C22" s="374"/>
      <c r="D22" s="375"/>
      <c r="E22" s="247" t="str">
        <f>IF(A22&lt;&gt;"",IF(SUM(B22:D22)&lt;&gt;0,"是","否"),"是")</f>
        <v>是</v>
      </c>
    </row>
    <row r="23" ht="36" customHeight="1" spans="1:5">
      <c r="A23" s="377" t="s">
        <v>1187</v>
      </c>
      <c r="B23" s="87">
        <v>706</v>
      </c>
      <c r="C23" s="374"/>
      <c r="D23" s="375"/>
      <c r="E23" s="247"/>
    </row>
    <row r="24" ht="36" customHeight="1" spans="1:5">
      <c r="A24" s="377" t="s">
        <v>1188</v>
      </c>
      <c r="B24" s="87">
        <v>630</v>
      </c>
      <c r="C24" s="374"/>
      <c r="D24" s="375"/>
      <c r="E24" s="247" t="str">
        <f>IF(A24&lt;&gt;"",IF(SUM(B24:D24)&lt;&gt;0,"是","否"),"是")</f>
        <v>是</v>
      </c>
    </row>
    <row r="25" ht="36" customHeight="1" spans="1:5">
      <c r="A25" s="377" t="s">
        <v>1189</v>
      </c>
      <c r="B25" s="87">
        <v>35</v>
      </c>
      <c r="C25" s="374"/>
      <c r="D25" s="375"/>
      <c r="E25" s="247"/>
    </row>
    <row r="26" ht="36" customHeight="1" spans="1:5">
      <c r="A26" s="377" t="s">
        <v>1190</v>
      </c>
      <c r="B26" s="87">
        <v>1302</v>
      </c>
      <c r="C26" s="374"/>
      <c r="D26" s="375">
        <v>5000</v>
      </c>
      <c r="E26" s="247" t="str">
        <f>IF(A26&lt;&gt;"",IF(SUM(B26:D26)&lt;&gt;0,"是","否"),"是")</f>
        <v>是</v>
      </c>
    </row>
    <row r="27" ht="36" customHeight="1" spans="1:5">
      <c r="A27" s="377" t="s">
        <v>1191</v>
      </c>
      <c r="B27" s="87">
        <v>359</v>
      </c>
      <c r="C27" s="374"/>
      <c r="D27" s="375"/>
      <c r="E27" s="247"/>
    </row>
    <row r="28" ht="36" customHeight="1" spans="1:5">
      <c r="A28" s="377" t="s">
        <v>1192</v>
      </c>
      <c r="B28" s="87">
        <v>2100</v>
      </c>
      <c r="C28" s="374">
        <v>3800</v>
      </c>
      <c r="D28" s="375"/>
      <c r="E28" s="247" t="str">
        <f>IF(A28&lt;&gt;"",IF(SUM(B28:D28)&lt;&gt;0,"是","否"),"是")</f>
        <v>是</v>
      </c>
    </row>
    <row r="29" ht="36" customHeight="1" spans="1:5">
      <c r="A29" s="377" t="s">
        <v>1193</v>
      </c>
      <c r="B29" s="87">
        <v>544</v>
      </c>
      <c r="C29" s="374"/>
      <c r="D29" s="375"/>
      <c r="E29" s="247"/>
    </row>
    <row r="30" ht="36" customHeight="1" spans="1:5">
      <c r="A30" s="377" t="s">
        <v>1194</v>
      </c>
      <c r="B30" s="87">
        <v>9975</v>
      </c>
      <c r="C30" s="374">
        <v>1257</v>
      </c>
      <c r="D30" s="375"/>
      <c r="E30" s="247" t="str">
        <f>IF(A30&lt;&gt;"",IF(SUM(B30:D30)&lt;&gt;0,"是","否"),"是")</f>
        <v>是</v>
      </c>
    </row>
    <row r="31" ht="36" customHeight="1" spans="1:5">
      <c r="A31" s="377" t="s">
        <v>1195</v>
      </c>
      <c r="B31" s="87">
        <v>1646</v>
      </c>
      <c r="C31" s="374"/>
      <c r="D31" s="375"/>
      <c r="E31" s="247"/>
    </row>
    <row r="32" ht="36" customHeight="1" spans="1:5">
      <c r="A32" s="377" t="s">
        <v>1196</v>
      </c>
      <c r="B32" s="87">
        <v>157</v>
      </c>
      <c r="C32" s="374">
        <v>2163</v>
      </c>
      <c r="D32" s="375"/>
      <c r="E32" s="247" t="str">
        <f>IF(A32&lt;&gt;"",IF(SUM(B32:D32)&lt;&gt;0,"是","否"),"是")</f>
        <v>是</v>
      </c>
    </row>
    <row r="33" ht="36" customHeight="1" spans="1:5">
      <c r="A33" s="377" t="s">
        <v>1197</v>
      </c>
      <c r="B33" s="87">
        <v>535</v>
      </c>
      <c r="C33" s="374"/>
      <c r="D33" s="375"/>
      <c r="E33" s="247"/>
    </row>
    <row r="34" ht="36" customHeight="1" spans="1:5">
      <c r="A34" s="377" t="s">
        <v>1198</v>
      </c>
      <c r="B34" s="87"/>
      <c r="E34" s="247" t="str">
        <f>IF(A34&lt;&gt;"",IF(SUM(B34:D34)&lt;&gt;0,"是","否"),"是")</f>
        <v>否</v>
      </c>
    </row>
    <row r="35" ht="36" customHeight="1" spans="1:5">
      <c r="A35" s="377" t="s">
        <v>1199</v>
      </c>
      <c r="B35" s="87">
        <v>7</v>
      </c>
      <c r="E35" s="247"/>
    </row>
    <row r="36" ht="36" customHeight="1" spans="1:5">
      <c r="A36" s="377" t="s">
        <v>1200</v>
      </c>
      <c r="B36" s="87">
        <v>528</v>
      </c>
      <c r="E36" s="247" t="str">
        <f>IF(A36&lt;&gt;"",IF(SUM(B36:D36)&lt;&gt;0,"是","否"),"是")</f>
        <v>是</v>
      </c>
    </row>
    <row r="37" ht="36" customHeight="1" spans="1:5">
      <c r="A37" s="377" t="s">
        <v>1201</v>
      </c>
      <c r="B37" s="87"/>
      <c r="E37" s="247"/>
    </row>
    <row r="38" ht="36" customHeight="1" spans="1:5">
      <c r="A38" s="377" t="s">
        <v>1202</v>
      </c>
      <c r="B38" s="87">
        <v>99</v>
      </c>
      <c r="E38" s="247" t="str">
        <f>IF(A38&lt;&gt;"",IF(SUM(B38:D38)&lt;&gt;0,"是","否"),"是")</f>
        <v>是</v>
      </c>
    </row>
    <row r="39" ht="36" customHeight="1" spans="1:5">
      <c r="A39" s="377" t="s">
        <v>1203</v>
      </c>
      <c r="B39" s="87"/>
      <c r="E39" s="247"/>
    </row>
    <row r="40" ht="36" customHeight="1" spans="1:5">
      <c r="A40" s="370" t="s">
        <v>1204</v>
      </c>
      <c r="B40" s="87">
        <v>2341</v>
      </c>
      <c r="E40" s="247" t="str">
        <f>IF(A40&lt;&gt;"",IF(SUM(B40:D40)&lt;&gt;0,"是","否"),"是")</f>
        <v>是</v>
      </c>
    </row>
    <row r="41" ht="36" customHeight="1" spans="1:5">
      <c r="A41" s="377" t="s">
        <v>1205</v>
      </c>
      <c r="B41" s="87">
        <v>428</v>
      </c>
      <c r="E41" s="247"/>
    </row>
    <row r="42" ht="37" customHeight="1" spans="1:5">
      <c r="A42" s="377" t="s">
        <v>1206</v>
      </c>
      <c r="B42" s="87"/>
      <c r="E42" s="247" t="str">
        <f>IF(A42&lt;&gt;"",IF(SUM(B42:D42)&lt;&gt;0,"是","否"),"是")</f>
        <v>否</v>
      </c>
    </row>
    <row r="43" ht="37" customHeight="1" spans="1:2">
      <c r="A43" s="377" t="s">
        <v>1207</v>
      </c>
      <c r="B43" s="87">
        <v>703</v>
      </c>
    </row>
    <row r="44" ht="37" customHeight="1" spans="1:2">
      <c r="A44" s="377" t="s">
        <v>1208</v>
      </c>
      <c r="B44" s="87"/>
    </row>
    <row r="45" ht="37" customHeight="1" spans="1:2">
      <c r="A45" s="377" t="s">
        <v>1209</v>
      </c>
      <c r="B45" s="87">
        <v>1210</v>
      </c>
    </row>
    <row r="46" ht="37" customHeight="1" spans="1:2">
      <c r="A46" s="377" t="s">
        <v>1210</v>
      </c>
      <c r="B46" s="87"/>
    </row>
    <row r="47" ht="37" customHeight="1" spans="1:2">
      <c r="A47" s="373" t="s">
        <v>1211</v>
      </c>
      <c r="B47" s="87">
        <v>121441</v>
      </c>
    </row>
  </sheetData>
  <autoFilter ref="A3:E47">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9"/>
  <sheetViews>
    <sheetView showGridLines="0" showZeros="0" view="pageBreakPreview" zoomScaleNormal="85" workbookViewId="0">
      <selection activeCell="A2" sqref="A2"/>
    </sheetView>
  </sheetViews>
  <sheetFormatPr defaultColWidth="9" defaultRowHeight="14.25" outlineLevelCol="5"/>
  <cols>
    <col min="1" max="1" width="43.6333333333333" style="136" customWidth="1"/>
    <col min="2" max="2" width="20.6333333333333" style="138" customWidth="1"/>
    <col min="3" max="3" width="20.6333333333333" style="136" customWidth="1"/>
    <col min="4" max="4" width="20" style="295" customWidth="1"/>
    <col min="5" max="5" width="12.6333333333333" style="136"/>
    <col min="6" max="16377" width="9" style="136"/>
    <col min="16378" max="16379" width="35.6333333333333" style="136"/>
    <col min="16380" max="16384" width="9" style="136"/>
  </cols>
  <sheetData>
    <row r="1" ht="45" customHeight="1" spans="1:4">
      <c r="A1" s="141" t="s">
        <v>1212</v>
      </c>
      <c r="B1" s="141"/>
      <c r="C1" s="141"/>
      <c r="D1" s="141"/>
    </row>
    <row r="2" ht="20.1" customHeight="1" spans="1:4">
      <c r="A2" s="142"/>
      <c r="B2" s="142"/>
      <c r="C2" s="355"/>
      <c r="D2" s="356" t="s">
        <v>1</v>
      </c>
    </row>
    <row r="3" s="137" customFormat="1" ht="45" customHeight="1" spans="1:4">
      <c r="A3" s="144" t="s">
        <v>1213</v>
      </c>
      <c r="B3" s="144" t="s">
        <v>1214</v>
      </c>
      <c r="C3" s="357" t="s">
        <v>1215</v>
      </c>
      <c r="D3" s="357" t="s">
        <v>1216</v>
      </c>
    </row>
    <row r="4" ht="36" customHeight="1" spans="1:4">
      <c r="A4" s="358" t="s">
        <v>1217</v>
      </c>
      <c r="B4" s="359"/>
      <c r="C4" s="359"/>
      <c r="D4" s="359"/>
    </row>
    <row r="5" ht="36" customHeight="1" spans="1:6">
      <c r="A5" s="360" t="s">
        <v>1218</v>
      </c>
      <c r="B5" s="146"/>
      <c r="C5" s="146"/>
      <c r="D5" s="361"/>
      <c r="F5" s="136" t="s">
        <v>1219</v>
      </c>
    </row>
    <row r="6" ht="36" customHeight="1" spans="1:4">
      <c r="A6" s="360" t="s">
        <v>1220</v>
      </c>
      <c r="B6" s="146"/>
      <c r="C6" s="146"/>
      <c r="D6" s="361"/>
    </row>
    <row r="7" ht="36" customHeight="1" spans="1:4">
      <c r="A7" s="360" t="s">
        <v>1221</v>
      </c>
      <c r="B7" s="146"/>
      <c r="C7" s="146"/>
      <c r="D7" s="361"/>
    </row>
    <row r="8" ht="36" customHeight="1" spans="1:4">
      <c r="A8" s="360" t="s">
        <v>1222</v>
      </c>
      <c r="B8" s="146"/>
      <c r="C8" s="146"/>
      <c r="D8" s="361"/>
    </row>
    <row r="9" ht="36" customHeight="1" spans="1:4">
      <c r="A9" s="360" t="s">
        <v>1223</v>
      </c>
      <c r="B9" s="146"/>
      <c r="C9" s="146"/>
      <c r="D9" s="361"/>
    </row>
    <row r="10" ht="36" customHeight="1" spans="1:4">
      <c r="A10" s="358" t="s">
        <v>1224</v>
      </c>
      <c r="B10" s="146"/>
      <c r="C10" s="146"/>
      <c r="D10" s="361"/>
    </row>
    <row r="11" ht="36" customHeight="1" spans="1:4">
      <c r="A11" s="360" t="s">
        <v>1218</v>
      </c>
      <c r="B11" s="146"/>
      <c r="C11" s="146"/>
      <c r="D11" s="361"/>
    </row>
    <row r="12" ht="36" customHeight="1" spans="1:4">
      <c r="A12" s="360" t="s">
        <v>1220</v>
      </c>
      <c r="B12" s="146"/>
      <c r="C12" s="146"/>
      <c r="D12" s="361"/>
    </row>
    <row r="13" ht="36" customHeight="1" spans="1:4">
      <c r="A13" s="360" t="s">
        <v>1221</v>
      </c>
      <c r="B13" s="146"/>
      <c r="C13" s="146"/>
      <c r="D13" s="361"/>
    </row>
    <row r="14" ht="36" customHeight="1" spans="1:4">
      <c r="A14" s="360" t="s">
        <v>1222</v>
      </c>
      <c r="B14" s="146"/>
      <c r="C14" s="146"/>
      <c r="D14" s="361"/>
    </row>
    <row r="15" ht="36" customHeight="1" spans="1:4">
      <c r="A15" s="360" t="s">
        <v>1223</v>
      </c>
      <c r="B15" s="146"/>
      <c r="C15" s="146"/>
      <c r="D15" s="361"/>
    </row>
    <row r="16" ht="21" customHeight="1" spans="1:4">
      <c r="A16" s="136" t="s">
        <v>1225</v>
      </c>
      <c r="B16" s="362"/>
      <c r="C16" s="363"/>
      <c r="D16" s="364"/>
    </row>
    <row r="17" spans="3:3">
      <c r="C17" s="365"/>
    </row>
    <row r="18" spans="3:3">
      <c r="C18" s="365"/>
    </row>
    <row r="19" spans="3:3">
      <c r="C19" s="365"/>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15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A11" sqref="A11:E11"/>
    </sheetView>
  </sheetViews>
  <sheetFormatPr defaultColWidth="9" defaultRowHeight="13.5" outlineLevelCol="4"/>
  <cols>
    <col min="1" max="1" width="37.75" style="341" customWidth="1"/>
    <col min="2" max="2" width="22" style="341" customWidth="1"/>
    <col min="3" max="4" width="23.8833333333333" style="341" customWidth="1"/>
    <col min="5" max="5" width="24.5" style="341" customWidth="1"/>
    <col min="6" max="248" width="9" style="341"/>
    <col min="249" max="16384" width="9" style="1"/>
  </cols>
  <sheetData>
    <row r="1" s="341" customFormat="1" ht="40.5" customHeight="1" spans="1:5">
      <c r="A1" s="342" t="s">
        <v>1226</v>
      </c>
      <c r="B1" s="342"/>
      <c r="C1" s="342"/>
      <c r="D1" s="342"/>
      <c r="E1" s="342"/>
    </row>
    <row r="2" s="341" customFormat="1" ht="17" customHeight="1" spans="1:5">
      <c r="A2" s="343"/>
      <c r="B2" s="343"/>
      <c r="C2" s="343"/>
      <c r="D2" s="344"/>
      <c r="E2" s="345" t="s">
        <v>1</v>
      </c>
    </row>
    <row r="3" s="1" customFormat="1" ht="24.95" customHeight="1" spans="1:5">
      <c r="A3" s="346" t="s">
        <v>3</v>
      </c>
      <c r="B3" s="346" t="s">
        <v>129</v>
      </c>
      <c r="C3" s="346" t="s">
        <v>5</v>
      </c>
      <c r="D3" s="347" t="s">
        <v>1227</v>
      </c>
      <c r="E3" s="348"/>
    </row>
    <row r="4" s="1" customFormat="1" ht="24.95" customHeight="1" spans="1:5">
      <c r="A4" s="349"/>
      <c r="B4" s="349"/>
      <c r="C4" s="349"/>
      <c r="D4" s="144" t="s">
        <v>1228</v>
      </c>
      <c r="E4" s="144" t="s">
        <v>1229</v>
      </c>
    </row>
    <row r="5" s="341" customFormat="1" ht="35" customHeight="1" spans="1:5">
      <c r="A5" s="350" t="s">
        <v>1214</v>
      </c>
      <c r="B5" s="351">
        <f>B6+B7+B8</f>
        <v>456</v>
      </c>
      <c r="C5" s="351">
        <f>C6+C7+C8</f>
        <v>453</v>
      </c>
      <c r="D5" s="352">
        <f t="shared" ref="D5:D10" si="0">C5-B5</f>
        <v>-3</v>
      </c>
      <c r="E5" s="353">
        <f>D5/B5</f>
        <v>-0.0066</v>
      </c>
    </row>
    <row r="6" s="341" customFormat="1" ht="35" customHeight="1" spans="1:5">
      <c r="A6" s="132" t="s">
        <v>1230</v>
      </c>
      <c r="B6" s="351">
        <v>0</v>
      </c>
      <c r="C6" s="351">
        <v>0</v>
      </c>
      <c r="D6" s="352">
        <f t="shared" si="0"/>
        <v>0</v>
      </c>
      <c r="E6" s="353"/>
    </row>
    <row r="7" s="341" customFormat="1" ht="35" customHeight="1" spans="1:5">
      <c r="A7" s="132" t="s">
        <v>1231</v>
      </c>
      <c r="B7" s="351">
        <v>198</v>
      </c>
      <c r="C7" s="351">
        <v>195</v>
      </c>
      <c r="D7" s="352">
        <f t="shared" si="0"/>
        <v>-3</v>
      </c>
      <c r="E7" s="353">
        <f>D7/B7</f>
        <v>-0.0152</v>
      </c>
    </row>
    <row r="8" s="341" customFormat="1" ht="35" customHeight="1" spans="1:5">
      <c r="A8" s="132" t="s">
        <v>1232</v>
      </c>
      <c r="B8" s="351">
        <f>B9+B10</f>
        <v>258</v>
      </c>
      <c r="C8" s="351">
        <f>C9+C10</f>
        <v>258</v>
      </c>
      <c r="D8" s="352">
        <f t="shared" si="0"/>
        <v>0</v>
      </c>
      <c r="E8" s="353">
        <f>D8/B8</f>
        <v>0</v>
      </c>
    </row>
    <row r="9" s="341" customFormat="1" ht="35" customHeight="1" spans="1:5">
      <c r="A9" s="134" t="s">
        <v>1233</v>
      </c>
      <c r="B9" s="351">
        <v>100</v>
      </c>
      <c r="C9" s="351">
        <v>60</v>
      </c>
      <c r="D9" s="352">
        <f t="shared" si="0"/>
        <v>-40</v>
      </c>
      <c r="E9" s="353">
        <f>D9/B9</f>
        <v>-0.4</v>
      </c>
    </row>
    <row r="10" s="341" customFormat="1" ht="35" customHeight="1" spans="1:5">
      <c r="A10" s="134" t="s">
        <v>1234</v>
      </c>
      <c r="B10" s="351">
        <v>158</v>
      </c>
      <c r="C10" s="351">
        <v>198</v>
      </c>
      <c r="D10" s="352">
        <f t="shared" si="0"/>
        <v>40</v>
      </c>
      <c r="E10" s="353">
        <f>D10/B10</f>
        <v>0.2532</v>
      </c>
    </row>
    <row r="11" s="341" customFormat="1" ht="130" customHeight="1" spans="1:5">
      <c r="A11" s="354" t="s">
        <v>1235</v>
      </c>
      <c r="B11" s="354"/>
      <c r="C11" s="354"/>
      <c r="D11" s="354"/>
      <c r="E11" s="354"/>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F50"/>
  <sheetViews>
    <sheetView showGridLines="0" showZeros="0" view="pageBreakPreview" zoomScaleNormal="115" topLeftCell="A16" workbookViewId="0">
      <selection activeCell="C27" sqref="C27:D27"/>
    </sheetView>
  </sheetViews>
  <sheetFormatPr defaultColWidth="9" defaultRowHeight="14.25" outlineLevelCol="5"/>
  <cols>
    <col min="1" max="1" width="20.6333333333333" style="136" customWidth="1"/>
    <col min="2" max="2" width="50.75" style="136" customWidth="1"/>
    <col min="3" max="4" width="20.6333333333333" style="136" customWidth="1"/>
    <col min="5" max="5" width="20.6333333333333" style="295" customWidth="1"/>
    <col min="6" max="6" width="3.75" style="136" customWidth="1"/>
    <col min="7" max="16357" width="9" style="136"/>
    <col min="16358" max="16358" width="45.6333333333333" style="136"/>
    <col min="16359" max="16384" width="9" style="136"/>
  </cols>
  <sheetData>
    <row r="1" ht="45" customHeight="1" spans="1:6">
      <c r="A1" s="138"/>
      <c r="B1" s="296" t="s">
        <v>1236</v>
      </c>
      <c r="C1" s="296"/>
      <c r="D1" s="296"/>
      <c r="E1" s="296"/>
      <c r="F1" s="138"/>
    </row>
    <row r="2" s="293" customFormat="1" ht="20.1" customHeight="1" spans="1:6">
      <c r="A2" s="297"/>
      <c r="B2" s="298"/>
      <c r="C2" s="299"/>
      <c r="D2" s="298"/>
      <c r="E2" s="300" t="s">
        <v>1</v>
      </c>
      <c r="F2" s="297"/>
    </row>
    <row r="3" s="294" customFormat="1" ht="45" customHeight="1" spans="1:6">
      <c r="A3" s="301" t="s">
        <v>2</v>
      </c>
      <c r="B3" s="302" t="s">
        <v>3</v>
      </c>
      <c r="C3" s="157" t="s">
        <v>4</v>
      </c>
      <c r="D3" s="157" t="s">
        <v>5</v>
      </c>
      <c r="E3" s="157" t="s">
        <v>6</v>
      </c>
      <c r="F3" s="303" t="s">
        <v>7</v>
      </c>
    </row>
    <row r="4" s="294" customFormat="1" ht="36" customHeight="1" spans="1:6">
      <c r="A4" s="274" t="s">
        <v>1237</v>
      </c>
      <c r="B4" s="270" t="s">
        <v>1238</v>
      </c>
      <c r="C4" s="277"/>
      <c r="D4" s="277"/>
      <c r="E4" s="85"/>
      <c r="F4" s="304" t="str">
        <f t="shared" ref="F4:F37" si="0">IF(LEN(A4)=7,"是",IF(B4&lt;&gt;"",IF(SUM(C4:D4)&lt;&gt;0,"是","否"),"是"))</f>
        <v>是</v>
      </c>
    </row>
    <row r="5" ht="36" customHeight="1" spans="1:6">
      <c r="A5" s="274" t="s">
        <v>1239</v>
      </c>
      <c r="B5" s="270" t="s">
        <v>1240</v>
      </c>
      <c r="C5" s="277"/>
      <c r="D5" s="277"/>
      <c r="E5" s="305"/>
      <c r="F5" s="304" t="str">
        <f t="shared" si="0"/>
        <v>是</v>
      </c>
    </row>
    <row r="6" ht="36" customHeight="1" spans="1:6">
      <c r="A6" s="274" t="s">
        <v>1241</v>
      </c>
      <c r="B6" s="270" t="s">
        <v>1242</v>
      </c>
      <c r="C6" s="277"/>
      <c r="D6" s="277"/>
      <c r="E6" s="305"/>
      <c r="F6" s="304" t="str">
        <f t="shared" si="0"/>
        <v>是</v>
      </c>
    </row>
    <row r="7" ht="36" customHeight="1" spans="1:6">
      <c r="A7" s="274" t="s">
        <v>1243</v>
      </c>
      <c r="B7" s="270" t="s">
        <v>1244</v>
      </c>
      <c r="C7" s="277"/>
      <c r="D7" s="277"/>
      <c r="E7" s="305"/>
      <c r="F7" s="304" t="str">
        <f t="shared" si="0"/>
        <v>是</v>
      </c>
    </row>
    <row r="8" ht="36" customHeight="1" spans="1:6">
      <c r="A8" s="274" t="s">
        <v>1245</v>
      </c>
      <c r="B8" s="270" t="s">
        <v>1246</v>
      </c>
      <c r="C8" s="277"/>
      <c r="D8" s="277"/>
      <c r="E8" s="305"/>
      <c r="F8" s="304" t="str">
        <f t="shared" si="0"/>
        <v>是</v>
      </c>
    </row>
    <row r="9" ht="36" customHeight="1" spans="1:6">
      <c r="A9" s="274" t="s">
        <v>1247</v>
      </c>
      <c r="B9" s="270" t="s">
        <v>1248</v>
      </c>
      <c r="C9" s="277"/>
      <c r="D9" s="277"/>
      <c r="E9" s="305"/>
      <c r="F9" s="304" t="str">
        <f t="shared" si="0"/>
        <v>是</v>
      </c>
    </row>
    <row r="10" ht="36" customHeight="1" spans="1:6">
      <c r="A10" s="274" t="s">
        <v>1249</v>
      </c>
      <c r="B10" s="270" t="s">
        <v>1250</v>
      </c>
      <c r="C10" s="277">
        <f>SUBTOTAL(9,C11:C15)</f>
        <v>30834</v>
      </c>
      <c r="D10" s="277">
        <f>SUBTOTAL(9,D11:D15)</f>
        <v>25000</v>
      </c>
      <c r="E10" s="305"/>
      <c r="F10" s="304" t="str">
        <f t="shared" si="0"/>
        <v>是</v>
      </c>
    </row>
    <row r="11" ht="36" customHeight="1" spans="1:6">
      <c r="A11" s="274" t="s">
        <v>1251</v>
      </c>
      <c r="B11" s="273" t="s">
        <v>1252</v>
      </c>
      <c r="C11" s="275">
        <v>7932</v>
      </c>
      <c r="D11" s="275">
        <v>15000</v>
      </c>
      <c r="E11" s="306"/>
      <c r="F11" s="304" t="str">
        <f t="shared" si="0"/>
        <v>是</v>
      </c>
    </row>
    <row r="12" ht="36" customHeight="1" spans="1:6">
      <c r="A12" s="274" t="s">
        <v>1253</v>
      </c>
      <c r="B12" s="273" t="s">
        <v>1254</v>
      </c>
      <c r="C12" s="275">
        <v>1584</v>
      </c>
      <c r="D12" s="275"/>
      <c r="E12" s="306"/>
      <c r="F12" s="304" t="str">
        <f t="shared" si="0"/>
        <v>是</v>
      </c>
    </row>
    <row r="13" ht="36" customHeight="1" spans="1:6">
      <c r="A13" s="274" t="s">
        <v>1255</v>
      </c>
      <c r="B13" s="273" t="s">
        <v>1256</v>
      </c>
      <c r="C13" s="275">
        <v>21573</v>
      </c>
      <c r="D13" s="275">
        <v>10000</v>
      </c>
      <c r="E13" s="306"/>
      <c r="F13" s="304" t="str">
        <f t="shared" si="0"/>
        <v>是</v>
      </c>
    </row>
    <row r="14" ht="36" customHeight="1" spans="1:6">
      <c r="A14" s="274" t="s">
        <v>1257</v>
      </c>
      <c r="B14" s="273" t="s">
        <v>1258</v>
      </c>
      <c r="C14" s="275">
        <v>-255</v>
      </c>
      <c r="D14" s="275"/>
      <c r="E14" s="306"/>
      <c r="F14" s="304" t="str">
        <f t="shared" si="0"/>
        <v>是</v>
      </c>
    </row>
    <row r="15" ht="36" customHeight="1" spans="1:6">
      <c r="A15" s="274" t="s">
        <v>1259</v>
      </c>
      <c r="B15" s="273" t="s">
        <v>1260</v>
      </c>
      <c r="C15" s="275"/>
      <c r="D15" s="275"/>
      <c r="E15" s="306"/>
      <c r="F15" s="304" t="str">
        <f t="shared" si="0"/>
        <v>否</v>
      </c>
    </row>
    <row r="16" ht="36" customHeight="1" spans="1:6">
      <c r="A16" s="307" t="s">
        <v>1261</v>
      </c>
      <c r="B16" s="145" t="s">
        <v>1262</v>
      </c>
      <c r="C16" s="277"/>
      <c r="D16" s="277"/>
      <c r="E16" s="305"/>
      <c r="F16" s="304" t="str">
        <f t="shared" si="0"/>
        <v>是</v>
      </c>
    </row>
    <row r="17" ht="36" customHeight="1" spans="1:6">
      <c r="A17" s="307" t="s">
        <v>1263</v>
      </c>
      <c r="B17" s="145" t="s">
        <v>1264</v>
      </c>
      <c r="C17" s="277"/>
      <c r="D17" s="277"/>
      <c r="E17" s="305"/>
      <c r="F17" s="304" t="str">
        <f t="shared" si="0"/>
        <v>是</v>
      </c>
    </row>
    <row r="18" ht="36" customHeight="1" spans="1:6">
      <c r="A18" s="307" t="s">
        <v>1265</v>
      </c>
      <c r="B18" s="161" t="s">
        <v>1266</v>
      </c>
      <c r="C18" s="275"/>
      <c r="D18" s="275"/>
      <c r="E18" s="306"/>
      <c r="F18" s="304" t="str">
        <f t="shared" si="0"/>
        <v>否</v>
      </c>
    </row>
    <row r="19" ht="36" customHeight="1" spans="1:6">
      <c r="A19" s="307" t="s">
        <v>1267</v>
      </c>
      <c r="B19" s="161" t="s">
        <v>1268</v>
      </c>
      <c r="C19" s="275"/>
      <c r="D19" s="275"/>
      <c r="E19" s="306"/>
      <c r="F19" s="304" t="str">
        <f t="shared" si="0"/>
        <v>否</v>
      </c>
    </row>
    <row r="20" ht="36" customHeight="1" spans="1:6">
      <c r="A20" s="307" t="s">
        <v>1269</v>
      </c>
      <c r="B20" s="145" t="s">
        <v>1270</v>
      </c>
      <c r="C20" s="277"/>
      <c r="D20" s="277"/>
      <c r="E20" s="305"/>
      <c r="F20" s="304" t="str">
        <f t="shared" si="0"/>
        <v>是</v>
      </c>
    </row>
    <row r="21" ht="36" customHeight="1" spans="1:6">
      <c r="A21" s="307" t="s">
        <v>1271</v>
      </c>
      <c r="B21" s="145" t="s">
        <v>1272</v>
      </c>
      <c r="C21" s="277"/>
      <c r="D21" s="277"/>
      <c r="E21" s="305"/>
      <c r="F21" s="304" t="str">
        <f t="shared" si="0"/>
        <v>是</v>
      </c>
    </row>
    <row r="22" ht="36" customHeight="1" spans="1:6">
      <c r="A22" s="307" t="s">
        <v>1273</v>
      </c>
      <c r="B22" s="145" t="s">
        <v>1274</v>
      </c>
      <c r="C22" s="277"/>
      <c r="D22" s="277"/>
      <c r="E22" s="305"/>
      <c r="F22" s="304" t="str">
        <f t="shared" si="0"/>
        <v>是</v>
      </c>
    </row>
    <row r="23" ht="36" customHeight="1" spans="1:6">
      <c r="A23" s="274" t="s">
        <v>1275</v>
      </c>
      <c r="B23" s="270" t="s">
        <v>1276</v>
      </c>
      <c r="C23" s="277"/>
      <c r="D23" s="277"/>
      <c r="E23" s="305"/>
      <c r="F23" s="304" t="str">
        <f t="shared" si="0"/>
        <v>是</v>
      </c>
    </row>
    <row r="24" ht="36" customHeight="1" spans="1:6">
      <c r="A24" s="274" t="s">
        <v>1277</v>
      </c>
      <c r="B24" s="270" t="s">
        <v>1278</v>
      </c>
      <c r="C24" s="277">
        <v>208</v>
      </c>
      <c r="D24" s="277">
        <v>500</v>
      </c>
      <c r="E24" s="305"/>
      <c r="F24" s="304" t="str">
        <f t="shared" si="0"/>
        <v>是</v>
      </c>
    </row>
    <row r="25" ht="36" customHeight="1" spans="1:6">
      <c r="A25" s="274" t="s">
        <v>1279</v>
      </c>
      <c r="B25" s="270" t="s">
        <v>1280</v>
      </c>
      <c r="C25" s="277"/>
      <c r="D25" s="277"/>
      <c r="E25" s="305"/>
      <c r="F25" s="304" t="str">
        <f t="shared" si="0"/>
        <v>是</v>
      </c>
    </row>
    <row r="26" ht="36" customHeight="1" spans="1:6">
      <c r="A26" s="274" t="s">
        <v>1281</v>
      </c>
      <c r="B26" s="270" t="s">
        <v>1282</v>
      </c>
      <c r="C26" s="277"/>
      <c r="D26" s="277"/>
      <c r="E26" s="305"/>
      <c r="F26" s="304" t="str">
        <f t="shared" si="0"/>
        <v>是</v>
      </c>
    </row>
    <row r="27" ht="36" customHeight="1" spans="1:6">
      <c r="A27" s="274" t="s">
        <v>1283</v>
      </c>
      <c r="B27" s="270" t="s">
        <v>1284</v>
      </c>
      <c r="C27" s="277">
        <v>2465</v>
      </c>
      <c r="D27" s="277">
        <v>4300</v>
      </c>
      <c r="E27" s="305"/>
      <c r="F27" s="304" t="str">
        <f t="shared" si="0"/>
        <v>是</v>
      </c>
    </row>
    <row r="28" ht="36" customHeight="1" spans="1:6">
      <c r="A28" s="274"/>
      <c r="B28" s="273"/>
      <c r="C28" s="275"/>
      <c r="D28" s="275"/>
      <c r="E28" s="306"/>
      <c r="F28" s="304" t="str">
        <f t="shared" si="0"/>
        <v>是</v>
      </c>
    </row>
    <row r="29" ht="36" customHeight="1" spans="1:6">
      <c r="A29" s="280"/>
      <c r="B29" s="281" t="s">
        <v>1285</v>
      </c>
      <c r="C29" s="277">
        <f>C10+C24+C27</f>
        <v>33507</v>
      </c>
      <c r="D29" s="277">
        <f>D10+D24+D27</f>
        <v>29800</v>
      </c>
      <c r="E29" s="305"/>
      <c r="F29" s="304" t="str">
        <f t="shared" si="0"/>
        <v>是</v>
      </c>
    </row>
    <row r="30" ht="36" customHeight="1" spans="1:6">
      <c r="A30" s="308">
        <v>105</v>
      </c>
      <c r="B30" s="309" t="s">
        <v>1286</v>
      </c>
      <c r="C30" s="326">
        <v>73500</v>
      </c>
      <c r="D30" s="331"/>
      <c r="E30" s="334"/>
      <c r="F30" s="304" t="str">
        <f t="shared" si="0"/>
        <v>是</v>
      </c>
    </row>
    <row r="31" ht="36" customHeight="1" spans="1:6">
      <c r="A31" s="335">
        <v>110</v>
      </c>
      <c r="B31" s="336" t="s">
        <v>60</v>
      </c>
      <c r="C31" s="326">
        <f>C32+C35+C36</f>
        <v>11719</v>
      </c>
      <c r="D31" s="326">
        <f>D32+D35+D36</f>
        <v>1500</v>
      </c>
      <c r="E31" s="334"/>
      <c r="F31" s="304" t="str">
        <f t="shared" si="0"/>
        <v>是</v>
      </c>
    </row>
    <row r="32" ht="36" customHeight="1" spans="1:6">
      <c r="A32" s="335">
        <v>11004</v>
      </c>
      <c r="B32" s="336" t="s">
        <v>1287</v>
      </c>
      <c r="C32" s="326">
        <f>C33+C34</f>
        <v>1047</v>
      </c>
      <c r="D32" s="326">
        <f>D33+D34</f>
        <v>1500</v>
      </c>
      <c r="E32" s="334"/>
      <c r="F32" s="304" t="str">
        <f t="shared" si="0"/>
        <v>是</v>
      </c>
    </row>
    <row r="33" ht="36" customHeight="1" spans="1:6">
      <c r="A33" s="337">
        <v>1100402</v>
      </c>
      <c r="B33" s="338" t="s">
        <v>1288</v>
      </c>
      <c r="C33" s="328">
        <v>1047</v>
      </c>
      <c r="D33" s="329">
        <v>1500</v>
      </c>
      <c r="E33" s="339"/>
      <c r="F33" s="304" t="str">
        <f t="shared" si="0"/>
        <v>是</v>
      </c>
    </row>
    <row r="34" ht="36" customHeight="1" spans="1:6">
      <c r="A34" s="337">
        <v>1100403</v>
      </c>
      <c r="B34" s="338" t="s">
        <v>1289</v>
      </c>
      <c r="C34" s="328"/>
      <c r="D34" s="329"/>
      <c r="E34" s="339"/>
      <c r="F34" s="304" t="str">
        <f t="shared" si="0"/>
        <v>是</v>
      </c>
    </row>
    <row r="35" ht="36" customHeight="1" spans="1:6">
      <c r="A35" s="337">
        <v>11008</v>
      </c>
      <c r="B35" s="338" t="s">
        <v>63</v>
      </c>
      <c r="C35" s="328">
        <v>9128</v>
      </c>
      <c r="D35" s="329"/>
      <c r="E35" s="339"/>
      <c r="F35" s="304" t="str">
        <f t="shared" si="0"/>
        <v>是</v>
      </c>
    </row>
    <row r="36" ht="36" customHeight="1" spans="1:6">
      <c r="A36" s="337">
        <v>11009</v>
      </c>
      <c r="B36" s="338" t="s">
        <v>64</v>
      </c>
      <c r="C36" s="328">
        <v>1544</v>
      </c>
      <c r="D36" s="329"/>
      <c r="E36" s="339"/>
      <c r="F36" s="304" t="str">
        <f t="shared" si="0"/>
        <v>是</v>
      </c>
    </row>
    <row r="37" ht="36" customHeight="1" spans="1:6">
      <c r="A37" s="318"/>
      <c r="B37" s="319" t="s">
        <v>67</v>
      </c>
      <c r="C37" s="326">
        <f>C29+C30+C31</f>
        <v>118726</v>
      </c>
      <c r="D37" s="326">
        <f>D29+D30+D31</f>
        <v>31300</v>
      </c>
      <c r="E37" s="334"/>
      <c r="F37" s="304" t="str">
        <f t="shared" si="0"/>
        <v>是</v>
      </c>
    </row>
    <row r="38" spans="3:4">
      <c r="C38" s="340"/>
      <c r="D38" s="340"/>
    </row>
    <row r="40" spans="3:4">
      <c r="C40" s="340"/>
      <c r="D40" s="340"/>
    </row>
    <row r="42" spans="3:4">
      <c r="C42" s="340"/>
      <c r="D42" s="340"/>
    </row>
    <row r="43" spans="3:4">
      <c r="C43" s="340"/>
      <c r="D43" s="340"/>
    </row>
    <row r="45" spans="3:4">
      <c r="C45" s="340"/>
      <c r="D45" s="340"/>
    </row>
    <row r="46" spans="3:4">
      <c r="C46" s="340"/>
      <c r="D46" s="340"/>
    </row>
    <row r="47" spans="3:4">
      <c r="C47" s="340"/>
      <c r="D47" s="340"/>
    </row>
    <row r="48" spans="3:4">
      <c r="C48" s="340"/>
      <c r="D48" s="340"/>
    </row>
    <row r="50" spans="3:4">
      <c r="C50" s="340"/>
      <c r="D50" s="340"/>
    </row>
  </sheetData>
  <autoFilter ref="A3:F37">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1-1华宁县一般公共预算收入情况表</vt:lpstr>
      <vt:lpstr>1-2华宁县一般公共预算支出情况表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1-6县本级一般公共预算支出表（州、市对下转移支付项目）</vt:lpstr>
      <vt:lpstr>1-7华宁县分地区税收返还和转移支付预算表</vt:lpstr>
      <vt:lpstr>1-8华宁县县本级“三公”经费预算财政拨款情况统计表</vt:lpstr>
      <vt:lpstr>2-1华宁县政府性基金预算收入情况表</vt:lpstr>
      <vt:lpstr>2-2华宁县政府性基金预算支出情况表</vt:lpstr>
      <vt:lpstr>2-3县本级政府性基金预算收入情况表</vt:lpstr>
      <vt:lpstr>2-4县本级政府性基金预算支出情况表（公开到项级）</vt:lpstr>
      <vt:lpstr>2-5县本级政府性基金支出表（州、市对下转移支付）</vt:lpstr>
      <vt:lpstr>3-1华宁县国有资本经营收入预算情况表</vt:lpstr>
      <vt:lpstr>3-2华宁县国有资本经营支出预算情况表</vt:lpstr>
      <vt:lpstr>3-3县本级国有资本经营收入预算情况表</vt:lpstr>
      <vt:lpstr>3-4县本级国有资本经营支出预算情况表（公开到项级）</vt:lpstr>
      <vt:lpstr>3-5 华宁县国有资本经营预算转移支付表 （分地区）</vt:lpstr>
      <vt:lpstr>3-6 国有资本经营预算转移支付表（分项目）</vt:lpstr>
      <vt:lpstr>4-1华宁县社会保险基金收入预算情况表</vt:lpstr>
      <vt:lpstr>4-2华宁县社会保险基金支出预算情况表</vt:lpstr>
      <vt:lpstr>4-3县本级社会保险基金收入预算情况表</vt:lpstr>
      <vt:lpstr>4-4县本级社会保险基金支出预算情况表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2023-01-18T08:25:08Z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